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5480" windowHeight="11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'Položky'!$A$1:$G$60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<sst xmlns="http://schemas.openxmlformats.org/spreadsheetml/2006/main" count="256" uniqueCount="188">
  <si>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</si>
  <si>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</si>
  <si>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</si>
  <si>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</si>
  <si>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</si>
  <si>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</si>
  <si>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</si>
  <si>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</si>
  <si>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</si>
  <si>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</si>
  <si>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</si>
  <si>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</si>
  <si>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</si>
  <si>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</si>
  <si>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</si>
  <si>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</si>
  <si>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</si>
  <si>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</si>
  <si>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</si>
  <si>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</si>
  <si>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</si>
  <si>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</si>
  <si>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</si>
  <si>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</si>
  <si>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</si>
  <si>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</si>
  <si>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</si>
  <si>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</si>
  <si>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</si>
  <si>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</si>
  <si>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</si>
  <si>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</si>
  <si>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</si>
  <si>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</si>
  <si>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</si>
  <si>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</si>
  <si>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</si>
  <si>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</si>
  <si>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</si>
  <si>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</si>
  <si>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</si>
  <si>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</si>
  <si>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</si>
  <si>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</si>
  <si>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</si>
  <si>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</si>
  <si>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</si>
  <si>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</si>
  <si>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</si>
  <si>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</si>
  <si>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</si>
  <si>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</si>
  <si>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</si>
  <si>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</si>
  <si>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</si>
  <si>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</si>
  <si>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</si>
  <si>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</si>
  <si>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</si>
  <si>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</si>
  <si>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</si>
  <si>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</si>
  <si>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</si>
  <si>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</si>
  <si>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</si>
  <si>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</si>
  <si>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</si>
  <si>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</si>
  <si>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</si>
  <si>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</si>
  <si>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</si>
  <si>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</si>
  <si>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</si>
  <si>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</si>
  <si>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</si>
  <si>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</si>
  <si>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</si>
  <si>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</si>
  <si>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047</t>
  </si>
  <si>
    <t>Kroměříž-úprava středového ostrova křiž. nám.Míru</t>
  </si>
  <si>
    <t>113106221R00</t>
  </si>
  <si>
    <t xml:space="preserve">Rozebrání dlažeb z drobných kostek v kam. těženém </t>
  </si>
  <si>
    <t>m2</t>
  </si>
  <si>
    <t>113107111R00</t>
  </si>
  <si>
    <t xml:space="preserve">Odstranění podkladu pl. 200 m2,kam.těžené tl.10 cm </t>
  </si>
  <si>
    <t>113107126R00</t>
  </si>
  <si>
    <t xml:space="preserve">Odstranění podkladu pl.200 m2,drcené tl.45 cm </t>
  </si>
  <si>
    <t>122201401R00</t>
  </si>
  <si>
    <t xml:space="preserve">Vykopávky v zemníku v hor. 3 do 100 m3 </t>
  </si>
  <si>
    <t>m3</t>
  </si>
  <si>
    <t>162701105R00</t>
  </si>
  <si>
    <t xml:space="preserve">Vodorovné přemístění výkopku z hor.1-4 do 10000 m </t>
  </si>
  <si>
    <t>181301107R00</t>
  </si>
  <si>
    <t xml:space="preserve">Rozprostření zeminy, rovina, tl. 40-50 cm,do 500m2 </t>
  </si>
  <si>
    <t>182001111R00</t>
  </si>
  <si>
    <t xml:space="preserve">Plošná úprava terénu, nerovnosti do 10 cm v rovině </t>
  </si>
  <si>
    <t>185851111R00</t>
  </si>
  <si>
    <t xml:space="preserve">Dovoz vody pro zálivku rostlin do 6 km </t>
  </si>
  <si>
    <t>10364100.A</t>
  </si>
  <si>
    <t>Zemina pro zelený ostrůvek</t>
  </si>
  <si>
    <t>18</t>
  </si>
  <si>
    <t>Povrchové úpravy terénu</t>
  </si>
  <si>
    <t>183104413R00</t>
  </si>
  <si>
    <t xml:space="preserve">Kopání jamek D 50 cm, hl. 50 cm, nezabuř. zem. 3 </t>
  </si>
  <si>
    <t>kus</t>
  </si>
  <si>
    <t>183204112R00</t>
  </si>
  <si>
    <t xml:space="preserve">Výsadba trvalek prostokořenných </t>
  </si>
  <si>
    <t>183403153R00</t>
  </si>
  <si>
    <t xml:space="preserve">Obdělání půdy hrabáním, v rovině </t>
  </si>
  <si>
    <t>184004723R00</t>
  </si>
  <si>
    <t xml:space="preserve">Výsadba sazenic keřů bez balu, výšky nad 60 cm </t>
  </si>
  <si>
    <t>184802111R00</t>
  </si>
  <si>
    <t xml:space="preserve">Chem. odplevelení před založ. postřikem, v rovině </t>
  </si>
  <si>
    <t>184808231R00</t>
  </si>
  <si>
    <t xml:space="preserve">Ochrana sazenic proti poškození ovázáním </t>
  </si>
  <si>
    <t>184816111R00</t>
  </si>
  <si>
    <t xml:space="preserve">Hnojení sazenic průmysl. hnojivy do 0,25 kg k 1saz </t>
  </si>
  <si>
    <t>184901111R00</t>
  </si>
  <si>
    <t xml:space="preserve">Osazení kůlů k dřevině s uvázáním, dl. kůlů do 2 m </t>
  </si>
  <si>
    <t>184921093R00</t>
  </si>
  <si>
    <t xml:space="preserve">Mulčování rostlin tl. do 0,1 m rovina </t>
  </si>
  <si>
    <t>185804312R00</t>
  </si>
  <si>
    <t xml:space="preserve">Zalití rostlin vodou </t>
  </si>
  <si>
    <t>451971112R00</t>
  </si>
  <si>
    <t>Položení vrstvy z textilie, uchycení sponami vč. dodávky spon</t>
  </si>
  <si>
    <t>1858599999</t>
  </si>
  <si>
    <t xml:space="preserve">Povýsadbová péče </t>
  </si>
  <si>
    <t>soub</t>
  </si>
  <si>
    <t>02651096</t>
  </si>
  <si>
    <t>Buxus sempervirens - tvarovaná koule</t>
  </si>
  <si>
    <t>02656019</t>
  </si>
  <si>
    <t>Trvalky</t>
  </si>
  <si>
    <t>10391100</t>
  </si>
  <si>
    <t>Kůra mulčovací VL</t>
  </si>
  <si>
    <t>25234000.A</t>
  </si>
  <si>
    <t>ROUNDUP BIAKTIV herbicid totální bal. po 1 litru</t>
  </si>
  <si>
    <t>l</t>
  </si>
  <si>
    <t>28611220</t>
  </si>
  <si>
    <t>Trubka PVC flexibilní d 50 mm</t>
  </si>
  <si>
    <t>m</t>
  </si>
  <si>
    <t>58333663</t>
  </si>
  <si>
    <t>Mulčovací kámen</t>
  </si>
  <si>
    <t>60850011</t>
  </si>
  <si>
    <t>Kůl vyvazovací impregnovaný 200 x 8 cm</t>
  </si>
  <si>
    <t>60850030</t>
  </si>
  <si>
    <t>Příčka spojovací ke kůlům impregnovaná 50 x 8 cm</t>
  </si>
  <si>
    <t>67313111</t>
  </si>
  <si>
    <t>Tkanina jutová JH 105 g/m2 šíře 105 cm přírodní</t>
  </si>
  <si>
    <t>252340025</t>
  </si>
  <si>
    <t xml:space="preserve">tablety Silvamix </t>
  </si>
  <si>
    <t>1 kg</t>
  </si>
  <si>
    <t>5</t>
  </si>
  <si>
    <t>Komunikace</t>
  </si>
  <si>
    <t>591241111R00</t>
  </si>
  <si>
    <t xml:space="preserve">Kladení dlažby drobné kostky, lože z MC tl. 5 cm </t>
  </si>
  <si>
    <t>91</t>
  </si>
  <si>
    <t>Doplňující práce na komunikaci</t>
  </si>
  <si>
    <t>917762111R00</t>
  </si>
  <si>
    <t xml:space="preserve">Osazení ležat. obrub. bet. s opěrou, lože z B 12,5 </t>
  </si>
  <si>
    <t>59217471</t>
  </si>
  <si>
    <t>Obrubník silniční 500/150/250 šedý</t>
  </si>
  <si>
    <t>97</t>
  </si>
  <si>
    <t>Prorážení otvorů</t>
  </si>
  <si>
    <t>979071121R00</t>
  </si>
  <si>
    <t xml:space="preserve">Očištění vybour. kostek drobných s výplní kam. těž </t>
  </si>
  <si>
    <t>99</t>
  </si>
  <si>
    <t>Staveništní přesun hmot</t>
  </si>
  <si>
    <t>998231311R00</t>
  </si>
  <si>
    <t xml:space="preserve">Přesun hmot pro sadovnické a krajin. úpravy do 5km </t>
  </si>
  <si>
    <t>t</t>
  </si>
  <si>
    <t>D96</t>
  </si>
  <si>
    <t>Přesuny suti a vybouraných hmot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</si>
  <si>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</si>
  <si>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</si>
  <si>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</si>
  <si>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</si>
  <si>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979094211R00</t>
  </si>
  <si>
    <t xml:space="preserve">Nakládání nebo překládání vybourané suti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</si>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</sst>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1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 applyAlignment="1">
      <alignment/>
    </xf>
    <xf numFmtId="49" fontId="5" fillId="0" borderId="6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" fillId="0" borderId="7" xfId="0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49" fontId="1" fillId="2" borderId="7" xfId="0" applyNumberFormat="1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2" borderId="12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1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shrinkToFit="1"/>
    </xf>
    <xf numFmtId="0" fontId="0" fillId="0" borderId="26" xfId="0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6" fontId="0" fillId="0" borderId="39" xfId="0" applyNumberFormat="1" applyBorder="1" applyAlignment="1">
      <alignment horizontal="right"/>
    </xf>
    <xf numFmtId="0" fontId="0" fillId="0" borderId="39" xfId="0" applyBorder="1" applyAlignment="1">
      <alignment/>
    </xf>
    <xf numFmtId="0" fontId="0" fillId="0" borderId="9" xfId="0" applyBorder="1" applyAlignment="1">
      <alignment/>
    </xf>
    <xf numFmtId="166" fontId="0" fillId="0" borderId="8" xfId="0" applyNumberFormat="1" applyBorder="1" applyAlignment="1">
      <alignment horizontal="right"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1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 applyAlignment="1">
      <alignment/>
    </xf>
    <xf numFmtId="0" fontId="1" fillId="0" borderId="43" xfId="19" applyFont="1" applyBorder="1">
      <alignment/>
      <protection/>
    </xf>
    <xf numFmtId="0" fontId="0" fillId="0" borderId="43" xfId="19" applyBorder="1">
      <alignment/>
      <protection/>
    </xf>
    <xf numFmtId="0" fontId="0" fillId="0" borderId="43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2" borderId="32" xfId="0" applyFill="1" applyBorder="1" applyAlignment="1">
      <alignment/>
    </xf>
    <xf numFmtId="0" fontId="1" fillId="2" borderId="4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2" borderId="28" xfId="0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4" fontId="0" fillId="2" borderId="48" xfId="0" applyNumberFormat="1" applyFill="1" applyBorder="1" applyAlignment="1">
      <alignment/>
    </xf>
    <xf numFmtId="4" fontId="0" fillId="2" borderId="28" xfId="0" applyNumberFormat="1" applyFill="1" applyBorder="1" applyAlignment="1">
      <alignment/>
    </xf>
    <xf numFmtId="4" fontId="0" fillId="2" borderId="29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 applyAlignment="1">
      <alignment horizontal="right"/>
      <protection/>
    </xf>
    <xf numFmtId="0" fontId="5" fillId="0" borderId="41" xfId="19" applyFont="1" applyBorder="1" applyAlignment="1">
      <alignment horizontal="right"/>
      <protection/>
    </xf>
    <xf numFmtId="0" fontId="0" fillId="0" borderId="40" xfId="19" applyBorder="1" applyAlignment="1">
      <alignment horizontal="left"/>
      <protection/>
    </xf>
    <xf numFmtId="0" fontId="0" fillId="0" borderId="42" xfId="19" applyBorder="1">
      <alignment/>
      <protection/>
    </xf>
    <xf numFmtId="0" fontId="5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5" fillId="2" borderId="10" xfId="19" applyNumberFormat="1" applyFont="1" applyFill="1" applyBorder="1">
      <alignment/>
      <protection/>
    </xf>
    <xf numFmtId="0" fontId="5" fillId="2" borderId="8" xfId="19" applyFont="1" applyFill="1" applyBorder="1" applyAlignment="1">
      <alignment horizontal="center"/>
      <protection/>
    </xf>
    <xf numFmtId="0" fontId="5" fillId="2" borderId="8" xfId="19" applyNumberFormat="1" applyFont="1" applyFill="1" applyBorder="1" applyAlignment="1">
      <alignment horizontal="center"/>
      <protection/>
    </xf>
    <xf numFmtId="0" fontId="5" fillId="2" borderId="10" xfId="19" applyFont="1" applyFill="1" applyBorder="1" applyAlignment="1">
      <alignment horizontal="center"/>
      <protection/>
    </xf>
    <xf numFmtId="0" fontId="1" fillId="0" borderId="49" xfId="19" applyFont="1" applyBorder="1" applyAlignment="1">
      <alignment horizontal="center"/>
      <protection/>
    </xf>
    <xf numFmtId="49" fontId="1" fillId="0" borderId="49" xfId="19" applyNumberFormat="1" applyFont="1" applyBorder="1" applyAlignment="1">
      <alignment horizontal="left"/>
      <protection/>
    </xf>
    <xf numFmtId="0" fontId="1" fillId="0" borderId="50" xfId="19" applyFont="1" applyBorder="1">
      <alignment/>
      <protection/>
    </xf>
    <xf numFmtId="0" fontId="0" fillId="0" borderId="9" xfId="19" applyBorder="1" applyAlignment="1">
      <alignment horizontal="center"/>
      <protection/>
    </xf>
    <xf numFmtId="0" fontId="0" fillId="0" borderId="9" xfId="19" applyNumberFormat="1" applyBorder="1" applyAlignment="1">
      <alignment horizontal="right"/>
      <protection/>
    </xf>
    <xf numFmtId="0" fontId="0" fillId="0" borderId="8" xfId="19" applyNumberFormat="1" applyBorder="1">
      <alignment/>
      <protection/>
    </xf>
    <xf numFmtId="0" fontId="0" fillId="0" borderId="0" xfId="19" applyNumberFormat="1">
      <alignment/>
      <protection/>
    </xf>
    <xf numFmtId="0" fontId="12" fillId="0" borderId="0" xfId="19" applyFont="1">
      <alignment/>
      <protection/>
    </xf>
    <xf numFmtId="0" fontId="8" fillId="0" borderId="51" xfId="19" applyFont="1" applyBorder="1" applyAlignment="1">
      <alignment horizontal="center" vertical="top"/>
      <protection/>
    </xf>
    <xf numFmtId="49" fontId="8" fillId="0" borderId="51" xfId="19" applyNumberFormat="1" applyFont="1" applyBorder="1" applyAlignment="1">
      <alignment horizontal="left" vertical="top"/>
      <protection/>
    </xf>
    <xf numFmtId="0" fontId="8" fillId="0" borderId="51" xfId="19" applyFont="1" applyBorder="1" applyAlignment="1">
      <alignment vertical="top" wrapText="1"/>
      <protection/>
    </xf>
    <xf numFmtId="49" fontId="8" fillId="0" borderId="51" xfId="19" applyNumberFormat="1" applyFont="1" applyBorder="1" applyAlignment="1">
      <alignment horizontal="center" shrinkToFit="1"/>
      <protection/>
    </xf>
    <xf numFmtId="4" fontId="8" fillId="0" borderId="51" xfId="19" applyNumberFormat="1" applyFont="1" applyBorder="1" applyAlignment="1">
      <alignment horizontal="right"/>
      <protection/>
    </xf>
    <xf numFmtId="4" fontId="8" fillId="0" borderId="51" xfId="19" applyNumberFormat="1" applyFont="1" applyBorder="1">
      <alignment/>
      <protection/>
    </xf>
    <xf numFmtId="0" fontId="12" fillId="0" borderId="0" xfId="19" applyFont="1">
      <alignment/>
      <protection/>
    </xf>
    <xf numFmtId="0" fontId="0" fillId="2" borderId="10" xfId="19" applyFill="1" applyBorder="1" applyAlignment="1">
      <alignment horizontal="center"/>
      <protection/>
    </xf>
    <xf numFmtId="49" fontId="3" fillId="2" borderId="10" xfId="19" applyNumberFormat="1" applyFont="1" applyFill="1" applyBorder="1" applyAlignment="1">
      <alignment horizontal="left"/>
      <protection/>
    </xf>
    <xf numFmtId="0" fontId="3" fillId="2" borderId="50" xfId="19" applyFont="1" applyFill="1" applyBorder="1">
      <alignment/>
      <protection/>
    </xf>
    <xf numFmtId="0" fontId="0" fillId="2" borderId="9" xfId="19" applyFill="1" applyBorder="1" applyAlignment="1">
      <alignment horizontal="center"/>
      <protection/>
    </xf>
    <xf numFmtId="4" fontId="0" fillId="2" borderId="9" xfId="19" applyNumberFormat="1" applyFill="1" applyBorder="1" applyAlignment="1">
      <alignment horizontal="right"/>
      <protection/>
    </xf>
    <xf numFmtId="4" fontId="0" fillId="2" borderId="8" xfId="19" applyNumberFormat="1" applyFill="1" applyBorder="1" applyAlignment="1">
      <alignment horizontal="right"/>
      <protection/>
    </xf>
    <xf numFmtId="4" fontId="1" fillId="2" borderId="10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3" fillId="0" borderId="0" xfId="19" applyFont="1" applyAlignment="1">
      <alignment/>
      <protection/>
    </xf>
    <xf numFmtId="0" fontId="14" fillId="0" borderId="0" xfId="19" applyFont="1" applyBorder="1">
      <alignment/>
      <protection/>
    </xf>
    <xf numFmtId="3" fontId="14" fillId="0" borderId="0" xfId="19" applyNumberFormat="1" applyFont="1" applyBorder="1" applyAlignment="1">
      <alignment horizontal="right"/>
      <protection/>
    </xf>
    <xf numFmtId="4" fontId="14" fillId="0" borderId="0" xfId="19" applyNumberFormat="1" applyFont="1" applyBorder="1">
      <alignment/>
      <protection/>
    </xf>
    <xf numFmtId="0" fontId="13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5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7" fontId="0" fillId="0" borderId="50" xfId="0" applyNumberFormat="1" applyBorder="1" applyAlignment="1">
      <alignment horizontal="right" indent="2"/>
    </xf>
    <xf numFmtId="167" fontId="0" fillId="0" borderId="15" xfId="0" applyNumberFormat="1" applyBorder="1" applyAlignment="1">
      <alignment horizontal="right" indent="2"/>
    </xf>
    <xf numFmtId="167" fontId="7" fillId="2" borderId="53" xfId="0" applyNumberFormat="1" applyFont="1" applyFill="1" applyBorder="1" applyAlignment="1">
      <alignment horizontal="right" indent="2"/>
    </xf>
    <xf numFmtId="167" fontId="7" fillId="2" borderId="48" xfId="0" applyNumberFormat="1" applyFont="1" applyFill="1" applyBorder="1" applyAlignment="1">
      <alignment horizontal="right" indent="2"/>
    </xf>
    <xf numFmtId="3" fontId="1" fillId="2" borderId="29" xfId="0" applyNumberFormat="1" applyFont="1" applyFill="1" applyBorder="1" applyAlignment="1">
      <alignment horizontal="right"/>
    </xf>
    <xf numFmtId="3" fontId="1" fillId="2" borderId="48" xfId="0" applyNumberFormat="1" applyFont="1" applyFill="1" applyBorder="1" applyAlignment="1">
      <alignment horizontal="right"/>
    </xf>
    <xf numFmtId="0" fontId="0" fillId="0" borderId="54" xfId="19" applyFont="1" applyBorder="1" applyAlignment="1">
      <alignment horizontal="center"/>
      <protection/>
    </xf>
    <xf numFmtId="0" fontId="0" fillId="0" borderId="55" xfId="19" applyFont="1" applyBorder="1" applyAlignment="1">
      <alignment horizontal="center"/>
      <protection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left"/>
      <protection/>
    </xf>
    <xf numFmtId="0" fontId="0" fillId="0" borderId="43" xfId="19" applyFont="1" applyBorder="1" applyAlignment="1">
      <alignment horizontal="left"/>
      <protection/>
    </xf>
    <xf numFmtId="0" fontId="0" fillId="0" borderId="59" xfId="19" applyFont="1" applyBorder="1" applyAlignment="1">
      <alignment horizontal="left"/>
      <protection/>
    </xf>
    <xf numFmtId="0" fontId="9" fillId="0" borderId="0" xfId="19" applyFont="1" applyAlignment="1">
      <alignment horizontal="center"/>
      <protection/>
    </xf>
    <xf numFmtId="49" fontId="0" fillId="0" borderId="56" xfId="19" applyNumberFormat="1" applyFont="1" applyBorder="1" applyAlignment="1">
      <alignment horizontal="center"/>
      <protection/>
    </xf>
    <xf numFmtId="0" fontId="0" fillId="0" borderId="58" xfId="19" applyBorder="1" applyAlignment="1">
      <alignment horizontal="center" shrinkToFit="1"/>
      <protection/>
    </xf>
    <xf numFmtId="0" fontId="0" fillId="0" borderId="43" xfId="19" applyBorder="1" applyAlignment="1">
      <alignment horizontal="center" shrinkToFit="1"/>
      <protection/>
    </xf>
    <xf numFmtId="0" fontId="0" fillId="0" borderId="59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3">
      <selection activeCell="L30" sqref="L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/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/>
      <c r="B5" s="16"/>
      <c r="C5" s="17"/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/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/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/>
      <c r="D11" s="198"/>
      <c r="E11" s="19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0"/>
      <c r="D12" s="200"/>
      <c r="E12" s="20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/>
      <c r="D15" s="56" t="str">
        <f>Rekapitulace!A19</f>
        <v>Ztížené výrobní podmínky</v>
      </c>
      <c r="E15" s="57"/>
      <c r="F15" s="58"/>
      <c r="G15" s="55"/>
    </row>
    <row r="16" spans="1:7" ht="15.75" customHeight="1">
      <c r="A16" s="53" t="s">
        <v>24</v>
      </c>
      <c r="B16" s="54" t="s">
        <v>25</v>
      </c>
      <c r="C16" s="55"/>
      <c r="D16" s="59" t="str">
        <f>Rekapitulace!A20</f>
        <v>Oborová přirážka</v>
      </c>
      <c r="E16" s="60"/>
      <c r="F16" s="61"/>
      <c r="G16" s="55"/>
    </row>
    <row r="17" spans="1:7" ht="15.75" customHeight="1">
      <c r="A17" s="53" t="s">
        <v>26</v>
      </c>
      <c r="B17" s="54" t="s">
        <v>27</v>
      </c>
      <c r="C17" s="55"/>
      <c r="D17" s="59" t="str">
        <f>Rekapitulace!A21</f>
        <v>Přesun stavebních kapacit</v>
      </c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/>
      <c r="D18" s="59" t="str">
        <f>Rekapitulace!A22</f>
        <v>Mimostaveništní doprava</v>
      </c>
      <c r="E18" s="60"/>
      <c r="F18" s="61"/>
      <c r="G18" s="55"/>
    </row>
    <row r="19" spans="1:7" ht="15.75" customHeight="1">
      <c r="A19" s="64" t="s">
        <v>30</v>
      </c>
      <c r="B19" s="54"/>
      <c r="C19" s="55"/>
      <c r="D19" s="65" t="str">
        <f>Rekapitulace!A23</f>
        <v>Zařízení staveniště</v>
      </c>
      <c r="E19" s="60"/>
      <c r="F19" s="61"/>
      <c r="G19" s="55"/>
    </row>
    <row r="20" spans="1:7" ht="15.75" customHeight="1">
      <c r="A20" s="64"/>
      <c r="B20" s="54"/>
      <c r="C20" s="55"/>
      <c r="D20" s="59" t="str">
        <f>Rekapitulace!A24</f>
        <v>Provoz investora</v>
      </c>
      <c r="E20" s="60"/>
      <c r="F20" s="61"/>
      <c r="G20" s="55"/>
    </row>
    <row r="21" spans="1:7" ht="15.75" customHeight="1">
      <c r="A21" s="64" t="s">
        <v>31</v>
      </c>
      <c r="B21" s="54"/>
      <c r="C21" s="55"/>
      <c r="D21" s="59" t="str">
        <f>Rekapitulace!A25</f>
        <v>Kompletační činnost (IČD)</v>
      </c>
      <c r="E21" s="60"/>
      <c r="F21" s="61"/>
      <c r="G21" s="55"/>
    </row>
    <row r="22" spans="1:7" ht="15.75" customHeight="1">
      <c r="A22" s="66" t="s">
        <v>32</v>
      </c>
      <c r="B22" s="34"/>
      <c r="C22" s="55"/>
      <c r="D22" s="59" t="s">
        <v>33</v>
      </c>
      <c r="E22" s="60"/>
      <c r="F22" s="61"/>
      <c r="G22" s="55"/>
    </row>
    <row r="23" spans="1:7" ht="15.75" customHeight="1" thickBot="1">
      <c r="A23" s="201" t="s">
        <v>34</v>
      </c>
      <c r="B23" s="202"/>
      <c r="C23" s="67"/>
      <c r="D23" s="68" t="s">
        <v>35</v>
      </c>
      <c r="E23" s="69"/>
      <c r="F23" s="70"/>
      <c r="G23" s="55"/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3"/>
      <c r="G30" s="204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3"/>
      <c r="G31" s="204"/>
    </row>
    <row r="32" spans="1:7" ht="12.75">
      <c r="A32" s="84" t="s">
        <v>43</v>
      </c>
      <c r="B32" s="85"/>
      <c r="C32" s="86">
        <v>15</v>
      </c>
      <c r="D32" s="85" t="s">
        <v>46</v>
      </c>
      <c r="E32" s="87"/>
      <c r="F32" s="203"/>
      <c r="G32" s="204"/>
    </row>
    <row r="33" spans="1:7" ht="12.75">
      <c r="A33" s="84" t="s">
        <v>45</v>
      </c>
      <c r="B33" s="88"/>
      <c r="C33" s="89">
        <f>SazbaDPH2</f>
        <v>15</v>
      </c>
      <c r="D33" s="85" t="s">
        <v>46</v>
      </c>
      <c r="E33" s="61"/>
      <c r="F33" s="203"/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/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6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6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6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6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6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6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workbookViewId="0" topLeftCell="A1">
      <selection activeCell="E7" sqref="E7:I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047 Kroměříž-úprava středového ostrova křiž. nám.Míru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1" t="s">
        <v>51</v>
      </c>
      <c r="B2" s="212"/>
      <c r="C2" s="102" t="str">
        <f>CONCATENATE(cisloobjektu," ",nazevobjektu)</f>
        <v> </v>
      </c>
      <c r="D2" s="103"/>
      <c r="E2" s="104"/>
      <c r="F2" s="103"/>
      <c r="G2" s="213">
        <v>2013</v>
      </c>
      <c r="H2" s="214"/>
      <c r="I2" s="215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/>
      <c r="F7" s="194"/>
      <c r="G7" s="194"/>
      <c r="H7" s="194"/>
      <c r="I7" s="195"/>
    </row>
    <row r="8" spans="1:9" s="34" customFormat="1" ht="12.75">
      <c r="A8" s="192" t="str">
        <f>Položky!B18</f>
        <v>18</v>
      </c>
      <c r="B8" s="114" t="str">
        <f>Položky!C18</f>
        <v>Povrchové úpravy terénu</v>
      </c>
      <c r="D8" s="115"/>
      <c r="E8" s="193"/>
      <c r="F8" s="194"/>
      <c r="G8" s="194"/>
      <c r="H8" s="194"/>
      <c r="I8" s="195"/>
    </row>
    <row r="9" spans="1:9" s="34" customFormat="1" ht="12.75">
      <c r="A9" s="192" t="str">
        <f>Položky!B42</f>
        <v>5</v>
      </c>
      <c r="B9" s="114" t="str">
        <f>Položky!C42</f>
        <v>Komunikace</v>
      </c>
      <c r="D9" s="115"/>
      <c r="E9" s="193"/>
      <c r="F9" s="194"/>
      <c r="G9" s="194"/>
      <c r="H9" s="194"/>
      <c r="I9" s="195"/>
    </row>
    <row r="10" spans="1:9" s="34" customFormat="1" ht="12.75">
      <c r="A10" s="192" t="str">
        <f>Položky!B45</f>
        <v>91</v>
      </c>
      <c r="B10" s="114" t="str">
        <f>Položky!C45</f>
        <v>Doplňující práce na komunikaci</v>
      </c>
      <c r="D10" s="115"/>
      <c r="E10" s="193"/>
      <c r="F10" s="194"/>
      <c r="G10" s="194"/>
      <c r="H10" s="194"/>
      <c r="I10" s="195"/>
    </row>
    <row r="11" spans="1:9" s="34" customFormat="1" ht="12.75">
      <c r="A11" s="192" t="str">
        <f>Položky!B49</f>
        <v>97</v>
      </c>
      <c r="B11" s="114" t="str">
        <f>Položky!C49</f>
        <v>Prorážení otvorů</v>
      </c>
      <c r="D11" s="115"/>
      <c r="E11" s="193"/>
      <c r="F11" s="194"/>
      <c r="G11" s="194"/>
      <c r="H11" s="194"/>
      <c r="I11" s="195"/>
    </row>
    <row r="12" spans="1:9" s="34" customFormat="1" ht="12.75">
      <c r="A12" s="192" t="str">
        <f>Položky!B52</f>
        <v>99</v>
      </c>
      <c r="B12" s="114" t="str">
        <f>Položky!C52</f>
        <v>Staveništní přesun hmot</v>
      </c>
      <c r="D12" s="115"/>
      <c r="E12" s="193"/>
      <c r="F12" s="194"/>
      <c r="G12" s="194"/>
      <c r="H12" s="194"/>
      <c r="I12" s="195"/>
    </row>
    <row r="13" spans="1:9" s="34" customFormat="1" ht="13.5" thickBot="1">
      <c r="A13" s="192" t="str">
        <f>Položky!B55</f>
        <v>D96</v>
      </c>
      <c r="B13" s="114" t="str">
        <f>Položky!C55</f>
        <v>Přesuny suti a vybouraných hmot</v>
      </c>
      <c r="D13" s="115"/>
      <c r="E13" s="193"/>
      <c r="F13" s="194"/>
      <c r="G13" s="194"/>
      <c r="H13" s="194"/>
      <c r="I13" s="195"/>
    </row>
    <row r="14" spans="1:9" s="122" customFormat="1" ht="13.5" thickBot="1">
      <c r="A14" s="116"/>
      <c r="B14" s="117" t="s">
        <v>58</v>
      </c>
      <c r="C14" s="117"/>
      <c r="D14" s="118"/>
      <c r="E14" s="119"/>
      <c r="F14" s="120"/>
      <c r="G14" s="120"/>
      <c r="H14" s="120"/>
      <c r="I14" s="121"/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  <row r="16" spans="1:57" ht="19.5" customHeight="1">
      <c r="A16" s="106" t="s">
        <v>59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ht="13.5" thickBot="1"/>
    <row r="18" spans="1:9" ht="12.75">
      <c r="A18" s="71" t="s">
        <v>60</v>
      </c>
      <c r="B18" s="72"/>
      <c r="C18" s="72"/>
      <c r="D18" s="124"/>
      <c r="E18" s="125" t="s">
        <v>61</v>
      </c>
      <c r="F18" s="126" t="s">
        <v>62</v>
      </c>
      <c r="G18" s="127" t="s">
        <v>63</v>
      </c>
      <c r="H18" s="128"/>
      <c r="I18" s="129" t="s">
        <v>61</v>
      </c>
    </row>
    <row r="19" spans="1:53" ht="12.75">
      <c r="A19" s="130" t="s">
        <v>180</v>
      </c>
      <c r="B19" s="131"/>
      <c r="C19" s="131"/>
      <c r="D19" s="132"/>
      <c r="E19" s="133"/>
      <c r="F19" s="134"/>
      <c r="G19" s="135"/>
      <c r="H19" s="136"/>
      <c r="I19" s="137"/>
      <c r="BA19">
        <v>0</v>
      </c>
    </row>
    <row r="20" spans="1:53" ht="12.75">
      <c r="A20" s="130" t="s">
        <v>181</v>
      </c>
      <c r="B20" s="131"/>
      <c r="C20" s="131"/>
      <c r="D20" s="132"/>
      <c r="E20" s="133"/>
      <c r="F20" s="134"/>
      <c r="G20" s="135"/>
      <c r="H20" s="136"/>
      <c r="I20" s="137"/>
      <c r="BA20">
        <v>0</v>
      </c>
    </row>
    <row r="21" spans="1:53" ht="12.75">
      <c r="A21" s="130" t="s">
        <v>182</v>
      </c>
      <c r="B21" s="131"/>
      <c r="C21" s="131"/>
      <c r="D21" s="132"/>
      <c r="E21" s="133"/>
      <c r="F21" s="134"/>
      <c r="G21" s="135"/>
      <c r="H21" s="136"/>
      <c r="I21" s="137"/>
      <c r="BA21">
        <v>0</v>
      </c>
    </row>
    <row r="22" spans="1:53" ht="12.75">
      <c r="A22" s="130" t="s">
        <v>183</v>
      </c>
      <c r="B22" s="131"/>
      <c r="C22" s="131"/>
      <c r="D22" s="132"/>
      <c r="E22" s="133"/>
      <c r="F22" s="134"/>
      <c r="G22" s="135"/>
      <c r="H22" s="136"/>
      <c r="I22" s="137"/>
      <c r="BA22">
        <v>0</v>
      </c>
    </row>
    <row r="23" spans="1:53" ht="12.75">
      <c r="A23" s="130" t="s">
        <v>184</v>
      </c>
      <c r="B23" s="131"/>
      <c r="C23" s="131"/>
      <c r="D23" s="132"/>
      <c r="E23" s="133"/>
      <c r="F23" s="134"/>
      <c r="G23" s="135"/>
      <c r="H23" s="136"/>
      <c r="I23" s="137"/>
      <c r="BA23">
        <v>2</v>
      </c>
    </row>
    <row r="24" spans="1:53" ht="12.75">
      <c r="A24" s="130" t="s">
        <v>185</v>
      </c>
      <c r="B24" s="131"/>
      <c r="C24" s="131"/>
      <c r="D24" s="132"/>
      <c r="E24" s="133"/>
      <c r="F24" s="134"/>
      <c r="G24" s="135"/>
      <c r="H24" s="136"/>
      <c r="I24" s="137"/>
      <c r="BA24">
        <v>1</v>
      </c>
    </row>
    <row r="25" spans="1:53" ht="12.75">
      <c r="A25" s="130" t="s">
        <v>186</v>
      </c>
      <c r="B25" s="131"/>
      <c r="C25" s="131"/>
      <c r="D25" s="132"/>
      <c r="E25" s="133"/>
      <c r="F25" s="134"/>
      <c r="G25" s="135"/>
      <c r="H25" s="136"/>
      <c r="I25" s="137"/>
      <c r="BA25">
        <v>2</v>
      </c>
    </row>
    <row r="26" spans="1:53" ht="12.75">
      <c r="A26" s="130" t="s">
        <v>187</v>
      </c>
      <c r="B26" s="131"/>
      <c r="C26" s="131"/>
      <c r="D26" s="132"/>
      <c r="E26" s="133"/>
      <c r="F26" s="134"/>
      <c r="G26" s="135"/>
      <c r="H26" s="136"/>
      <c r="I26" s="137"/>
      <c r="BA26">
        <v>2</v>
      </c>
    </row>
    <row r="27" spans="1:9" ht="13.5" thickBot="1">
      <c r="A27" s="138"/>
      <c r="B27" s="139" t="s">
        <v>64</v>
      </c>
      <c r="C27" s="140"/>
      <c r="D27" s="141"/>
      <c r="E27" s="142"/>
      <c r="F27" s="143"/>
      <c r="G27" s="143"/>
      <c r="H27" s="207"/>
      <c r="I27" s="208"/>
    </row>
    <row r="29" spans="2:9" ht="12.75">
      <c r="B29" s="122"/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</sheetData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33"/>
  <sheetViews>
    <sheetView showGridLines="0" showZeros="0" tabSelected="1" workbookViewId="0" topLeftCell="A34">
      <selection activeCell="F8" sqref="F8:F72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6" t="str">
        <f>CONCATENATE(cislostavby," ",nazevstavby)</f>
        <v>047 Kroměříž-úprava středového ostrova křiž. nám.Míru</v>
      </c>
      <c r="D3" s="97"/>
      <c r="E3" s="151" t="s">
        <v>66</v>
      </c>
      <c r="F3" s="152"/>
      <c r="G3" s="153"/>
    </row>
    <row r="4" spans="1:7" ht="13.5" thickBot="1">
      <c r="A4" s="217" t="s">
        <v>51</v>
      </c>
      <c r="B4" s="212"/>
      <c r="C4" s="102"/>
      <c r="D4" s="103"/>
      <c r="E4" s="218"/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80</v>
      </c>
      <c r="C8" s="172" t="s">
        <v>81</v>
      </c>
      <c r="D8" s="173" t="s">
        <v>82</v>
      </c>
      <c r="E8" s="174">
        <v>11</v>
      </c>
      <c r="F8" s="174"/>
      <c r="G8" s="175">
        <f aca="true" t="shared" si="0" ref="G8:G16"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16">IF(AZ8=1,G8,0)</f>
        <v>0</v>
      </c>
      <c r="BB8" s="147">
        <f aca="true" t="shared" si="2" ref="BB8:BB16">IF(AZ8=2,G8,0)</f>
        <v>0</v>
      </c>
      <c r="BC8" s="147">
        <f aca="true" t="shared" si="3" ref="BC8:BC16">IF(AZ8=3,G8,0)</f>
        <v>0</v>
      </c>
      <c r="BD8" s="147">
        <f aca="true" t="shared" si="4" ref="BD8:BD16">IF(AZ8=4,G8,0)</f>
        <v>0</v>
      </c>
      <c r="BE8" s="147">
        <f aca="true" t="shared" si="5" ref="BE8:BE16">IF(AZ8=5,G8,0)</f>
        <v>0</v>
      </c>
      <c r="CA8" s="176">
        <v>1</v>
      </c>
      <c r="CB8" s="176">
        <v>1</v>
      </c>
      <c r="CZ8" s="147">
        <v>0</v>
      </c>
    </row>
    <row r="9" spans="1:104" ht="12.75">
      <c r="A9" s="170">
        <v>2</v>
      </c>
      <c r="B9" s="171" t="s">
        <v>83</v>
      </c>
      <c r="C9" s="172" t="s">
        <v>84</v>
      </c>
      <c r="D9" s="173" t="s">
        <v>82</v>
      </c>
      <c r="E9" s="174">
        <v>125.6177</v>
      </c>
      <c r="F9" s="174"/>
      <c r="G9" s="175">
        <f t="shared" si="0"/>
        <v>0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0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</v>
      </c>
    </row>
    <row r="10" spans="1:104" ht="12.75">
      <c r="A10" s="170">
        <v>3</v>
      </c>
      <c r="B10" s="171" t="s">
        <v>85</v>
      </c>
      <c r="C10" s="172" t="s">
        <v>86</v>
      </c>
      <c r="D10" s="173" t="s">
        <v>82</v>
      </c>
      <c r="E10" s="174">
        <v>125.6177</v>
      </c>
      <c r="F10" s="174"/>
      <c r="G10" s="175">
        <f t="shared" si="0"/>
        <v>0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0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0</v>
      </c>
    </row>
    <row r="11" spans="1:104" ht="12.75">
      <c r="A11" s="170">
        <v>4</v>
      </c>
      <c r="B11" s="171" t="s">
        <v>87</v>
      </c>
      <c r="C11" s="172" t="s">
        <v>88</v>
      </c>
      <c r="D11" s="173" t="s">
        <v>89</v>
      </c>
      <c r="E11" s="174">
        <v>172</v>
      </c>
      <c r="F11" s="174"/>
      <c r="G11" s="175">
        <f t="shared" si="0"/>
        <v>0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0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5</v>
      </c>
      <c r="B12" s="171" t="s">
        <v>90</v>
      </c>
      <c r="C12" s="172" t="s">
        <v>91</v>
      </c>
      <c r="D12" s="173" t="s">
        <v>89</v>
      </c>
      <c r="E12" s="174">
        <v>172</v>
      </c>
      <c r="F12" s="174"/>
      <c r="G12" s="175">
        <f t="shared" si="0"/>
        <v>0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0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6</v>
      </c>
      <c r="B13" s="171" t="s">
        <v>92</v>
      </c>
      <c r="C13" s="172" t="s">
        <v>93</v>
      </c>
      <c r="D13" s="173" t="s">
        <v>82</v>
      </c>
      <c r="E13" s="174">
        <v>125.6177</v>
      </c>
      <c r="F13" s="174"/>
      <c r="G13" s="175">
        <f t="shared" si="0"/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7</v>
      </c>
      <c r="B14" s="171" t="s">
        <v>94</v>
      </c>
      <c r="C14" s="172" t="s">
        <v>95</v>
      </c>
      <c r="D14" s="173" t="s">
        <v>82</v>
      </c>
      <c r="E14" s="174">
        <v>125.6177</v>
      </c>
      <c r="F14" s="174"/>
      <c r="G14" s="175">
        <f t="shared" si="0"/>
        <v>0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0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1</v>
      </c>
      <c r="CZ14" s="147">
        <v>0</v>
      </c>
    </row>
    <row r="15" spans="1:104" ht="12.75">
      <c r="A15" s="170">
        <v>8</v>
      </c>
      <c r="B15" s="171" t="s">
        <v>96</v>
      </c>
      <c r="C15" s="172" t="s">
        <v>97</v>
      </c>
      <c r="D15" s="173" t="s">
        <v>89</v>
      </c>
      <c r="E15" s="174">
        <v>0.1</v>
      </c>
      <c r="F15" s="174"/>
      <c r="G15" s="175">
        <f t="shared" si="0"/>
        <v>0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0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1</v>
      </c>
      <c r="CZ15" s="147">
        <v>0</v>
      </c>
    </row>
    <row r="16" spans="1:104" ht="12.75">
      <c r="A16" s="170">
        <v>9</v>
      </c>
      <c r="B16" s="171" t="s">
        <v>98</v>
      </c>
      <c r="C16" s="172" t="s">
        <v>99</v>
      </c>
      <c r="D16" s="173" t="s">
        <v>89</v>
      </c>
      <c r="E16" s="174">
        <v>172</v>
      </c>
      <c r="F16" s="174"/>
      <c r="G16" s="175">
        <f t="shared" si="0"/>
        <v>0</v>
      </c>
      <c r="O16" s="169">
        <v>2</v>
      </c>
      <c r="AA16" s="147">
        <v>3</v>
      </c>
      <c r="AB16" s="147">
        <v>1</v>
      </c>
      <c r="AC16" s="147" t="s">
        <v>98</v>
      </c>
      <c r="AZ16" s="147">
        <v>1</v>
      </c>
      <c r="BA16" s="147">
        <f t="shared" si="1"/>
        <v>0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3</v>
      </c>
      <c r="CB16" s="176">
        <v>1</v>
      </c>
      <c r="CZ16" s="147">
        <v>1.60000000000036</v>
      </c>
    </row>
    <row r="17" spans="1:57" ht="12.75">
      <c r="A17" s="177"/>
      <c r="B17" s="178" t="s">
        <v>77</v>
      </c>
      <c r="C17" s="179" t="str">
        <f>CONCATENATE(B7," ",C7)</f>
        <v>1 Zemní práce</v>
      </c>
      <c r="D17" s="180"/>
      <c r="E17" s="181"/>
      <c r="F17" s="182"/>
      <c r="G17" s="183">
        <f>SUM(G7:G16)</f>
        <v>0</v>
      </c>
      <c r="O17" s="169">
        <v>4</v>
      </c>
      <c r="BA17" s="184">
        <f>SUM(BA7:BA16)</f>
        <v>0</v>
      </c>
      <c r="BB17" s="184">
        <f>SUM(BB7:BB16)</f>
        <v>0</v>
      </c>
      <c r="BC17" s="184">
        <f>SUM(BC7:BC16)</f>
        <v>0</v>
      </c>
      <c r="BD17" s="184">
        <f>SUM(BD7:BD16)</f>
        <v>0</v>
      </c>
      <c r="BE17" s="184">
        <f>SUM(BE7:BE16)</f>
        <v>0</v>
      </c>
    </row>
    <row r="18" spans="1:15" ht="12.75">
      <c r="A18" s="162" t="s">
        <v>74</v>
      </c>
      <c r="B18" s="163" t="s">
        <v>100</v>
      </c>
      <c r="C18" s="164" t="s">
        <v>101</v>
      </c>
      <c r="D18" s="165"/>
      <c r="E18" s="166"/>
      <c r="F18" s="166"/>
      <c r="G18" s="167"/>
      <c r="H18" s="168"/>
      <c r="I18" s="168"/>
      <c r="O18" s="169">
        <v>1</v>
      </c>
    </row>
    <row r="19" spans="1:104" ht="12.75">
      <c r="A19" s="170">
        <v>10</v>
      </c>
      <c r="B19" s="171" t="s">
        <v>102</v>
      </c>
      <c r="C19" s="172" t="s">
        <v>103</v>
      </c>
      <c r="D19" s="173" t="s">
        <v>104</v>
      </c>
      <c r="E19" s="174">
        <v>7</v>
      </c>
      <c r="F19" s="174"/>
      <c r="G19" s="175">
        <f aca="true" t="shared" si="6" ref="G19:G40">E19*F19</f>
        <v>0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aca="true" t="shared" si="7" ref="BA19:BA40">IF(AZ19=1,G19,0)</f>
        <v>0</v>
      </c>
      <c r="BB19" s="147">
        <f aca="true" t="shared" si="8" ref="BB19:BB40">IF(AZ19=2,G19,0)</f>
        <v>0</v>
      </c>
      <c r="BC19" s="147">
        <f aca="true" t="shared" si="9" ref="BC19:BC40">IF(AZ19=3,G19,0)</f>
        <v>0</v>
      </c>
      <c r="BD19" s="147">
        <f aca="true" t="shared" si="10" ref="BD19:BD40">IF(AZ19=4,G19,0)</f>
        <v>0</v>
      </c>
      <c r="BE19" s="147">
        <f aca="true" t="shared" si="11" ref="BE19:BE40">IF(AZ19=5,G19,0)</f>
        <v>0</v>
      </c>
      <c r="CA19" s="176">
        <v>1</v>
      </c>
      <c r="CB19" s="176">
        <v>1</v>
      </c>
      <c r="CZ19" s="147">
        <v>0</v>
      </c>
    </row>
    <row r="20" spans="1:104" ht="12.75">
      <c r="A20" s="170">
        <v>11</v>
      </c>
      <c r="B20" s="171" t="s">
        <v>105</v>
      </c>
      <c r="C20" s="172" t="s">
        <v>106</v>
      </c>
      <c r="D20" s="173" t="s">
        <v>104</v>
      </c>
      <c r="E20" s="174">
        <v>793</v>
      </c>
      <c r="F20" s="174"/>
      <c r="G20" s="175">
        <f t="shared" si="6"/>
        <v>0</v>
      </c>
      <c r="O20" s="169">
        <v>2</v>
      </c>
      <c r="AA20" s="147">
        <v>1</v>
      </c>
      <c r="AB20" s="147">
        <v>1</v>
      </c>
      <c r="AC20" s="147">
        <v>1</v>
      </c>
      <c r="AZ20" s="147">
        <v>1</v>
      </c>
      <c r="BA20" s="147">
        <f t="shared" si="7"/>
        <v>0</v>
      </c>
      <c r="BB20" s="147">
        <f t="shared" si="8"/>
        <v>0</v>
      </c>
      <c r="BC20" s="147">
        <f t="shared" si="9"/>
        <v>0</v>
      </c>
      <c r="BD20" s="147">
        <f t="shared" si="10"/>
        <v>0</v>
      </c>
      <c r="BE20" s="147">
        <f t="shared" si="11"/>
        <v>0</v>
      </c>
      <c r="CA20" s="176">
        <v>1</v>
      </c>
      <c r="CB20" s="176">
        <v>1</v>
      </c>
      <c r="CZ20" s="147">
        <v>0</v>
      </c>
    </row>
    <row r="21" spans="1:104" ht="12.75">
      <c r="A21" s="170">
        <v>12</v>
      </c>
      <c r="B21" s="171" t="s">
        <v>107</v>
      </c>
      <c r="C21" s="172" t="s">
        <v>108</v>
      </c>
      <c r="D21" s="173" t="s">
        <v>82</v>
      </c>
      <c r="E21" s="174">
        <v>125.6177</v>
      </c>
      <c r="F21" s="174"/>
      <c r="G21" s="175">
        <f t="shared" si="6"/>
        <v>0</v>
      </c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 t="shared" si="7"/>
        <v>0</v>
      </c>
      <c r="BB21" s="147">
        <f t="shared" si="8"/>
        <v>0</v>
      </c>
      <c r="BC21" s="147">
        <f t="shared" si="9"/>
        <v>0</v>
      </c>
      <c r="BD21" s="147">
        <f t="shared" si="10"/>
        <v>0</v>
      </c>
      <c r="BE21" s="147">
        <f t="shared" si="11"/>
        <v>0</v>
      </c>
      <c r="CA21" s="176">
        <v>1</v>
      </c>
      <c r="CB21" s="176">
        <v>1</v>
      </c>
      <c r="CZ21" s="147">
        <v>0</v>
      </c>
    </row>
    <row r="22" spans="1:104" ht="12.75">
      <c r="A22" s="170">
        <v>13</v>
      </c>
      <c r="B22" s="171" t="s">
        <v>109</v>
      </c>
      <c r="C22" s="172" t="s">
        <v>110</v>
      </c>
      <c r="D22" s="173" t="s">
        <v>104</v>
      </c>
      <c r="E22" s="174">
        <v>7</v>
      </c>
      <c r="F22" s="174"/>
      <c r="G22" s="175">
        <f t="shared" si="6"/>
        <v>0</v>
      </c>
      <c r="O22" s="169">
        <v>2</v>
      </c>
      <c r="AA22" s="147">
        <v>1</v>
      </c>
      <c r="AB22" s="147">
        <v>1</v>
      </c>
      <c r="AC22" s="147">
        <v>1</v>
      </c>
      <c r="AZ22" s="147">
        <v>1</v>
      </c>
      <c r="BA22" s="147">
        <f t="shared" si="7"/>
        <v>0</v>
      </c>
      <c r="BB22" s="147">
        <f t="shared" si="8"/>
        <v>0</v>
      </c>
      <c r="BC22" s="147">
        <f t="shared" si="9"/>
        <v>0</v>
      </c>
      <c r="BD22" s="147">
        <f t="shared" si="10"/>
        <v>0</v>
      </c>
      <c r="BE22" s="147">
        <f t="shared" si="11"/>
        <v>0</v>
      </c>
      <c r="CA22" s="176">
        <v>1</v>
      </c>
      <c r="CB22" s="176">
        <v>1</v>
      </c>
      <c r="CZ22" s="147">
        <v>0</v>
      </c>
    </row>
    <row r="23" spans="1:104" ht="12.75">
      <c r="A23" s="170">
        <v>14</v>
      </c>
      <c r="B23" s="171" t="s">
        <v>111</v>
      </c>
      <c r="C23" s="172" t="s">
        <v>112</v>
      </c>
      <c r="D23" s="173" t="s">
        <v>82</v>
      </c>
      <c r="E23" s="174">
        <v>251.2354</v>
      </c>
      <c r="F23" s="174"/>
      <c r="G23" s="175">
        <f t="shared" si="6"/>
        <v>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t="shared" si="7"/>
        <v>0</v>
      </c>
      <c r="BB23" s="147">
        <f t="shared" si="8"/>
        <v>0</v>
      </c>
      <c r="BC23" s="147">
        <f t="shared" si="9"/>
        <v>0</v>
      </c>
      <c r="BD23" s="147">
        <f t="shared" si="10"/>
        <v>0</v>
      </c>
      <c r="BE23" s="147">
        <f t="shared" si="11"/>
        <v>0</v>
      </c>
      <c r="CA23" s="176">
        <v>1</v>
      </c>
      <c r="CB23" s="176">
        <v>1</v>
      </c>
      <c r="CZ23" s="147">
        <v>0</v>
      </c>
    </row>
    <row r="24" spans="1:104" ht="12.75">
      <c r="A24" s="170">
        <v>15</v>
      </c>
      <c r="B24" s="171" t="s">
        <v>113</v>
      </c>
      <c r="C24" s="172" t="s">
        <v>114</v>
      </c>
      <c r="D24" s="173" t="s">
        <v>104</v>
      </c>
      <c r="E24" s="174">
        <v>7</v>
      </c>
      <c r="F24" s="174"/>
      <c r="G24" s="175">
        <f t="shared" si="6"/>
        <v>0</v>
      </c>
      <c r="O24" s="169">
        <v>2</v>
      </c>
      <c r="AA24" s="147">
        <v>1</v>
      </c>
      <c r="AB24" s="147">
        <v>0</v>
      </c>
      <c r="AC24" s="147">
        <v>0</v>
      </c>
      <c r="AZ24" s="147">
        <v>1</v>
      </c>
      <c r="BA24" s="147">
        <f t="shared" si="7"/>
        <v>0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A24" s="176">
        <v>1</v>
      </c>
      <c r="CB24" s="176">
        <v>0</v>
      </c>
      <c r="CZ24" s="147">
        <v>0.000140000000000029</v>
      </c>
    </row>
    <row r="25" spans="1:104" ht="12.75">
      <c r="A25" s="170">
        <v>16</v>
      </c>
      <c r="B25" s="171" t="s">
        <v>115</v>
      </c>
      <c r="C25" s="172" t="s">
        <v>116</v>
      </c>
      <c r="D25" s="173" t="s">
        <v>104</v>
      </c>
      <c r="E25" s="174">
        <v>7</v>
      </c>
      <c r="F25" s="174"/>
      <c r="G25" s="175">
        <f t="shared" si="6"/>
        <v>0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0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1</v>
      </c>
      <c r="CZ25" s="147">
        <v>0</v>
      </c>
    </row>
    <row r="26" spans="1:104" ht="12.75">
      <c r="A26" s="170">
        <v>17</v>
      </c>
      <c r="B26" s="171" t="s">
        <v>117</v>
      </c>
      <c r="C26" s="172" t="s">
        <v>118</v>
      </c>
      <c r="D26" s="173" t="s">
        <v>104</v>
      </c>
      <c r="E26" s="174">
        <v>21</v>
      </c>
      <c r="F26" s="174"/>
      <c r="G26" s="175">
        <f t="shared" si="6"/>
        <v>0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0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1</v>
      </c>
      <c r="CZ26" s="147">
        <v>0</v>
      </c>
    </row>
    <row r="27" spans="1:104" ht="12.75">
      <c r="A27" s="170">
        <v>18</v>
      </c>
      <c r="B27" s="171" t="s">
        <v>119</v>
      </c>
      <c r="C27" s="172" t="s">
        <v>120</v>
      </c>
      <c r="D27" s="173" t="s">
        <v>82</v>
      </c>
      <c r="E27" s="174">
        <v>125.6177</v>
      </c>
      <c r="F27" s="174"/>
      <c r="G27" s="175">
        <f t="shared" si="6"/>
        <v>0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0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1</v>
      </c>
      <c r="CZ27" s="147">
        <v>0</v>
      </c>
    </row>
    <row r="28" spans="1:104" ht="12.75">
      <c r="A28" s="170">
        <v>19</v>
      </c>
      <c r="B28" s="171" t="s">
        <v>121</v>
      </c>
      <c r="C28" s="172" t="s">
        <v>122</v>
      </c>
      <c r="D28" s="173" t="s">
        <v>89</v>
      </c>
      <c r="E28" s="174">
        <v>0.4</v>
      </c>
      <c r="F28" s="174"/>
      <c r="G28" s="175">
        <f t="shared" si="6"/>
        <v>0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0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1</v>
      </c>
      <c r="CZ28" s="147">
        <v>0</v>
      </c>
    </row>
    <row r="29" spans="1:104" ht="22.5">
      <c r="A29" s="170">
        <v>20</v>
      </c>
      <c r="B29" s="171" t="s">
        <v>123</v>
      </c>
      <c r="C29" s="172" t="s">
        <v>124</v>
      </c>
      <c r="D29" s="173" t="s">
        <v>82</v>
      </c>
      <c r="E29" s="174">
        <v>125.6177</v>
      </c>
      <c r="F29" s="174"/>
      <c r="G29" s="175">
        <f t="shared" si="6"/>
        <v>0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0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1</v>
      </c>
      <c r="CZ29" s="147">
        <v>0.00225000000000009</v>
      </c>
    </row>
    <row r="30" spans="1:104" ht="12.75">
      <c r="A30" s="170">
        <v>21</v>
      </c>
      <c r="B30" s="171" t="s">
        <v>125</v>
      </c>
      <c r="C30" s="172" t="s">
        <v>126</v>
      </c>
      <c r="D30" s="173" t="s">
        <v>127</v>
      </c>
      <c r="E30" s="174">
        <v>1</v>
      </c>
      <c r="F30" s="174"/>
      <c r="G30" s="175">
        <f t="shared" si="6"/>
        <v>0</v>
      </c>
      <c r="O30" s="169">
        <v>2</v>
      </c>
      <c r="AA30" s="147">
        <v>12</v>
      </c>
      <c r="AB30" s="147">
        <v>0</v>
      </c>
      <c r="AC30" s="147">
        <v>103</v>
      </c>
      <c r="AZ30" s="147">
        <v>1</v>
      </c>
      <c r="BA30" s="147">
        <f t="shared" si="7"/>
        <v>0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12</v>
      </c>
      <c r="CB30" s="176">
        <v>0</v>
      </c>
      <c r="CZ30" s="147">
        <v>0</v>
      </c>
    </row>
    <row r="31" spans="1:104" ht="12.75">
      <c r="A31" s="170">
        <v>22</v>
      </c>
      <c r="B31" s="171" t="s">
        <v>128</v>
      </c>
      <c r="C31" s="172" t="s">
        <v>129</v>
      </c>
      <c r="D31" s="173" t="s">
        <v>104</v>
      </c>
      <c r="E31" s="174">
        <v>7</v>
      </c>
      <c r="F31" s="174"/>
      <c r="G31" s="175">
        <f t="shared" si="6"/>
        <v>0</v>
      </c>
      <c r="O31" s="169">
        <v>2</v>
      </c>
      <c r="AA31" s="147">
        <v>3</v>
      </c>
      <c r="AB31" s="147">
        <v>1</v>
      </c>
      <c r="AC31" s="147">
        <v>2651096</v>
      </c>
      <c r="AZ31" s="147">
        <v>1</v>
      </c>
      <c r="BA31" s="147">
        <f t="shared" si="7"/>
        <v>0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3</v>
      </c>
      <c r="CB31" s="176">
        <v>1</v>
      </c>
      <c r="CZ31" s="147">
        <v>0.0100000000000051</v>
      </c>
    </row>
    <row r="32" spans="1:104" ht="12.75">
      <c r="A32" s="170">
        <v>23</v>
      </c>
      <c r="B32" s="171" t="s">
        <v>130</v>
      </c>
      <c r="C32" s="172" t="s">
        <v>131</v>
      </c>
      <c r="D32" s="173" t="s">
        <v>104</v>
      </c>
      <c r="E32" s="174">
        <v>793</v>
      </c>
      <c r="F32" s="174"/>
      <c r="G32" s="175">
        <f t="shared" si="6"/>
        <v>0</v>
      </c>
      <c r="O32" s="169">
        <v>2</v>
      </c>
      <c r="AA32" s="147">
        <v>3</v>
      </c>
      <c r="AB32" s="147">
        <v>1</v>
      </c>
      <c r="AC32" s="147">
        <v>2656019</v>
      </c>
      <c r="AZ32" s="147">
        <v>1</v>
      </c>
      <c r="BA32" s="147">
        <f t="shared" si="7"/>
        <v>0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3</v>
      </c>
      <c r="CB32" s="176">
        <v>1</v>
      </c>
      <c r="CZ32" s="147">
        <v>0.00199999999999889</v>
      </c>
    </row>
    <row r="33" spans="1:104" ht="12.75">
      <c r="A33" s="170">
        <v>24</v>
      </c>
      <c r="B33" s="171" t="s">
        <v>132</v>
      </c>
      <c r="C33" s="172" t="s">
        <v>133</v>
      </c>
      <c r="D33" s="173" t="s">
        <v>89</v>
      </c>
      <c r="E33" s="174">
        <v>7.5</v>
      </c>
      <c r="F33" s="174"/>
      <c r="G33" s="175">
        <f t="shared" si="6"/>
        <v>0</v>
      </c>
      <c r="O33" s="169">
        <v>2</v>
      </c>
      <c r="AA33" s="147">
        <v>3</v>
      </c>
      <c r="AB33" s="147">
        <v>1</v>
      </c>
      <c r="AC33" s="147">
        <v>10391100</v>
      </c>
      <c r="AZ33" s="147">
        <v>1</v>
      </c>
      <c r="BA33" s="147">
        <f t="shared" si="7"/>
        <v>0</v>
      </c>
      <c r="BB33" s="147">
        <f t="shared" si="8"/>
        <v>0</v>
      </c>
      <c r="BC33" s="147">
        <f t="shared" si="9"/>
        <v>0</v>
      </c>
      <c r="BD33" s="147">
        <f t="shared" si="10"/>
        <v>0</v>
      </c>
      <c r="BE33" s="147">
        <f t="shared" si="11"/>
        <v>0</v>
      </c>
      <c r="CA33" s="176">
        <v>3</v>
      </c>
      <c r="CB33" s="176">
        <v>1</v>
      </c>
      <c r="CZ33" s="147">
        <v>0.600000000000364</v>
      </c>
    </row>
    <row r="34" spans="1:104" ht="12.75">
      <c r="A34" s="170">
        <v>25</v>
      </c>
      <c r="B34" s="171" t="s">
        <v>134</v>
      </c>
      <c r="C34" s="172" t="s">
        <v>135</v>
      </c>
      <c r="D34" s="173" t="s">
        <v>136</v>
      </c>
      <c r="E34" s="174">
        <v>1</v>
      </c>
      <c r="F34" s="174"/>
      <c r="G34" s="175">
        <f t="shared" si="6"/>
        <v>0</v>
      </c>
      <c r="O34" s="169">
        <v>2</v>
      </c>
      <c r="AA34" s="147">
        <v>3</v>
      </c>
      <c r="AB34" s="147">
        <v>0</v>
      </c>
      <c r="AC34" s="147" t="s">
        <v>134</v>
      </c>
      <c r="AZ34" s="147">
        <v>1</v>
      </c>
      <c r="BA34" s="147">
        <f t="shared" si="7"/>
        <v>0</v>
      </c>
      <c r="BB34" s="147">
        <f t="shared" si="8"/>
        <v>0</v>
      </c>
      <c r="BC34" s="147">
        <f t="shared" si="9"/>
        <v>0</v>
      </c>
      <c r="BD34" s="147">
        <f t="shared" si="10"/>
        <v>0</v>
      </c>
      <c r="BE34" s="147">
        <f t="shared" si="11"/>
        <v>0</v>
      </c>
      <c r="CA34" s="176">
        <v>3</v>
      </c>
      <c r="CB34" s="176">
        <v>0</v>
      </c>
      <c r="CZ34" s="147">
        <v>0.000999999999999446</v>
      </c>
    </row>
    <row r="35" spans="1:104" ht="12.75">
      <c r="A35" s="170">
        <v>26</v>
      </c>
      <c r="B35" s="171" t="s">
        <v>137</v>
      </c>
      <c r="C35" s="172" t="s">
        <v>138</v>
      </c>
      <c r="D35" s="173" t="s">
        <v>139</v>
      </c>
      <c r="E35" s="174">
        <v>3.5</v>
      </c>
      <c r="F35" s="174"/>
      <c r="G35" s="175">
        <f t="shared" si="6"/>
        <v>0</v>
      </c>
      <c r="O35" s="169">
        <v>2</v>
      </c>
      <c r="AA35" s="147">
        <v>3</v>
      </c>
      <c r="AB35" s="147">
        <v>1</v>
      </c>
      <c r="AC35" s="147">
        <v>28611220</v>
      </c>
      <c r="AZ35" s="147">
        <v>1</v>
      </c>
      <c r="BA35" s="147">
        <f t="shared" si="7"/>
        <v>0</v>
      </c>
      <c r="BB35" s="147">
        <f t="shared" si="8"/>
        <v>0</v>
      </c>
      <c r="BC35" s="147">
        <f t="shared" si="9"/>
        <v>0</v>
      </c>
      <c r="BD35" s="147">
        <f t="shared" si="10"/>
        <v>0</v>
      </c>
      <c r="BE35" s="147">
        <f t="shared" si="11"/>
        <v>0</v>
      </c>
      <c r="CA35" s="176">
        <v>3</v>
      </c>
      <c r="CB35" s="176">
        <v>1</v>
      </c>
      <c r="CZ35" s="147">
        <v>0.000159999999999938</v>
      </c>
    </row>
    <row r="36" spans="1:104" ht="12.75">
      <c r="A36" s="170">
        <v>27</v>
      </c>
      <c r="B36" s="171" t="s">
        <v>140</v>
      </c>
      <c r="C36" s="172" t="s">
        <v>141</v>
      </c>
      <c r="D36" s="173" t="s">
        <v>89</v>
      </c>
      <c r="E36" s="174">
        <v>4.6</v>
      </c>
      <c r="F36" s="174"/>
      <c r="G36" s="175">
        <f t="shared" si="6"/>
        <v>0</v>
      </c>
      <c r="O36" s="169">
        <v>2</v>
      </c>
      <c r="AA36" s="147">
        <v>3</v>
      </c>
      <c r="AB36" s="147">
        <v>1</v>
      </c>
      <c r="AC36" s="147">
        <v>58333663</v>
      </c>
      <c r="AZ36" s="147">
        <v>1</v>
      </c>
      <c r="BA36" s="147">
        <f t="shared" si="7"/>
        <v>0</v>
      </c>
      <c r="BB36" s="147">
        <f t="shared" si="8"/>
        <v>0</v>
      </c>
      <c r="BC36" s="147">
        <f t="shared" si="9"/>
        <v>0</v>
      </c>
      <c r="BD36" s="147">
        <f t="shared" si="10"/>
        <v>0</v>
      </c>
      <c r="BE36" s="147">
        <f t="shared" si="11"/>
        <v>0</v>
      </c>
      <c r="CA36" s="176">
        <v>3</v>
      </c>
      <c r="CB36" s="176">
        <v>1</v>
      </c>
      <c r="CZ36" s="147">
        <v>1.60000000000036</v>
      </c>
    </row>
    <row r="37" spans="1:104" ht="12.75">
      <c r="A37" s="170">
        <v>28</v>
      </c>
      <c r="B37" s="171" t="s">
        <v>142</v>
      </c>
      <c r="C37" s="172" t="s">
        <v>143</v>
      </c>
      <c r="D37" s="173" t="s">
        <v>104</v>
      </c>
      <c r="E37" s="174">
        <v>21</v>
      </c>
      <c r="F37" s="174"/>
      <c r="G37" s="175">
        <f t="shared" si="6"/>
        <v>0</v>
      </c>
      <c r="O37" s="169">
        <v>2</v>
      </c>
      <c r="AA37" s="147">
        <v>3</v>
      </c>
      <c r="AB37" s="147">
        <v>0</v>
      </c>
      <c r="AC37" s="147">
        <v>60850011</v>
      </c>
      <c r="AZ37" s="147">
        <v>1</v>
      </c>
      <c r="BA37" s="147">
        <f t="shared" si="7"/>
        <v>0</v>
      </c>
      <c r="BB37" s="147">
        <f t="shared" si="8"/>
        <v>0</v>
      </c>
      <c r="BC37" s="147">
        <f t="shared" si="9"/>
        <v>0</v>
      </c>
      <c r="BD37" s="147">
        <f t="shared" si="10"/>
        <v>0</v>
      </c>
      <c r="BE37" s="147">
        <f t="shared" si="11"/>
        <v>0</v>
      </c>
      <c r="CA37" s="176">
        <v>3</v>
      </c>
      <c r="CB37" s="176">
        <v>0</v>
      </c>
      <c r="CZ37" s="147">
        <v>0.00600000000000023</v>
      </c>
    </row>
    <row r="38" spans="1:104" ht="12.75">
      <c r="A38" s="170">
        <v>29</v>
      </c>
      <c r="B38" s="171" t="s">
        <v>144</v>
      </c>
      <c r="C38" s="172" t="s">
        <v>145</v>
      </c>
      <c r="D38" s="173" t="s">
        <v>104</v>
      </c>
      <c r="E38" s="174">
        <v>21</v>
      </c>
      <c r="F38" s="174"/>
      <c r="G38" s="175">
        <f t="shared" si="6"/>
        <v>0</v>
      </c>
      <c r="O38" s="169">
        <v>2</v>
      </c>
      <c r="AA38" s="147">
        <v>3</v>
      </c>
      <c r="AB38" s="147">
        <v>0</v>
      </c>
      <c r="AC38" s="147">
        <v>60850030</v>
      </c>
      <c r="AZ38" s="147">
        <v>1</v>
      </c>
      <c r="BA38" s="147">
        <f t="shared" si="7"/>
        <v>0</v>
      </c>
      <c r="BB38" s="147">
        <f t="shared" si="8"/>
        <v>0</v>
      </c>
      <c r="BC38" s="147">
        <f t="shared" si="9"/>
        <v>0</v>
      </c>
      <c r="BD38" s="147">
        <f t="shared" si="10"/>
        <v>0</v>
      </c>
      <c r="BE38" s="147">
        <f t="shared" si="11"/>
        <v>0</v>
      </c>
      <c r="CA38" s="176">
        <v>3</v>
      </c>
      <c r="CB38" s="176">
        <v>0</v>
      </c>
      <c r="CZ38" s="147">
        <v>0.00199999999999889</v>
      </c>
    </row>
    <row r="39" spans="1:104" ht="12.75">
      <c r="A39" s="170">
        <v>30</v>
      </c>
      <c r="B39" s="171" t="s">
        <v>146</v>
      </c>
      <c r="C39" s="172" t="s">
        <v>147</v>
      </c>
      <c r="D39" s="173" t="s">
        <v>139</v>
      </c>
      <c r="E39" s="174">
        <v>125.6177</v>
      </c>
      <c r="F39" s="174"/>
      <c r="G39" s="175">
        <f t="shared" si="6"/>
        <v>0</v>
      </c>
      <c r="O39" s="169">
        <v>2</v>
      </c>
      <c r="AA39" s="147">
        <v>3</v>
      </c>
      <c r="AB39" s="147">
        <v>1</v>
      </c>
      <c r="AC39" s="147">
        <v>67313111</v>
      </c>
      <c r="AZ39" s="147">
        <v>1</v>
      </c>
      <c r="BA39" s="147">
        <f t="shared" si="7"/>
        <v>0</v>
      </c>
      <c r="BB39" s="147">
        <f t="shared" si="8"/>
        <v>0</v>
      </c>
      <c r="BC39" s="147">
        <f t="shared" si="9"/>
        <v>0</v>
      </c>
      <c r="BD39" s="147">
        <f t="shared" si="10"/>
        <v>0</v>
      </c>
      <c r="BE39" s="147">
        <f t="shared" si="11"/>
        <v>0</v>
      </c>
      <c r="CA39" s="176">
        <v>3</v>
      </c>
      <c r="CB39" s="176">
        <v>1</v>
      </c>
      <c r="CZ39" s="147">
        <v>0.000110000000000054</v>
      </c>
    </row>
    <row r="40" spans="1:104" ht="12.75">
      <c r="A40" s="170">
        <v>31</v>
      </c>
      <c r="B40" s="171" t="s">
        <v>148</v>
      </c>
      <c r="C40" s="172" t="s">
        <v>149</v>
      </c>
      <c r="D40" s="173" t="s">
        <v>150</v>
      </c>
      <c r="E40" s="174">
        <v>1</v>
      </c>
      <c r="F40" s="174"/>
      <c r="G40" s="175">
        <f t="shared" si="6"/>
        <v>0</v>
      </c>
      <c r="O40" s="169">
        <v>2</v>
      </c>
      <c r="AA40" s="147">
        <v>12</v>
      </c>
      <c r="AB40" s="147">
        <v>1</v>
      </c>
      <c r="AC40" s="147">
        <v>90</v>
      </c>
      <c r="AZ40" s="147">
        <v>1</v>
      </c>
      <c r="BA40" s="147">
        <f t="shared" si="7"/>
        <v>0</v>
      </c>
      <c r="BB40" s="147">
        <f t="shared" si="8"/>
        <v>0</v>
      </c>
      <c r="BC40" s="147">
        <f t="shared" si="9"/>
        <v>0</v>
      </c>
      <c r="BD40" s="147">
        <f t="shared" si="10"/>
        <v>0</v>
      </c>
      <c r="BE40" s="147">
        <f t="shared" si="11"/>
        <v>0</v>
      </c>
      <c r="CA40" s="176">
        <v>12</v>
      </c>
      <c r="CB40" s="176">
        <v>1</v>
      </c>
      <c r="CZ40" s="147">
        <v>0</v>
      </c>
    </row>
    <row r="41" spans="1:57" ht="12.75">
      <c r="A41" s="177"/>
      <c r="B41" s="178" t="s">
        <v>77</v>
      </c>
      <c r="C41" s="179" t="str">
        <f>CONCATENATE(B18," ",C18)</f>
        <v>18 Povrchové úpravy terénu</v>
      </c>
      <c r="D41" s="180"/>
      <c r="E41" s="181"/>
      <c r="F41" s="182"/>
      <c r="G41" s="183">
        <f>SUM(G18:G40)</f>
        <v>0</v>
      </c>
      <c r="O41" s="169">
        <v>4</v>
      </c>
      <c r="BA41" s="184">
        <f>SUM(BA18:BA40)</f>
        <v>0</v>
      </c>
      <c r="BB41" s="184">
        <f>SUM(BB18:BB40)</f>
        <v>0</v>
      </c>
      <c r="BC41" s="184">
        <f>SUM(BC18:BC40)</f>
        <v>0</v>
      </c>
      <c r="BD41" s="184">
        <f>SUM(BD18:BD40)</f>
        <v>0</v>
      </c>
      <c r="BE41" s="184">
        <f>SUM(BE18:BE40)</f>
        <v>0</v>
      </c>
    </row>
    <row r="42" spans="1:15" ht="12.75">
      <c r="A42" s="162" t="s">
        <v>74</v>
      </c>
      <c r="B42" s="163" t="s">
        <v>151</v>
      </c>
      <c r="C42" s="164" t="s">
        <v>152</v>
      </c>
      <c r="D42" s="165"/>
      <c r="E42" s="166"/>
      <c r="F42" s="166"/>
      <c r="G42" s="167"/>
      <c r="H42" s="168"/>
      <c r="I42" s="168"/>
      <c r="O42" s="169">
        <v>1</v>
      </c>
    </row>
    <row r="43" spans="1:104" ht="12.75">
      <c r="A43" s="170">
        <v>32</v>
      </c>
      <c r="B43" s="171" t="s">
        <v>153</v>
      </c>
      <c r="C43" s="172" t="s">
        <v>154</v>
      </c>
      <c r="D43" s="173" t="s">
        <v>82</v>
      </c>
      <c r="E43" s="174">
        <v>11</v>
      </c>
      <c r="F43" s="174"/>
      <c r="G43" s="175">
        <f>E43*F43</f>
        <v>0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>IF(AZ43=1,G43,0)</f>
        <v>0</v>
      </c>
      <c r="BB43" s="147">
        <f>IF(AZ43=2,G43,0)</f>
        <v>0</v>
      </c>
      <c r="BC43" s="147">
        <f>IF(AZ43=3,G43,0)</f>
        <v>0</v>
      </c>
      <c r="BD43" s="147">
        <f>IF(AZ43=4,G43,0)</f>
        <v>0</v>
      </c>
      <c r="BE43" s="147">
        <f>IF(AZ43=5,G43,0)</f>
        <v>0</v>
      </c>
      <c r="CA43" s="176">
        <v>1</v>
      </c>
      <c r="CB43" s="176">
        <v>1</v>
      </c>
      <c r="CZ43" s="147">
        <v>0.301320000000032</v>
      </c>
    </row>
    <row r="44" spans="1:57" ht="12.75">
      <c r="A44" s="177"/>
      <c r="B44" s="178" t="s">
        <v>77</v>
      </c>
      <c r="C44" s="179" t="str">
        <f>CONCATENATE(B42," ",C42)</f>
        <v>5 Komunikace</v>
      </c>
      <c r="D44" s="180"/>
      <c r="E44" s="181"/>
      <c r="F44" s="182"/>
      <c r="G44" s="183">
        <f>SUM(G42:G43)</f>
        <v>0</v>
      </c>
      <c r="O44" s="169">
        <v>4</v>
      </c>
      <c r="BA44" s="184">
        <f>SUM(BA42:BA43)</f>
        <v>0</v>
      </c>
      <c r="BB44" s="184">
        <f>SUM(BB42:BB43)</f>
        <v>0</v>
      </c>
      <c r="BC44" s="184">
        <f>SUM(BC42:BC43)</f>
        <v>0</v>
      </c>
      <c r="BD44" s="184">
        <f>SUM(BD42:BD43)</f>
        <v>0</v>
      </c>
      <c r="BE44" s="184">
        <f>SUM(BE42:BE43)</f>
        <v>0</v>
      </c>
    </row>
    <row r="45" spans="1:15" ht="12.75">
      <c r="A45" s="162" t="s">
        <v>74</v>
      </c>
      <c r="B45" s="163" t="s">
        <v>155</v>
      </c>
      <c r="C45" s="164" t="s">
        <v>156</v>
      </c>
      <c r="D45" s="165"/>
      <c r="E45" s="166"/>
      <c r="F45" s="166"/>
      <c r="G45" s="167"/>
      <c r="H45" s="168"/>
      <c r="I45" s="168"/>
      <c r="O45" s="169">
        <v>1</v>
      </c>
    </row>
    <row r="46" spans="1:104" ht="12.75">
      <c r="A46" s="170">
        <v>33</v>
      </c>
      <c r="B46" s="171" t="s">
        <v>157</v>
      </c>
      <c r="C46" s="172" t="s">
        <v>158</v>
      </c>
      <c r="D46" s="173" t="s">
        <v>139</v>
      </c>
      <c r="E46" s="174">
        <v>40</v>
      </c>
      <c r="F46" s="174"/>
      <c r="G46" s="175">
        <f>E46*F46</f>
        <v>0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>IF(AZ46=1,G46,0)</f>
        <v>0</v>
      </c>
      <c r="BB46" s="147">
        <f>IF(AZ46=2,G46,0)</f>
        <v>0</v>
      </c>
      <c r="BC46" s="147">
        <f>IF(AZ46=3,G46,0)</f>
        <v>0</v>
      </c>
      <c r="BD46" s="147">
        <f>IF(AZ46=4,G46,0)</f>
        <v>0</v>
      </c>
      <c r="BE46" s="147">
        <f>IF(AZ46=5,G46,0)</f>
        <v>0</v>
      </c>
      <c r="CA46" s="176">
        <v>1</v>
      </c>
      <c r="CB46" s="176">
        <v>1</v>
      </c>
      <c r="CZ46" s="147">
        <v>0.177329999999984</v>
      </c>
    </row>
    <row r="47" spans="1:104" ht="12.75">
      <c r="A47" s="170">
        <v>34</v>
      </c>
      <c r="B47" s="171" t="s">
        <v>159</v>
      </c>
      <c r="C47" s="172" t="s">
        <v>160</v>
      </c>
      <c r="D47" s="173" t="s">
        <v>104</v>
      </c>
      <c r="E47" s="174">
        <v>80.8</v>
      </c>
      <c r="F47" s="174"/>
      <c r="G47" s="175">
        <f>E47*F47</f>
        <v>0</v>
      </c>
      <c r="O47" s="169">
        <v>2</v>
      </c>
      <c r="AA47" s="147">
        <v>3</v>
      </c>
      <c r="AB47" s="147">
        <v>1</v>
      </c>
      <c r="AC47" s="147">
        <v>59217471</v>
      </c>
      <c r="AZ47" s="147">
        <v>1</v>
      </c>
      <c r="BA47" s="147">
        <f>IF(AZ47=1,G47,0)</f>
        <v>0</v>
      </c>
      <c r="BB47" s="147">
        <f>IF(AZ47=2,G47,0)</f>
        <v>0</v>
      </c>
      <c r="BC47" s="147">
        <f>IF(AZ47=3,G47,0)</f>
        <v>0</v>
      </c>
      <c r="BD47" s="147">
        <f>IF(AZ47=4,G47,0)</f>
        <v>0</v>
      </c>
      <c r="BE47" s="147">
        <f>IF(AZ47=5,G47,0)</f>
        <v>0</v>
      </c>
      <c r="CA47" s="176">
        <v>3</v>
      </c>
      <c r="CB47" s="176">
        <v>1</v>
      </c>
      <c r="CZ47" s="147">
        <v>0.0389999999999873</v>
      </c>
    </row>
    <row r="48" spans="1:57" ht="12.75">
      <c r="A48" s="177"/>
      <c r="B48" s="178" t="s">
        <v>77</v>
      </c>
      <c r="C48" s="179" t="str">
        <f>CONCATENATE(B45," ",C45)</f>
        <v>91 Doplňující práce na komunikaci</v>
      </c>
      <c r="D48" s="180"/>
      <c r="E48" s="181"/>
      <c r="F48" s="182"/>
      <c r="G48" s="183">
        <f>SUM(G45:G47)</f>
        <v>0</v>
      </c>
      <c r="O48" s="169">
        <v>4</v>
      </c>
      <c r="BA48" s="184">
        <f>SUM(BA45:BA47)</f>
        <v>0</v>
      </c>
      <c r="BB48" s="184">
        <f>SUM(BB45:BB47)</f>
        <v>0</v>
      </c>
      <c r="BC48" s="184">
        <f>SUM(BC45:BC47)</f>
        <v>0</v>
      </c>
      <c r="BD48" s="184">
        <f>SUM(BD45:BD47)</f>
        <v>0</v>
      </c>
      <c r="BE48" s="184">
        <f>SUM(BE45:BE47)</f>
        <v>0</v>
      </c>
    </row>
    <row r="49" spans="1:15" ht="12.75">
      <c r="A49" s="162" t="s">
        <v>74</v>
      </c>
      <c r="B49" s="163" t="s">
        <v>161</v>
      </c>
      <c r="C49" s="164" t="s">
        <v>162</v>
      </c>
      <c r="D49" s="165"/>
      <c r="E49" s="166"/>
      <c r="F49" s="166"/>
      <c r="G49" s="167"/>
      <c r="H49" s="168"/>
      <c r="I49" s="168"/>
      <c r="O49" s="169">
        <v>1</v>
      </c>
    </row>
    <row r="50" spans="1:104" ht="12.75">
      <c r="A50" s="170">
        <v>35</v>
      </c>
      <c r="B50" s="171" t="s">
        <v>163</v>
      </c>
      <c r="C50" s="172" t="s">
        <v>164</v>
      </c>
      <c r="D50" s="173" t="s">
        <v>82</v>
      </c>
      <c r="E50" s="174">
        <v>11</v>
      </c>
      <c r="F50" s="174"/>
      <c r="G50" s="175">
        <f>E50*F50</f>
        <v>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>IF(AZ50=1,G50,0)</f>
        <v>0</v>
      </c>
      <c r="BB50" s="147">
        <f>IF(AZ50=2,G50,0)</f>
        <v>0</v>
      </c>
      <c r="BC50" s="147">
        <f>IF(AZ50=3,G50,0)</f>
        <v>0</v>
      </c>
      <c r="BD50" s="147">
        <f>IF(AZ50=4,G50,0)</f>
        <v>0</v>
      </c>
      <c r="BE50" s="147">
        <f>IF(AZ50=5,G50,0)</f>
        <v>0</v>
      </c>
      <c r="CA50" s="176">
        <v>1</v>
      </c>
      <c r="CB50" s="176">
        <v>1</v>
      </c>
      <c r="CZ50" s="147">
        <v>0</v>
      </c>
    </row>
    <row r="51" spans="1:57" ht="12.75">
      <c r="A51" s="177"/>
      <c r="B51" s="178" t="s">
        <v>77</v>
      </c>
      <c r="C51" s="179" t="str">
        <f>CONCATENATE(B49," ",C49)</f>
        <v>97 Prorážení otvorů</v>
      </c>
      <c r="D51" s="180"/>
      <c r="E51" s="181"/>
      <c r="F51" s="182"/>
      <c r="G51" s="183">
        <f>SUM(G49:G50)</f>
        <v>0</v>
      </c>
      <c r="O51" s="169">
        <v>4</v>
      </c>
      <c r="BA51" s="184">
        <f>SUM(BA49:BA50)</f>
        <v>0</v>
      </c>
      <c r="BB51" s="184">
        <f>SUM(BB49:BB50)</f>
        <v>0</v>
      </c>
      <c r="BC51" s="184">
        <f>SUM(BC49:BC50)</f>
        <v>0</v>
      </c>
      <c r="BD51" s="184">
        <f>SUM(BD49:BD50)</f>
        <v>0</v>
      </c>
      <c r="BE51" s="184">
        <f>SUM(BE49:BE50)</f>
        <v>0</v>
      </c>
    </row>
    <row r="52" spans="1:15" ht="12.75">
      <c r="A52" s="162" t="s">
        <v>74</v>
      </c>
      <c r="B52" s="163" t="s">
        <v>165</v>
      </c>
      <c r="C52" s="164" t="s">
        <v>166</v>
      </c>
      <c r="D52" s="165"/>
      <c r="E52" s="166"/>
      <c r="F52" s="166"/>
      <c r="G52" s="167"/>
      <c r="H52" s="168"/>
      <c r="I52" s="168"/>
      <c r="O52" s="169">
        <v>1</v>
      </c>
    </row>
    <row r="53" spans="1:104" ht="12.75">
      <c r="A53" s="170">
        <v>36</v>
      </c>
      <c r="B53" s="171" t="s">
        <v>167</v>
      </c>
      <c r="C53" s="172" t="s">
        <v>168</v>
      </c>
      <c r="D53" s="173" t="s">
        <v>169</v>
      </c>
      <c r="E53" s="174">
        <v>302.741917772065</v>
      </c>
      <c r="F53" s="174"/>
      <c r="G53" s="175">
        <f>E53*F53</f>
        <v>0</v>
      </c>
      <c r="O53" s="169">
        <v>2</v>
      </c>
      <c r="AA53" s="147">
        <v>7</v>
      </c>
      <c r="AB53" s="147">
        <v>1</v>
      </c>
      <c r="AC53" s="147">
        <v>2</v>
      </c>
      <c r="AZ53" s="147">
        <v>1</v>
      </c>
      <c r="BA53" s="147">
        <f>IF(AZ53=1,G53,0)</f>
        <v>0</v>
      </c>
      <c r="BB53" s="147">
        <f>IF(AZ53=2,G53,0)</f>
        <v>0</v>
      </c>
      <c r="BC53" s="147">
        <f>IF(AZ53=3,G53,0)</f>
        <v>0</v>
      </c>
      <c r="BD53" s="147">
        <f>IF(AZ53=4,G53,0)</f>
        <v>0</v>
      </c>
      <c r="BE53" s="147">
        <f>IF(AZ53=5,G53,0)</f>
        <v>0</v>
      </c>
      <c r="CA53" s="176">
        <v>7</v>
      </c>
      <c r="CB53" s="176">
        <v>1</v>
      </c>
      <c r="CZ53" s="147">
        <v>0</v>
      </c>
    </row>
    <row r="54" spans="1:57" ht="12.75">
      <c r="A54" s="177"/>
      <c r="B54" s="178" t="s">
        <v>77</v>
      </c>
      <c r="C54" s="179" t="str">
        <f>CONCATENATE(B52," ",C52)</f>
        <v>99 Staveništní přesun hmot</v>
      </c>
      <c r="D54" s="180"/>
      <c r="E54" s="181"/>
      <c r="F54" s="182"/>
      <c r="G54" s="183">
        <f>SUM(G52:G53)</f>
        <v>0</v>
      </c>
      <c r="O54" s="169">
        <v>4</v>
      </c>
      <c r="BA54" s="184">
        <f>SUM(BA52:BA53)</f>
        <v>0</v>
      </c>
      <c r="BB54" s="184">
        <f>SUM(BB52:BB53)</f>
        <v>0</v>
      </c>
      <c r="BC54" s="184">
        <f>SUM(BC52:BC53)</f>
        <v>0</v>
      </c>
      <c r="BD54" s="184">
        <f>SUM(BD52:BD53)</f>
        <v>0</v>
      </c>
      <c r="BE54" s="184">
        <f>SUM(BE52:BE53)</f>
        <v>0</v>
      </c>
    </row>
    <row r="55" spans="1:15" ht="12.75">
      <c r="A55" s="162" t="s">
        <v>74</v>
      </c>
      <c r="B55" s="163" t="s">
        <v>170</v>
      </c>
      <c r="C55" s="164" t="s">
        <v>171</v>
      </c>
      <c r="D55" s="165"/>
      <c r="E55" s="166"/>
      <c r="F55" s="166"/>
      <c r="G55" s="167"/>
      <c r="H55" s="168"/>
      <c r="I55" s="168"/>
      <c r="O55" s="169">
        <v>1</v>
      </c>
    </row>
    <row r="56" spans="1:104" ht="12.75">
      <c r="A56" s="170">
        <v>37</v>
      </c>
      <c r="B56" s="171" t="s">
        <v>172</v>
      </c>
      <c r="C56" s="172" t="s">
        <v>173</v>
      </c>
      <c r="D56" s="173" t="s">
        <v>169</v>
      </c>
      <c r="E56" s="174">
        <v>90.4447440000606</v>
      </c>
      <c r="F56" s="174"/>
      <c r="G56" s="175">
        <f>E56*F56</f>
        <v>0</v>
      </c>
      <c r="O56" s="169">
        <v>2</v>
      </c>
      <c r="AA56" s="147">
        <v>8</v>
      </c>
      <c r="AB56" s="147">
        <v>0</v>
      </c>
      <c r="AC56" s="147">
        <v>3</v>
      </c>
      <c r="AZ56" s="147">
        <v>1</v>
      </c>
      <c r="BA56" s="147">
        <f>IF(AZ56=1,G56,0)</f>
        <v>0</v>
      </c>
      <c r="BB56" s="147">
        <f>IF(AZ56=2,G56,0)</f>
        <v>0</v>
      </c>
      <c r="BC56" s="147">
        <f>IF(AZ56=3,G56,0)</f>
        <v>0</v>
      </c>
      <c r="BD56" s="147">
        <f>IF(AZ56=4,G56,0)</f>
        <v>0</v>
      </c>
      <c r="BE56" s="147">
        <f>IF(AZ56=5,G56,0)</f>
        <v>0</v>
      </c>
      <c r="CA56" s="176">
        <v>8</v>
      </c>
      <c r="CB56" s="176">
        <v>0</v>
      </c>
      <c r="CZ56" s="147">
        <v>0</v>
      </c>
    </row>
    <row r="57" spans="1:104" ht="12.75">
      <c r="A57" s="170">
        <v>38</v>
      </c>
      <c r="B57" s="171" t="s">
        <v>174</v>
      </c>
      <c r="C57" s="172" t="s">
        <v>175</v>
      </c>
      <c r="D57" s="173" t="s">
        <v>169</v>
      </c>
      <c r="E57" s="174">
        <v>542.668464000363</v>
      </c>
      <c r="F57" s="174"/>
      <c r="G57" s="175">
        <f>E57*F57</f>
        <v>0</v>
      </c>
      <c r="O57" s="169">
        <v>2</v>
      </c>
      <c r="AA57" s="147">
        <v>8</v>
      </c>
      <c r="AB57" s="147">
        <v>0</v>
      </c>
      <c r="AC57" s="147">
        <v>3</v>
      </c>
      <c r="AZ57" s="147">
        <v>1</v>
      </c>
      <c r="BA57" s="147">
        <f>IF(AZ57=1,G57,0)</f>
        <v>0</v>
      </c>
      <c r="BB57" s="147">
        <f>IF(AZ57=2,G57,0)</f>
        <v>0</v>
      </c>
      <c r="BC57" s="147">
        <f>IF(AZ57=3,G57,0)</f>
        <v>0</v>
      </c>
      <c r="BD57" s="147">
        <f>IF(AZ57=4,G57,0)</f>
        <v>0</v>
      </c>
      <c r="BE57" s="147">
        <f>IF(AZ57=5,G57,0)</f>
        <v>0</v>
      </c>
      <c r="CA57" s="176">
        <v>8</v>
      </c>
      <c r="CB57" s="176">
        <v>0</v>
      </c>
      <c r="CZ57" s="147">
        <v>0</v>
      </c>
    </row>
    <row r="58" spans="1:104" ht="12.75">
      <c r="A58" s="170">
        <v>39</v>
      </c>
      <c r="B58" s="171" t="s">
        <v>176</v>
      </c>
      <c r="C58" s="172" t="s">
        <v>177</v>
      </c>
      <c r="D58" s="173" t="s">
        <v>169</v>
      </c>
      <c r="E58" s="174">
        <v>90.4447440000606</v>
      </c>
      <c r="F58" s="174"/>
      <c r="G58" s="175">
        <f>E58*F58</f>
        <v>0</v>
      </c>
      <c r="O58" s="169">
        <v>2</v>
      </c>
      <c r="AA58" s="147">
        <v>8</v>
      </c>
      <c r="AB58" s="147">
        <v>0</v>
      </c>
      <c r="AC58" s="147">
        <v>3</v>
      </c>
      <c r="AZ58" s="147">
        <v>1</v>
      </c>
      <c r="BA58" s="147">
        <f>IF(AZ58=1,G58,0)</f>
        <v>0</v>
      </c>
      <c r="BB58" s="147">
        <f>IF(AZ58=2,G58,0)</f>
        <v>0</v>
      </c>
      <c r="BC58" s="147">
        <f>IF(AZ58=3,G58,0)</f>
        <v>0</v>
      </c>
      <c r="BD58" s="147">
        <f>IF(AZ58=4,G58,0)</f>
        <v>0</v>
      </c>
      <c r="BE58" s="147">
        <f>IF(AZ58=5,G58,0)</f>
        <v>0</v>
      </c>
      <c r="CA58" s="176">
        <v>8</v>
      </c>
      <c r="CB58" s="176">
        <v>0</v>
      </c>
      <c r="CZ58" s="147">
        <v>0</v>
      </c>
    </row>
    <row r="59" spans="1:104" ht="12.75">
      <c r="A59" s="170">
        <v>40</v>
      </c>
      <c r="B59" s="171" t="s">
        <v>178</v>
      </c>
      <c r="C59" s="172" t="s">
        <v>179</v>
      </c>
      <c r="D59" s="173" t="s">
        <v>169</v>
      </c>
      <c r="E59" s="174">
        <v>90.4447440000606</v>
      </c>
      <c r="F59" s="174"/>
      <c r="G59" s="175">
        <f>E59*F59</f>
        <v>0</v>
      </c>
      <c r="O59" s="169">
        <v>2</v>
      </c>
      <c r="AA59" s="147">
        <v>8</v>
      </c>
      <c r="AB59" s="147">
        <v>0</v>
      </c>
      <c r="AC59" s="147">
        <v>3</v>
      </c>
      <c r="AZ59" s="147">
        <v>1</v>
      </c>
      <c r="BA59" s="147">
        <f>IF(AZ59=1,G59,0)</f>
        <v>0</v>
      </c>
      <c r="BB59" s="147">
        <f>IF(AZ59=2,G59,0)</f>
        <v>0</v>
      </c>
      <c r="BC59" s="147">
        <f>IF(AZ59=3,G59,0)</f>
        <v>0</v>
      </c>
      <c r="BD59" s="147">
        <f>IF(AZ59=4,G59,0)</f>
        <v>0</v>
      </c>
      <c r="BE59" s="147">
        <f>IF(AZ59=5,G59,0)</f>
        <v>0</v>
      </c>
      <c r="CA59" s="176">
        <v>8</v>
      </c>
      <c r="CB59" s="176">
        <v>0</v>
      </c>
      <c r="CZ59" s="147">
        <v>0</v>
      </c>
    </row>
    <row r="60" spans="1:57" ht="12.75">
      <c r="A60" s="177"/>
      <c r="B60" s="178" t="s">
        <v>77</v>
      </c>
      <c r="C60" s="179" t="str">
        <f>CONCATENATE(B55," ",C55)</f>
        <v>D96 Přesuny suti a vybouraných hmot</v>
      </c>
      <c r="D60" s="180"/>
      <c r="E60" s="181"/>
      <c r="F60" s="182"/>
      <c r="G60" s="183">
        <f>SUM(G55:G59)</f>
        <v>0</v>
      </c>
      <c r="O60" s="169">
        <v>4</v>
      </c>
      <c r="BA60" s="184">
        <f>SUM(BA55:BA59)</f>
        <v>0</v>
      </c>
      <c r="BB60" s="184">
        <f>SUM(BB55:BB59)</f>
        <v>0</v>
      </c>
      <c r="BC60" s="184">
        <f>SUM(BC55:BC59)</f>
        <v>0</v>
      </c>
      <c r="BD60" s="184">
        <f>SUM(BD55:BD59)</f>
        <v>0</v>
      </c>
      <c r="BE60" s="184">
        <f>SUM(BE55:BE59)</f>
        <v>0</v>
      </c>
    </row>
    <row r="61" ht="12.75">
      <c r="E61" s="147"/>
    </row>
    <row r="62" ht="12.75">
      <c r="E62" s="147"/>
    </row>
    <row r="63" ht="12.75">
      <c r="E63" s="147"/>
    </row>
    <row r="64" ht="12.75">
      <c r="E64" s="147"/>
    </row>
    <row r="65" ht="12.75">
      <c r="E65" s="147"/>
    </row>
    <row r="66" ht="12.75">
      <c r="E66" s="147"/>
    </row>
    <row r="67" ht="12.75">
      <c r="E67" s="147"/>
    </row>
    <row r="68" ht="12.75">
      <c r="E68" s="147"/>
    </row>
    <row r="69" ht="12.75">
      <c r="E69" s="147"/>
    </row>
    <row r="70" ht="12.75">
      <c r="E70" s="147"/>
    </row>
    <row r="71" ht="12.75">
      <c r="E71" s="147"/>
    </row>
    <row r="72" ht="12.75">
      <c r="E72" s="147"/>
    </row>
    <row r="73" ht="12.75">
      <c r="E73" s="147"/>
    </row>
    <row r="74" ht="12.75">
      <c r="E74" s="147"/>
    </row>
    <row r="75" ht="12.75">
      <c r="E75" s="147"/>
    </row>
    <row r="76" ht="12.75">
      <c r="E76" s="147"/>
    </row>
    <row r="77" ht="12.75">
      <c r="E77" s="147"/>
    </row>
    <row r="78" ht="12.75">
      <c r="E78" s="147"/>
    </row>
    <row r="79" ht="12.75">
      <c r="E79" s="147"/>
    </row>
    <row r="80" ht="12.75">
      <c r="E80" s="147"/>
    </row>
    <row r="81" ht="12.75">
      <c r="E81" s="147"/>
    </row>
    <row r="82" ht="12.75">
      <c r="E82" s="147"/>
    </row>
    <row r="83" ht="12.75">
      <c r="E83" s="147"/>
    </row>
    <row r="84" spans="1:7" ht="12.75">
      <c r="A84" s="185"/>
      <c r="B84" s="185"/>
      <c r="C84" s="185"/>
      <c r="D84" s="185"/>
      <c r="E84" s="185"/>
      <c r="F84" s="185"/>
      <c r="G84" s="185"/>
    </row>
    <row r="85" spans="1:7" ht="12.75">
      <c r="A85" s="185"/>
      <c r="B85" s="185"/>
      <c r="C85" s="185"/>
      <c r="D85" s="185"/>
      <c r="E85" s="185"/>
      <c r="F85" s="185"/>
      <c r="G85" s="185"/>
    </row>
    <row r="86" spans="1:7" ht="12.75">
      <c r="A86" s="185"/>
      <c r="B86" s="185"/>
      <c r="C86" s="185"/>
      <c r="D86" s="185"/>
      <c r="E86" s="185"/>
      <c r="F86" s="185"/>
      <c r="G86" s="185"/>
    </row>
    <row r="87" spans="1:7" ht="12.75">
      <c r="A87" s="185"/>
      <c r="B87" s="185"/>
      <c r="C87" s="185"/>
      <c r="D87" s="185"/>
      <c r="E87" s="185"/>
      <c r="F87" s="185"/>
      <c r="G87" s="185"/>
    </row>
    <row r="88" ht="12.75">
      <c r="E88" s="147"/>
    </row>
    <row r="89" ht="12.75">
      <c r="E89" s="147"/>
    </row>
    <row r="90" ht="12.75">
      <c r="E90" s="147"/>
    </row>
    <row r="91" ht="12.75">
      <c r="E91" s="147"/>
    </row>
    <row r="92" ht="12.75">
      <c r="E92" s="147"/>
    </row>
    <row r="93" ht="12.75">
      <c r="E93" s="147"/>
    </row>
    <row r="94" ht="12.75">
      <c r="E94" s="147"/>
    </row>
    <row r="95" ht="12.75">
      <c r="E95" s="147"/>
    </row>
    <row r="96" ht="12.75">
      <c r="E96" s="147"/>
    </row>
    <row r="97" ht="12.75">
      <c r="E97" s="147"/>
    </row>
    <row r="98" ht="12.75">
      <c r="E98" s="147"/>
    </row>
    <row r="99" ht="12.75">
      <c r="E99" s="147"/>
    </row>
    <row r="100" ht="12.75">
      <c r="E100" s="147"/>
    </row>
    <row r="101" ht="12.75">
      <c r="E101" s="147"/>
    </row>
    <row r="102" ht="12.75">
      <c r="E102" s="147"/>
    </row>
    <row r="103" ht="12.75">
      <c r="E103" s="147"/>
    </row>
    <row r="104" ht="12.75">
      <c r="E104" s="147"/>
    </row>
    <row r="105" ht="12.75">
      <c r="E105" s="147"/>
    </row>
    <row r="106" ht="12.75">
      <c r="E106" s="147"/>
    </row>
    <row r="107" ht="12.75">
      <c r="E107" s="147"/>
    </row>
    <row r="108" ht="12.75">
      <c r="E108" s="147"/>
    </row>
    <row r="109" ht="12.75">
      <c r="E109" s="147"/>
    </row>
    <row r="110" ht="12.75">
      <c r="E110" s="147"/>
    </row>
    <row r="111" ht="12.75">
      <c r="E111" s="147"/>
    </row>
    <row r="112" ht="12.75">
      <c r="E112" s="147"/>
    </row>
    <row r="113" ht="12.75">
      <c r="E113" s="147"/>
    </row>
    <row r="114" ht="12.75">
      <c r="E114" s="147"/>
    </row>
    <row r="115" ht="12.75">
      <c r="E115" s="147"/>
    </row>
    <row r="116" ht="12.75">
      <c r="E116" s="147"/>
    </row>
    <row r="117" ht="12.75">
      <c r="E117" s="147"/>
    </row>
    <row r="118" ht="12.75">
      <c r="E118" s="147"/>
    </row>
    <row r="119" spans="1:2" ht="12.75">
      <c r="A119" s="186"/>
      <c r="B119" s="186"/>
    </row>
    <row r="120" spans="1:7" ht="12.75">
      <c r="A120" s="185"/>
      <c r="B120" s="185"/>
      <c r="C120" s="187"/>
      <c r="D120" s="187"/>
      <c r="E120" s="188"/>
      <c r="F120" s="187"/>
      <c r="G120" s="189"/>
    </row>
    <row r="121" spans="1:7" ht="12.75">
      <c r="A121" s="190"/>
      <c r="B121" s="190"/>
      <c r="C121" s="185"/>
      <c r="D121" s="185"/>
      <c r="E121" s="191"/>
      <c r="F121" s="185"/>
      <c r="G121" s="185"/>
    </row>
    <row r="122" spans="1:7" ht="12.75">
      <c r="A122" s="185"/>
      <c r="B122" s="185"/>
      <c r="C122" s="185"/>
      <c r="D122" s="185"/>
      <c r="E122" s="191"/>
      <c r="F122" s="185"/>
      <c r="G122" s="185"/>
    </row>
    <row r="123" spans="1:7" ht="12.75">
      <c r="A123" s="185"/>
      <c r="B123" s="185"/>
      <c r="C123" s="185"/>
      <c r="D123" s="185"/>
      <c r="E123" s="191"/>
      <c r="F123" s="185"/>
      <c r="G123" s="185"/>
    </row>
    <row r="124" spans="1:7" ht="12.75">
      <c r="A124" s="185"/>
      <c r="B124" s="185"/>
      <c r="C124" s="185"/>
      <c r="D124" s="185"/>
      <c r="E124" s="191"/>
      <c r="F124" s="185"/>
      <c r="G124" s="185"/>
    </row>
    <row r="125" spans="1:7" ht="12.75">
      <c r="A125" s="185"/>
      <c r="B125" s="185"/>
      <c r="C125" s="185"/>
      <c r="D125" s="185"/>
      <c r="E125" s="191"/>
      <c r="F125" s="185"/>
      <c r="G125" s="185"/>
    </row>
    <row r="126" spans="1:7" ht="12.75">
      <c r="A126" s="185"/>
      <c r="B126" s="185"/>
      <c r="C126" s="185"/>
      <c r="D126" s="185"/>
      <c r="E126" s="191"/>
      <c r="F126" s="185"/>
      <c r="G126" s="185"/>
    </row>
    <row r="127" spans="1:7" ht="12.75">
      <c r="A127" s="185"/>
      <c r="B127" s="185"/>
      <c r="C127" s="185"/>
      <c r="D127" s="185"/>
      <c r="E127" s="191"/>
      <c r="F127" s="185"/>
      <c r="G127" s="185"/>
    </row>
    <row r="128" spans="1:7" ht="12.75">
      <c r="A128" s="185"/>
      <c r="B128" s="185"/>
      <c r="C128" s="185"/>
      <c r="D128" s="185"/>
      <c r="E128" s="191"/>
      <c r="F128" s="185"/>
      <c r="G128" s="185"/>
    </row>
    <row r="129" spans="1:7" ht="12.75">
      <c r="A129" s="185"/>
      <c r="B129" s="185"/>
      <c r="C129" s="185"/>
      <c r="D129" s="185"/>
      <c r="E129" s="191"/>
      <c r="F129" s="185"/>
      <c r="G129" s="185"/>
    </row>
    <row r="130" spans="1:7" ht="12.75">
      <c r="A130" s="185"/>
      <c r="B130" s="185"/>
      <c r="C130" s="185"/>
      <c r="D130" s="185"/>
      <c r="E130" s="191"/>
      <c r="F130" s="185"/>
      <c r="G130" s="185"/>
    </row>
    <row r="131" spans="1:7" ht="12.75">
      <c r="A131" s="185"/>
      <c r="B131" s="185"/>
      <c r="C131" s="185"/>
      <c r="D131" s="185"/>
      <c r="E131" s="191"/>
      <c r="F131" s="185"/>
      <c r="G131" s="185"/>
    </row>
    <row r="132" spans="1:7" ht="12.75">
      <c r="A132" s="185"/>
      <c r="B132" s="185"/>
      <c r="C132" s="185"/>
      <c r="D132" s="185"/>
      <c r="E132" s="191"/>
      <c r="F132" s="185"/>
      <c r="G132" s="185"/>
    </row>
    <row r="133" spans="1:7" ht="12.75">
      <c r="A133" s="185"/>
      <c r="B133" s="185"/>
      <c r="C133" s="185"/>
      <c r="D133" s="185"/>
      <c r="E133" s="191"/>
      <c r="F133" s="185"/>
      <c r="G133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Josef Círař</cp:lastModifiedBy>
  <cp:lastPrinted>2013-07-08T14:15:23Z</cp:lastPrinted>
  <dcterms:created xsi:type="dcterms:W3CDTF">2013-07-08T13:24:36Z</dcterms:created>
  <dcterms:modified xsi:type="dcterms:W3CDTF">2013-07-08T14:17:45Z</dcterms:modified>
  <cp:category/>
  <cp:version/>
  <cp:contentType/>
  <cp:contentStatus/>
</cp:coreProperties>
</file>