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60" windowWidth="19875" windowHeight="7710" activeTab="0"/>
  </bookViews>
  <sheets>
    <sheet name="Stavba" sheetId="1" r:id="rId1"/>
    <sheet name="01 16-259-01 " sheetId="2" r:id="rId2"/>
  </sheets>
  <externalReferences>
    <externalReference r:id="rId5"/>
  </externalReferences>
  <definedNames>
    <definedName name="AAA">#REF!</definedName>
    <definedName name="cisloobjektu">#REF!</definedName>
    <definedName name="CisloStavby" localSheetId="0">'Stavba'!$D$5</definedName>
    <definedName name="cislostavby">#REF!</definedName>
    <definedName name="dadresa" localSheetId="0">'Stavba'!$D$8</definedName>
    <definedName name="dadresa">#REF!</definedName>
    <definedName name="Datum">#REF!</definedName>
    <definedName name="DIČ" localSheetId="0">'Stavba'!$J$8</definedName>
    <definedName name="DIČ">#REF!</definedName>
    <definedName name="Dil">#REF!</definedName>
    <definedName name="dmisto" localSheetId="0">'Stavba'!$D$9</definedName>
    <definedName name="dmisto">#REF!</definedName>
    <definedName name="Dodavka">#REF!</definedName>
    <definedName name="Dodavka0">#REF!</definedName>
    <definedName name="dpsc" localSheetId="0">'Stavba'!$C$9</definedName>
    <definedName name="dpsc">#REF!</definedName>
    <definedName name="HSV">#REF!</definedName>
    <definedName name="HSV_">#REF!</definedName>
    <definedName name="HSV0">#REF!</definedName>
    <definedName name="HZS">#REF!</definedName>
    <definedName name="HZS0">#REF!</definedName>
    <definedName name="IČO" localSheetId="0">'Stavba'!$J$7</definedName>
    <definedName name="IČO">#REF!</definedName>
    <definedName name="JKSO">#REF!</definedName>
    <definedName name="MJ">#REF!</definedName>
    <definedName name="Mont">#REF!</definedName>
    <definedName name="Mont_">#REF!</definedName>
    <definedName name="Montaz0">#REF!</definedName>
    <definedName name="NazevDilu">#REF!</definedName>
    <definedName name="NazevObjektu" localSheetId="0">'Stavba'!$C$29</definedName>
    <definedName name="nazevobjektu">#REF!</definedName>
    <definedName name="NazevStavby" localSheetId="0">'Stavba'!$E$5</definedName>
    <definedName name="nazevstavby">#REF!</definedName>
    <definedName name="Objednatel" localSheetId="0">'Stavba'!$D$11</definedName>
    <definedName name="Objednatel">#REF!</definedName>
    <definedName name="Objekt" localSheetId="0">'Stavba'!$B$29</definedName>
    <definedName name="Objekt">#REF!</definedName>
    <definedName name="_xlnm.Print_Area" localSheetId="1">'01 16-259-01 '!$A$1:$K$233</definedName>
    <definedName name="_xlnm.Print_Area" localSheetId="0">'Stavba'!$A$1:$I$41</definedName>
    <definedName name="odic" localSheetId="0">'Stavba'!$J$12</definedName>
    <definedName name="odic">#REF!</definedName>
    <definedName name="oico" localSheetId="0">'Stavba'!$J$11</definedName>
    <definedName name="oico">#REF!</definedName>
    <definedName name="omisto" localSheetId="0">'Stavba'!$D$13</definedName>
    <definedName name="omisto">#REF!</definedName>
    <definedName name="onazev" localSheetId="0">'Stavba'!$D$12</definedName>
    <definedName name="onazev">#REF!</definedName>
    <definedName name="opsc" localSheetId="0">'Stavba'!$C$13</definedName>
    <definedName name="opsc">#REF!</definedName>
    <definedName name="PocetMJ">#REF!</definedName>
    <definedName name="Poznamka">#REF!</definedName>
    <definedName name="Projektant">#REF!</definedName>
    <definedName name="PSV">#REF!</definedName>
    <definedName name="PSV_">#REF!</definedName>
    <definedName name="PSV0">#REF!</definedName>
    <definedName name="SazbaDPH1">'Stavba'!$D$19</definedName>
    <definedName name="SazbaDPH2">'Stavba'!$D$21</definedName>
    <definedName name="SloupecCC">'01 16-259-01 '!$G$6</definedName>
    <definedName name="SloupecCDH">'01 16-259-01 '!$K$6</definedName>
    <definedName name="SloupecCisloPol">'01 16-259-01 '!$B$6</definedName>
    <definedName name="SloupecCH">'01 16-259-01 '!$I$6</definedName>
    <definedName name="SloupecJC">'01 16-259-01 '!$F$6</definedName>
    <definedName name="SloupecJDH">'01 16-259-01 '!$J$6</definedName>
    <definedName name="SloupecJDM">'01 16-259-01 '!$J$6</definedName>
    <definedName name="SloupecJH">'01 16-259-01 '!$H$6</definedName>
    <definedName name="SloupecMJ">'01 16-259-01 '!$D$6</definedName>
    <definedName name="SloupecMnozstvi">'01 16-259-01 '!$E$6</definedName>
    <definedName name="SloupecNazPol">'01 16-259-01 '!$C$6</definedName>
    <definedName name="SloupecPC">'01 16-259-01 '!$A$6</definedName>
    <definedName name="solver_lin" localSheetId="1" hidden="1">0</definedName>
    <definedName name="solver_num" localSheetId="1" hidden="1">0</definedName>
    <definedName name="solver_opt" localSheetId="1" hidden="1">#REF!</definedName>
    <definedName name="solver_typ" localSheetId="1" hidden="1">1</definedName>
    <definedName name="solver_val" localSheetId="1" hidden="1">0</definedName>
    <definedName name="StavbaCelkem" localSheetId="0">'Stavba'!$F$31</definedName>
    <definedName name="StavbaCelkem">#REF!</definedName>
    <definedName name="Typ">#REF!</definedName>
    <definedName name="VRN">'01 16-259-01 '!$G$233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 localSheetId="0">'Stavba'!$D$7</definedName>
    <definedName name="Zhotovitel">#REF!</definedName>
    <definedName name="_xlnm.Print_Titles" localSheetId="1">'01 16-259-01 '!$1:$6</definedName>
  </definedNames>
  <calcPr fullCalcOnLoad="1"/>
</workbook>
</file>

<file path=xl/sharedStrings.xml><?xml version="1.0" encoding="utf-8"?>
<sst xmlns="http://schemas.openxmlformats.org/spreadsheetml/2006/main" count="561" uniqueCount="310">
  <si>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</si>
  <si>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</si>
  <si>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</si>
  <si>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</si>
  <si>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</si>
  <si>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</si>
  <si>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</si>
  <si>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</si>
  <si>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</si>
  <si>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</si>
  <si>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</si>
  <si>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</si>
  <si>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</si>
  <si>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</si>
  <si>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</si>
  <si>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</si>
  <si>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</si>
  <si>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Za zhotovitele</t>
  </si>
  <si>
    <t>Za objednatele</t>
  </si>
  <si>
    <t>STAVEBNÍ OBJEKT (SO)</t>
  </si>
  <si>
    <t>Rozpočet (část objektu)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</si>
  <si>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</si>
  <si>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</si>
  <si>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</si>
  <si>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</si>
  <si>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</si>
  <si>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</si>
  <si>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</si>
  <si>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</si>
  <si>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</si>
  <si>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</si>
  <si>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</si>
  <si>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x</t>
  </si>
  <si>
    <t>1</t>
  </si>
  <si>
    <t>Zemní práce</t>
  </si>
  <si>
    <t>m2</t>
  </si>
  <si>
    <t>y</t>
  </si>
  <si>
    <t>z</t>
  </si>
  <si>
    <t>Celkem za objekt</t>
  </si>
  <si>
    <t>Vedlejší rozpočtové náklady</t>
  </si>
  <si>
    <t>Celkem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</si>
  <si>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</si>
  <si>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</si>
  <si>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</si>
  <si>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</si>
  <si>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</si>
  <si>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</si>
  <si>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</si>
  <si>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Slepý rozpočet</t>
  </si>
  <si>
    <t>0</t>
  </si>
  <si>
    <t>Vytyčení staveb a geodetické práce</t>
  </si>
  <si>
    <t>0-R01</t>
  </si>
  <si>
    <t>Vytyčení stavby</t>
  </si>
  <si>
    <t>kpl</t>
  </si>
  <si>
    <t>122202202R00</t>
  </si>
  <si>
    <t>Odkopávky pro silnice v hor. 3 do 1000 m3</t>
  </si>
  <si>
    <t>m3</t>
  </si>
  <si>
    <t>úsek č. 1:88,8*0,15+62,85*0,4*0,35</t>
  </si>
  <si>
    <t>úsek č. 2:172,3*0,15+152,4*0,4*0,35</t>
  </si>
  <si>
    <t>úsek č. 3:203,30*0,15+196,45*0,4*0,35</t>
  </si>
  <si>
    <t>122202209R00</t>
  </si>
  <si>
    <t>Příplatek za lepivost - odkop. pro silnice v hor.3</t>
  </si>
  <si>
    <t>úsek č. 1:22,119</t>
  </si>
  <si>
    <t>úsek č. 2:47,181</t>
  </si>
  <si>
    <t>úsek č. 3:57,998</t>
  </si>
  <si>
    <t>162301102R00</t>
  </si>
  <si>
    <t>Vodorovné přemístění výkopku z hor.1-4 do 1000 m</t>
  </si>
  <si>
    <t>171201201R00</t>
  </si>
  <si>
    <t>Uložení sypaniny na skládku</t>
  </si>
  <si>
    <t>úsek č. 1:22,119-6,285</t>
  </si>
  <si>
    <t>úsek č. 2:47,181-15,24</t>
  </si>
  <si>
    <t>úsek č. 3:57,998-19,645</t>
  </si>
  <si>
    <t>174101101R00</t>
  </si>
  <si>
    <t>Zásyp jam, rýh, šachet se zhutněním</t>
  </si>
  <si>
    <t>úsek č. 1:62,85*0,4*0,25</t>
  </si>
  <si>
    <t>úsek č. 2:152,4*0,4*0,25</t>
  </si>
  <si>
    <t>úsek č. 3:196,45*0,4*0,25</t>
  </si>
  <si>
    <t>181101102R00</t>
  </si>
  <si>
    <t>Úprava pláně v zářezech v hor. 1-4, se zhutněním</t>
  </si>
  <si>
    <t>úsek č. 1:88,8+62,85*0,35</t>
  </si>
  <si>
    <t>úsek č. 2:172,3+152,4*0,35</t>
  </si>
  <si>
    <t>úsek č. 3:203,30+196,45*0,35</t>
  </si>
  <si>
    <t>18</t>
  </si>
  <si>
    <t>Povrchové úpravy terénu</t>
  </si>
  <si>
    <t>180402111R00</t>
  </si>
  <si>
    <t>Založení trávníku parkového výsevem v rovině</t>
  </si>
  <si>
    <t>úsek č. 1:31,5</t>
  </si>
  <si>
    <t>úsek č. 2:76,2</t>
  </si>
  <si>
    <t>úsek č. 3:98,3</t>
  </si>
  <si>
    <t>181301104R00</t>
  </si>
  <si>
    <t>Rozprostření ornice, rovina, tl. 20-25 cm,do 500m2</t>
  </si>
  <si>
    <t>182001111R00</t>
  </si>
  <si>
    <t>Plošná úprava terénu, nerovnosti do 10 cm v rovině</t>
  </si>
  <si>
    <t>185803111R00</t>
  </si>
  <si>
    <t>Ošetření trávníku v rovině</t>
  </si>
  <si>
    <t>18.R-001</t>
  </si>
  <si>
    <t>Poplatek za zeminu se substrátem</t>
  </si>
  <si>
    <t>00572410</t>
  </si>
  <si>
    <t>Směs travní parková II. mírná zátěž PROFI</t>
  </si>
  <si>
    <t>kg</t>
  </si>
  <si>
    <t>úsek č. 1:první osetí - spotřeba 30g/m231,5*30/1000</t>
  </si>
  <si>
    <t>úsek č. 1:druhé osetí - spotřeba 15g/m231,5*15/1000</t>
  </si>
  <si>
    <t>úsek č. 2:první osetí - spotřeba 30g/m276,2*30/1000</t>
  </si>
  <si>
    <t>úsek č. 2:druhé osetí - spotřeba 15g/m276,2*15/1000</t>
  </si>
  <si>
    <t>úsek č. 3:první osetí - spotřeba 30g/m298,3*30/1000</t>
  </si>
  <si>
    <t>úsek č. 3:druhé osetí - spotřeba 15g/m298,3*15/1000</t>
  </si>
  <si>
    <t>56</t>
  </si>
  <si>
    <t>Podkladní vrstvy komunikací a zpevněných ploch</t>
  </si>
  <si>
    <t>289971211R00</t>
  </si>
  <si>
    <t>Zřízení vrstvy z geotextilie sklon do 1:5 š.do 3 m</t>
  </si>
  <si>
    <t>úsek č. 1:98,2275</t>
  </si>
  <si>
    <t>úsek č. 2:195,16</t>
  </si>
  <si>
    <t>úsek č. 3:232,7675</t>
  </si>
  <si>
    <t>564851113R00</t>
  </si>
  <si>
    <t>Podklad ze štěrkodrti po zhutnění tloušťky 17 cm frakce 0-32 mm</t>
  </si>
  <si>
    <t>ochranná vrstva tl. 170 mm, fr. 0-32 mm</t>
  </si>
  <si>
    <t>567211108R00</t>
  </si>
  <si>
    <t>Podklad z prostého betonu tloušťky 8 cm beton C15/20 FX3 (podkladní beton PB II)</t>
  </si>
  <si>
    <t>úsek č. 1:80,2+3,5+1,4</t>
  </si>
  <si>
    <t>úsek č. 2:(141,9+3,65+1,55)+(9,35+2)</t>
  </si>
  <si>
    <t>úsek č. 3:(172,4+6,65)+(4,5+1,15)</t>
  </si>
  <si>
    <t>67390529</t>
  </si>
  <si>
    <t>Geotextilie netkaná NETEX S500 - 500 g/m2</t>
  </si>
  <si>
    <t>úsek č. 1:98,2275*1,05</t>
  </si>
  <si>
    <t>úsek č. 2:195,16*1,05</t>
  </si>
  <si>
    <t>úsek č. 3:232,7675*1,05</t>
  </si>
  <si>
    <t>59</t>
  </si>
  <si>
    <t>Dlažby a předlažby komunikací</t>
  </si>
  <si>
    <t>591241111R00</t>
  </si>
  <si>
    <t>Kladení dlažby drobné kostky, lože beton tl. 10 cm</t>
  </si>
  <si>
    <t>dvojřádek přídlažby</t>
  </si>
  <si>
    <t>úsek č.1:1,40</t>
  </si>
  <si>
    <t>úsek č.2:1,55+2,15</t>
  </si>
  <si>
    <t>úsek č.3:3,1+0,85</t>
  </si>
  <si>
    <t>596215021R00</t>
  </si>
  <si>
    <t>Kladení zámkové dlažby tl. 6 cm do drtě tl. 4 cm</t>
  </si>
  <si>
    <t>kladecí vrstva+kryt, položka obsahuje kladecí vrstvu ŠD fr. 4-8 mm + zásyp spar spárovacím pískem 0-2 mm</t>
  </si>
  <si>
    <t>dlažba ve specifikaci</t>
  </si>
  <si>
    <t>Úsek č.1: dlažba 200x200x60, šedá s fazetami80,2</t>
  </si>
  <si>
    <t>Úsek č.1: dlažba náklepová 200x100x60, červená3,5</t>
  </si>
  <si>
    <t>Úsek č.1: předláždění stávajících ploch - bez dod. materiálu0,75</t>
  </si>
  <si>
    <t>Úsek č.2: dlažba 200x200x60, šedá s fazetami141,9+9,35</t>
  </si>
  <si>
    <t>Úsek č.2: dlažba náklepová 200x100x60, červená3,65+2</t>
  </si>
  <si>
    <t>Úsek č.3: dlažba 200x200x60, šedá s fazetami172,4+4,5</t>
  </si>
  <si>
    <t>Úsek č.3: dlažba náklepová 200x100x60, červená6,65+1,15</t>
  </si>
  <si>
    <t>917862111R00</t>
  </si>
  <si>
    <t>Osazení stojat. obrub.bet. s opěrou,lože z C 12/15</t>
  </si>
  <si>
    <t>m</t>
  </si>
  <si>
    <t>úsek č.1 : chodníkový obrubník56,85</t>
  </si>
  <si>
    <t>úsek č.1 : silniční obrubník běžný0</t>
  </si>
  <si>
    <t>úsek č.1 : silniční obrubník nízký-nájezdový4</t>
  </si>
  <si>
    <t>úsek č.1 : silniční obrubník náběhový L+P2</t>
  </si>
  <si>
    <t>úsek č.2 : chodníkový obrubník133,4+5</t>
  </si>
  <si>
    <t>úsek č.2 : silniční obrubník běžný0</t>
  </si>
  <si>
    <t>úsek č.2 : silniční obrubník nízký-nájezdový4+6</t>
  </si>
  <si>
    <t>úsek č.2 : silniční obrubník náběhový L+P2+2</t>
  </si>
  <si>
    <t>úsek č.3 : chodníkový obrubník177,55+4</t>
  </si>
  <si>
    <t>úsek č.3 : silniční obrubník běžný0</t>
  </si>
  <si>
    <t>úsek č.3 : silniční obrubník nízký-nájezdový8,9+3</t>
  </si>
  <si>
    <t>úsek č.3 : silniční obrubník náběhový L+P3</t>
  </si>
  <si>
    <t>58380120</t>
  </si>
  <si>
    <t>Kostka dlažební drobná 8/10  tř.1</t>
  </si>
  <si>
    <t>T</t>
  </si>
  <si>
    <t>použity očištěné kostky vytrhané z původního dvojřádku</t>
  </si>
  <si>
    <t>59217421</t>
  </si>
  <si>
    <t>Obrubník chodníkový ABO 14-10 1000/100/250</t>
  </si>
  <si>
    <t>kus</t>
  </si>
  <si>
    <t>59217472</t>
  </si>
  <si>
    <t>Obrubník silniční 1000/150/250 šedý</t>
  </si>
  <si>
    <t>59217476</t>
  </si>
  <si>
    <t>Obrubník silniční nájezdový 1000/150/150 šedý</t>
  </si>
  <si>
    <t>úsek č. 1:5</t>
  </si>
  <si>
    <t>úsek č. 2:5+7</t>
  </si>
  <si>
    <t>úsek č. 3:10+3</t>
  </si>
  <si>
    <t>59217480</t>
  </si>
  <si>
    <t>Obrubník silniční přechodový L 1000/150/150-250</t>
  </si>
  <si>
    <t>úsek č. 1:1</t>
  </si>
  <si>
    <t>úsek č. 2:2</t>
  </si>
  <si>
    <t>úsek č. 3:2</t>
  </si>
  <si>
    <t>59217481</t>
  </si>
  <si>
    <t>Obrubník silniční přechodový P 1000/150/150-250</t>
  </si>
  <si>
    <t>úsek č. 3:1</t>
  </si>
  <si>
    <t>59245263</t>
  </si>
  <si>
    <t>Dlažba betonová 20x20x6, barva přírodní šedá se sraženými hranami(fazetami)</t>
  </si>
  <si>
    <t>betonová dlažba šedá - přírodní 20x20x6 cm</t>
  </si>
  <si>
    <t>Úsek č.1 - dlažba 200x200x60, šedá s fazetami:80,2*1,03</t>
  </si>
  <si>
    <t>Úsek č.2 - dlažba 200x200x60, šedá s fazetami:(141,9+9,35)*1,03</t>
  </si>
  <si>
    <t>Úsek č.3 - dlažba 200x200x60, šedá s fazetami:(172,4+4,5)*1,03</t>
  </si>
  <si>
    <t>59245267</t>
  </si>
  <si>
    <t>Dlažba betonová červená pro nevidomé 20x10x6 -náklepová</t>
  </si>
  <si>
    <t>Úsek č.1 - dlažba náklepová 200x100x60, červená:3,5</t>
  </si>
  <si>
    <t>Úsek č.2 - dlažba náklepová 200x100x60, červená:(3,65+2)*1,08</t>
  </si>
  <si>
    <t>Úsek č.3 - dlažba náklepová 200x100x60, červená:(6,65+1,15)*1,08</t>
  </si>
  <si>
    <t>9</t>
  </si>
  <si>
    <t>Ostatní konstrukce, bourání</t>
  </si>
  <si>
    <t>113106121R00</t>
  </si>
  <si>
    <t>Rozebrání dlažeb z betonových dlaždic na sucho</t>
  </si>
  <si>
    <t>úsek č.1 - dlažba bet. 300x300x50:74,2</t>
  </si>
  <si>
    <t>úsek č.2 - dlažba bet. 300x300x50:131,7+11,85</t>
  </si>
  <si>
    <t>úsek č.3 - dlažba bet. 300x300x50:154,25</t>
  </si>
  <si>
    <t>113106231R00</t>
  </si>
  <si>
    <t>Rozebrání dlažeb ze zámkové dlažby v kamenivu</t>
  </si>
  <si>
    <t>nájezd k RD</t>
  </si>
  <si>
    <t>úsek č.1 - dlažba 10/10/6,10/20/6:5,1</t>
  </si>
  <si>
    <t>úsek č.1 - dlažba vlnky 100/200/60 - stání:1</t>
  </si>
  <si>
    <t>úsek č.2 - dlažba 10/10/6,10/20/6:13,9</t>
  </si>
  <si>
    <t>úsek č.3 - dlažba 10/10/6,10/20/6:25,95</t>
  </si>
  <si>
    <t>113107132R00</t>
  </si>
  <si>
    <t>Odstranění ploch pl.200m2, bet.prostý tl. do 30cm</t>
  </si>
  <si>
    <t>úsek č.1:</t>
  </si>
  <si>
    <t>úsek č.2:1,55</t>
  </si>
  <si>
    <t>úsek č.3:0,65+5,55</t>
  </si>
  <si>
    <t>113107620R00</t>
  </si>
  <si>
    <t>Odstranění podkladu nad 50 m2,kam.drcené tl.20 cm</t>
  </si>
  <si>
    <t>úsek č.1:79,3+3,65-1</t>
  </si>
  <si>
    <t>úsek č.2:147,15+11,85</t>
  </si>
  <si>
    <t>úsek č.3:180,85+6,8</t>
  </si>
  <si>
    <t>113201111R00</t>
  </si>
  <si>
    <t>Vytrhání obrub chodníkových</t>
  </si>
  <si>
    <t>úsek č.1:57,2</t>
  </si>
  <si>
    <t>úsek č.2:137,9+4,6</t>
  </si>
  <si>
    <t>úsek č.3:174,95</t>
  </si>
  <si>
    <t>113202111R00</t>
  </si>
  <si>
    <t>Vytrhání obrub z krajníků nebo obrubníků stojatých</t>
  </si>
  <si>
    <t>úsek č.1:5,45</t>
  </si>
  <si>
    <t>úsek č.2:6</t>
  </si>
  <si>
    <t>úsek č.3:1,95</t>
  </si>
  <si>
    <t>113203111R00</t>
  </si>
  <si>
    <t>Vytrhání obrub a krajníků z dlažebních kostek</t>
  </si>
  <si>
    <t>úsek č.1 - dvojřádek přídlažba:2*5,6</t>
  </si>
  <si>
    <t>úsek č.2 - dvojřádek přídlažba:2*6,2+2*5,2</t>
  </si>
  <si>
    <t>úsek č.3 - dvojřádek přídlažba:2*12,15+3*3,2</t>
  </si>
  <si>
    <t>919731114R00</t>
  </si>
  <si>
    <t>Zarovnání styčné plochy z betonu tl. do 15 - 25 cm</t>
  </si>
  <si>
    <t>zařezání betonových ploch před bouráním</t>
  </si>
  <si>
    <t>úsek č.2:4,95</t>
  </si>
  <si>
    <t>úsek č.3:2,75</t>
  </si>
  <si>
    <t>979054441R00</t>
  </si>
  <si>
    <t>Očištění vybour. dlaždic s výplní kamen. těženým</t>
  </si>
  <si>
    <t>zámková dlažba - nájezdy k RD</t>
  </si>
  <si>
    <t>979071122R00</t>
  </si>
  <si>
    <t>Očištění vybour.kostek drobných s výplní MC/živicí</t>
  </si>
  <si>
    <t>úsek č.1:1,4</t>
  </si>
  <si>
    <t>úsek č.2:1,55+1,3</t>
  </si>
  <si>
    <t>úsek č.3:3,05+0,8</t>
  </si>
  <si>
    <t>91</t>
  </si>
  <si>
    <t>Doplňující práce na komunikaci</t>
  </si>
  <si>
    <t>273311117R00</t>
  </si>
  <si>
    <t>Beton základ. desek prostý  C 25/30</t>
  </si>
  <si>
    <t>dobetonování stáv.ploch k obrubníkům</t>
  </si>
  <si>
    <t>úsek č. 2:0,75*0,15</t>
  </si>
  <si>
    <t>úsek č. 3:0,6*0,15</t>
  </si>
  <si>
    <t>919731123R00</t>
  </si>
  <si>
    <t>Zarovnání styčné plochy živičné tl. do 20 cm</t>
  </si>
  <si>
    <t>zarovnání asfaltových ploch před osazením obrub</t>
  </si>
  <si>
    <t>úsek č.1:6</t>
  </si>
  <si>
    <t>úsek č.2:6,5+5,5</t>
  </si>
  <si>
    <t>úsek č.3:12,5+3,5</t>
  </si>
  <si>
    <t>91-R.01</t>
  </si>
  <si>
    <t>Návrh DZ vč. vyřízení povolení</t>
  </si>
  <si>
    <t>91-R.02</t>
  </si>
  <si>
    <t>Montáž a demontáž dočasného DZ vč. dopravy</t>
  </si>
  <si>
    <t>91-R.03</t>
  </si>
  <si>
    <t>Pronájem dočasného DZ</t>
  </si>
  <si>
    <t>den</t>
  </si>
  <si>
    <t>99</t>
  </si>
  <si>
    <t>Staveništní přesun hmot</t>
  </si>
  <si>
    <t>998223011R00</t>
  </si>
  <si>
    <t xml:space="preserve">Přesun hmot, pozemní komunikace, kryt dlážděný </t>
  </si>
  <si>
    <t>t</t>
  </si>
  <si>
    <t>999</t>
  </si>
  <si>
    <t>Poplatky za skládky</t>
  </si>
  <si>
    <t>199000002R00</t>
  </si>
  <si>
    <t>Poplatek za skládku horniny 1- 4</t>
  </si>
  <si>
    <t>úsek č. 1:15,834</t>
  </si>
  <si>
    <t>úsek č. 2:31,941</t>
  </si>
  <si>
    <t>úsek č. 3:38,353</t>
  </si>
  <si>
    <t>979990001R00</t>
  </si>
  <si>
    <t>Poplatek za skládku stavební suti</t>
  </si>
  <si>
    <t>materiál z podkladu, ostatní materiál</t>
  </si>
  <si>
    <t>188,584</t>
  </si>
  <si>
    <t>979990001R02</t>
  </si>
  <si>
    <t>Uložení na technickém dvoře města mater. pro další využití</t>
  </si>
  <si>
    <t>BEZ POPLATKŮ!!</t>
  </si>
  <si>
    <t>dlažba 30/30 - uložení 50% materiálu:51,336*0,5</t>
  </si>
  <si>
    <t>zámková dlažba - uložení 80% materiálu:10,33875*0,8</t>
  </si>
  <si>
    <t>979990103R00</t>
  </si>
  <si>
    <t>Poplatek za skládku suti - beton</t>
  </si>
  <si>
    <t>dlažba 30/30 - 50% + zámková - 20%:51,336*0,5+10,33875*0,2</t>
  </si>
  <si>
    <t>obrubníky:86,1695+1,943</t>
  </si>
  <si>
    <t>vybourané betonové kce:3,875</t>
  </si>
  <si>
    <t>D96</t>
  </si>
  <si>
    <t>Přesuny suti a vybouraných hmot</t>
  </si>
  <si>
    <t>979081121R00</t>
  </si>
  <si>
    <t>Příplatek k odvozu za každý další 1 km</t>
  </si>
  <si>
    <t>33,939*2</t>
  </si>
  <si>
    <t>394,43525*9</t>
  </si>
  <si>
    <t>979082213R00</t>
  </si>
  <si>
    <t>Odvoz suti a vybour. hmot na skládku do 1 km</t>
  </si>
  <si>
    <t>979087212R00</t>
  </si>
  <si>
    <t>Nakládání suti na dopravní prostředky</t>
  </si>
  <si>
    <t>Ztížené výrobní podmínky</t>
  </si>
  <si>
    <t>01</t>
  </si>
  <si>
    <t>16-259-01 Oprava chodníku</t>
  </si>
  <si>
    <t>Slepý rozpočet stavby</t>
  </si>
  <si>
    <t>16-259 Oprava chodníku na ulici Obvodová, Kroměříž</t>
  </si>
  <si>
    <t>01 Oprava chodníku a sjezdů</t>
  </si>
  <si>
    <t>Oprava chodníku a sjezdů</t>
  </si>
  <si>
    <t>Město Kroměříž</t>
  </si>
  <si>
    <t>767 01 Kroměříž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</si>
</sst>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0"/>
  </numFmts>
  <fonts count="23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b/>
      <sz val="4"/>
      <color indexed="22"/>
      <name val="Arial CE"/>
      <family val="2"/>
    </font>
    <font>
      <sz val="10"/>
      <color indexed="9"/>
      <name val="Arial CE"/>
      <family val="2"/>
    </font>
    <font>
      <sz val="8"/>
      <name val="Arial CE"/>
      <family val="2"/>
    </font>
    <font>
      <sz val="8"/>
      <color indexed="17"/>
      <name val="Arial CE"/>
      <family val="2"/>
    </font>
    <font>
      <sz val="10"/>
      <color indexed="17"/>
      <name val="Arial CE"/>
      <family val="2"/>
    </font>
    <font>
      <sz val="8"/>
      <color indexed="9"/>
      <name val="Arial CE"/>
      <family val="2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sz val="4"/>
      <color indexed="9"/>
      <name val="Arial CE"/>
      <family val="2"/>
    </font>
    <font>
      <sz val="4"/>
      <color indexed="22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 style="thin"/>
      <top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9">
    <xf numFmtId="0" fontId="0" fillId="0" borderId="0" xfId="0"/>
    <xf numFmtId="0" fontId="0" fillId="0" borderId="0" xfId="0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4" fontId="0" fillId="0" borderId="6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3" borderId="0" xfId="0" applyNumberFormat="1" applyFont="1" applyFill="1" applyBorder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3" borderId="0" xfId="0" applyNumberFormat="1" applyFill="1" applyBorder="1" applyAlignment="1">
      <alignment vertical="center"/>
    </xf>
    <xf numFmtId="4" fontId="0" fillId="0" borderId="9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4" fontId="6" fillId="4" borderId="12" xfId="0" applyNumberFormat="1" applyFont="1" applyFill="1" applyBorder="1" applyAlignment="1">
      <alignment horizontal="right" vertical="center"/>
    </xf>
    <xf numFmtId="4" fontId="6" fillId="4" borderId="13" xfId="0" applyNumberFormat="1" applyFont="1" applyFill="1" applyBorder="1" applyAlignment="1">
      <alignment horizontal="right" vertical="center"/>
    </xf>
    <xf numFmtId="4" fontId="6" fillId="4" borderId="13" xfId="0" applyNumberFormat="1" applyFont="1" applyFill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0" fillId="0" borderId="0" xfId="0" applyNumberForma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vertical="center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8" xfId="0" applyNumberFormat="1" applyFont="1" applyBorder="1"/>
    <xf numFmtId="3" fontId="4" fillId="0" borderId="1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" xfId="0" applyNumberFormat="1" applyFont="1" applyFill="1" applyBorder="1" applyAlignment="1">
      <alignment horizontal="right" vertical="center"/>
    </xf>
    <xf numFmtId="3" fontId="4" fillId="4" borderId="15" xfId="0" applyNumberFormat="1" applyFont="1" applyFill="1" applyBorder="1" applyAlignment="1">
      <alignment horizontal="right" vertical="center"/>
    </xf>
    <xf numFmtId="3" fontId="4" fillId="4" borderId="16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6" fillId="0" borderId="0" xfId="20" applyFont="1" applyAlignment="1">
      <alignment horizontal="left"/>
      <protection/>
    </xf>
    <xf numFmtId="0" fontId="0" fillId="0" borderId="0" xfId="20">
      <alignment/>
      <protection/>
    </xf>
    <xf numFmtId="0" fontId="8" fillId="0" borderId="0" xfId="20" applyFont="1" applyAlignment="1">
      <alignment horizontal="centerContinuous"/>
      <protection/>
    </xf>
    <xf numFmtId="0" fontId="9" fillId="0" borderId="0" xfId="20" applyFont="1" applyAlignment="1">
      <alignment horizontal="centerContinuous"/>
      <protection/>
    </xf>
    <xf numFmtId="0" fontId="9" fillId="0" borderId="0" xfId="20" applyFont="1" applyAlignment="1">
      <alignment horizontal="right"/>
      <protection/>
    </xf>
    <xf numFmtId="0" fontId="0" fillId="3" borderId="18" xfId="20" applyFont="1" applyFill="1" applyBorder="1" applyAlignment="1">
      <alignment horizontal="left"/>
      <protection/>
    </xf>
    <xf numFmtId="0" fontId="0" fillId="3" borderId="19" xfId="20" applyFont="1" applyFill="1" applyBorder="1" applyAlignment="1">
      <alignment horizontal="center"/>
      <protection/>
    </xf>
    <xf numFmtId="0" fontId="10" fillId="3" borderId="19" xfId="20" applyFont="1" applyFill="1" applyBorder="1">
      <alignment/>
      <protection/>
    </xf>
    <xf numFmtId="49" fontId="0" fillId="3" borderId="20" xfId="20" applyNumberFormat="1" applyFill="1" applyBorder="1">
      <alignment/>
      <protection/>
    </xf>
    <xf numFmtId="0" fontId="0" fillId="3" borderId="19" xfId="20" applyFill="1" applyBorder="1" applyAlignment="1">
      <alignment horizontal="right"/>
      <protection/>
    </xf>
    <xf numFmtId="0" fontId="0" fillId="3" borderId="19" xfId="20" applyFill="1" applyBorder="1">
      <alignment/>
      <protection/>
    </xf>
    <xf numFmtId="0" fontId="0" fillId="3" borderId="21" xfId="20" applyFill="1" applyBorder="1">
      <alignment/>
      <protection/>
    </xf>
    <xf numFmtId="49" fontId="0" fillId="3" borderId="22" xfId="20" applyNumberFormat="1" applyFont="1" applyFill="1" applyBorder="1" applyAlignment="1">
      <alignment horizontal="left"/>
      <protection/>
    </xf>
    <xf numFmtId="0" fontId="0" fillId="3" borderId="23" xfId="20" applyFont="1" applyFill="1" applyBorder="1" applyAlignment="1">
      <alignment horizontal="center"/>
      <protection/>
    </xf>
    <xf numFmtId="0" fontId="10" fillId="3" borderId="23" xfId="20" applyFont="1" applyFill="1" applyBorder="1">
      <alignment/>
      <protection/>
    </xf>
    <xf numFmtId="49" fontId="0" fillId="3" borderId="24" xfId="20" applyNumberFormat="1" applyFill="1" applyBorder="1">
      <alignment/>
      <protection/>
    </xf>
    <xf numFmtId="0" fontId="0" fillId="3" borderId="23" xfId="20" applyFill="1" applyBorder="1" applyAlignment="1">
      <alignment horizontal="right"/>
      <protection/>
    </xf>
    <xf numFmtId="0" fontId="0" fillId="3" borderId="23" xfId="20" applyFill="1" applyBorder="1">
      <alignment/>
      <protection/>
    </xf>
    <xf numFmtId="0" fontId="0" fillId="3" borderId="25" xfId="20" applyFont="1" applyFill="1" applyBorder="1">
      <alignment/>
      <protection/>
    </xf>
    <xf numFmtId="0" fontId="3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 applyAlignment="1">
      <alignment horizontal="right"/>
      <protection/>
    </xf>
    <xf numFmtId="0" fontId="0" fillId="0" borderId="0" xfId="20" applyAlignment="1">
      <alignment/>
      <protection/>
    </xf>
    <xf numFmtId="49" fontId="3" fillId="3" borderId="16" xfId="20" applyNumberFormat="1" applyFont="1" applyFill="1" applyBorder="1" applyAlignment="1">
      <alignment wrapText="1"/>
      <protection/>
    </xf>
    <xf numFmtId="0" fontId="3" fillId="3" borderId="3" xfId="20" applyFont="1" applyFill="1" applyBorder="1" applyAlignment="1">
      <alignment horizontal="center" wrapText="1"/>
      <protection/>
    </xf>
    <xf numFmtId="0" fontId="3" fillId="3" borderId="3" xfId="20" applyNumberFormat="1" applyFont="1" applyFill="1" applyBorder="1" applyAlignment="1">
      <alignment horizontal="center" wrapText="1"/>
      <protection/>
    </xf>
    <xf numFmtId="0" fontId="3" fillId="3" borderId="16" xfId="20" applyFont="1" applyFill="1" applyBorder="1" applyAlignment="1">
      <alignment horizontal="center" wrapText="1"/>
      <protection/>
    </xf>
    <xf numFmtId="0" fontId="0" fillId="3" borderId="16" xfId="20" applyFont="1" applyFill="1" applyBorder="1" applyAlignment="1">
      <alignment wrapText="1" shrinkToFit="1"/>
      <protection/>
    </xf>
    <xf numFmtId="0" fontId="0" fillId="0" borderId="0" xfId="20" applyAlignment="1">
      <alignment wrapText="1"/>
      <protection/>
    </xf>
    <xf numFmtId="0" fontId="11" fillId="2" borderId="4" xfId="20" applyFont="1" applyFill="1" applyBorder="1" applyAlignment="1">
      <alignment horizontal="center"/>
      <protection/>
    </xf>
    <xf numFmtId="49" fontId="7" fillId="2" borderId="7" xfId="20" applyNumberFormat="1" applyFont="1" applyFill="1" applyBorder="1" applyAlignment="1">
      <alignment horizontal="left"/>
      <protection/>
    </xf>
    <xf numFmtId="0" fontId="7" fillId="2" borderId="7" xfId="20" applyFont="1" applyFill="1" applyBorder="1">
      <alignment/>
      <protection/>
    </xf>
    <xf numFmtId="0" fontId="0" fillId="2" borderId="7" xfId="20" applyFill="1" applyBorder="1" applyAlignment="1">
      <alignment horizontal="center"/>
      <protection/>
    </xf>
    <xf numFmtId="0" fontId="0" fillId="2" borderId="7" xfId="20" applyNumberFormat="1" applyFill="1" applyBorder="1" applyAlignment="1">
      <alignment horizontal="right"/>
      <protection/>
    </xf>
    <xf numFmtId="0" fontId="0" fillId="2" borderId="5" xfId="20" applyNumberFormat="1" applyFill="1" applyBorder="1">
      <alignment/>
      <protection/>
    </xf>
    <xf numFmtId="0" fontId="0" fillId="2" borderId="6" xfId="20" applyNumberFormat="1" applyFill="1" applyBorder="1">
      <alignment/>
      <protection/>
    </xf>
    <xf numFmtId="0" fontId="0" fillId="2" borderId="8" xfId="20" applyNumberFormat="1" applyFill="1" applyBorder="1">
      <alignment/>
      <protection/>
    </xf>
    <xf numFmtId="0" fontId="0" fillId="2" borderId="6" xfId="20" applyFill="1" applyBorder="1">
      <alignment/>
      <protection/>
    </xf>
    <xf numFmtId="0" fontId="0" fillId="2" borderId="8" xfId="20" applyFill="1" applyBorder="1">
      <alignment/>
      <protection/>
    </xf>
    <xf numFmtId="0" fontId="12" fillId="0" borderId="0" xfId="20" applyFont="1">
      <alignment/>
      <protection/>
    </xf>
    <xf numFmtId="0" fontId="13" fillId="0" borderId="17" xfId="20" applyFont="1" applyBorder="1" applyAlignment="1">
      <alignment horizontal="center" vertical="top"/>
      <protection/>
    </xf>
    <xf numFmtId="49" fontId="13" fillId="0" borderId="17" xfId="20" applyNumberFormat="1" applyFont="1" applyBorder="1" applyAlignment="1">
      <alignment horizontal="left" vertical="top" shrinkToFit="1"/>
      <protection/>
    </xf>
    <xf numFmtId="0" fontId="13" fillId="0" borderId="17" xfId="20" applyFont="1" applyBorder="1" applyAlignment="1">
      <alignment vertical="top" wrapText="1"/>
      <protection/>
    </xf>
    <xf numFmtId="49" fontId="13" fillId="0" borderId="17" xfId="20" applyNumberFormat="1" applyFont="1" applyBorder="1" applyAlignment="1">
      <alignment horizontal="center" shrinkToFit="1"/>
      <protection/>
    </xf>
    <xf numFmtId="4" fontId="13" fillId="0" borderId="17" xfId="20" applyNumberFormat="1" applyFont="1" applyBorder="1" applyAlignment="1">
      <alignment horizontal="right" shrinkToFit="1"/>
      <protection/>
    </xf>
    <xf numFmtId="4" fontId="13" fillId="0" borderId="17" xfId="20" applyNumberFormat="1" applyFont="1" applyFill="1" applyBorder="1" applyAlignment="1" applyProtection="1">
      <alignment horizontal="right"/>
      <protection locked="0"/>
    </xf>
    <xf numFmtId="4" fontId="13" fillId="0" borderId="17" xfId="20" applyNumberFormat="1" applyFont="1" applyBorder="1">
      <alignment/>
      <protection/>
    </xf>
    <xf numFmtId="165" fontId="13" fillId="0" borderId="17" xfId="20" applyNumberFormat="1" applyFont="1" applyBorder="1">
      <alignment/>
      <protection/>
    </xf>
    <xf numFmtId="4" fontId="13" fillId="0" borderId="8" xfId="20" applyNumberFormat="1" applyFont="1" applyBorder="1">
      <alignment/>
      <protection/>
    </xf>
    <xf numFmtId="0" fontId="12" fillId="0" borderId="0" xfId="20" applyFont="1">
      <alignment/>
      <protection/>
    </xf>
    <xf numFmtId="0" fontId="3" fillId="0" borderId="26" xfId="20" applyFont="1" applyBorder="1" applyAlignment="1">
      <alignment horizontal="center"/>
      <protection/>
    </xf>
    <xf numFmtId="49" fontId="3" fillId="0" borderId="26" xfId="20" applyNumberFormat="1" applyFont="1" applyBorder="1" applyAlignment="1">
      <alignment horizontal="left"/>
      <protection/>
    </xf>
    <xf numFmtId="0" fontId="14" fillId="5" borderId="4" xfId="20" applyNumberFormat="1" applyFont="1" applyFill="1" applyBorder="1" applyAlignment="1">
      <alignment horizontal="left" wrapText="1" indent="1"/>
      <protection/>
    </xf>
    <xf numFmtId="0" fontId="15" fillId="0" borderId="0" xfId="0" applyNumberFormat="1" applyFont="1" applyAlignment="1">
      <alignment wrapText="1"/>
    </xf>
    <xf numFmtId="0" fontId="15" fillId="0" borderId="5" xfId="0" applyNumberFormat="1" applyFont="1" applyBorder="1" applyAlignment="1">
      <alignment wrapText="1"/>
    </xf>
    <xf numFmtId="4" fontId="0" fillId="0" borderId="5" xfId="20" applyNumberFormat="1" applyBorder="1">
      <alignment/>
      <protection/>
    </xf>
    <xf numFmtId="0" fontId="16" fillId="0" borderId="0" xfId="20" applyFont="1" applyAlignment="1">
      <alignment wrapText="1"/>
      <protection/>
    </xf>
    <xf numFmtId="49" fontId="17" fillId="5" borderId="27" xfId="20" applyNumberFormat="1" applyFont="1" applyFill="1" applyBorder="1" applyAlignment="1">
      <alignment horizontal="left" wrapText="1"/>
      <protection/>
    </xf>
    <xf numFmtId="49" fontId="18" fillId="0" borderId="28" xfId="0" applyNumberFormat="1" applyFont="1" applyBorder="1" applyAlignment="1">
      <alignment horizontal="left" wrapText="1"/>
    </xf>
    <xf numFmtId="4" fontId="17" fillId="5" borderId="29" xfId="20" applyNumberFormat="1" applyFont="1" applyFill="1" applyBorder="1" applyAlignment="1">
      <alignment horizontal="right" wrapText="1"/>
      <protection/>
    </xf>
    <xf numFmtId="0" fontId="17" fillId="5" borderId="4" xfId="20" applyFont="1" applyFill="1" applyBorder="1" applyAlignment="1">
      <alignment horizontal="left" wrapText="1"/>
      <protection/>
    </xf>
    <xf numFmtId="0" fontId="17" fillId="0" borderId="5" xfId="0" applyFont="1" applyBorder="1" applyAlignment="1">
      <alignment horizontal="right"/>
    </xf>
    <xf numFmtId="0" fontId="0" fillId="0" borderId="4" xfId="20" applyBorder="1">
      <alignment/>
      <protection/>
    </xf>
    <xf numFmtId="0" fontId="0" fillId="0" borderId="0" xfId="20" applyBorder="1">
      <alignment/>
      <protection/>
    </xf>
    <xf numFmtId="0" fontId="16" fillId="0" borderId="0" xfId="20" applyFont="1" applyAlignment="1">
      <alignment wrapText="1"/>
      <protection/>
    </xf>
    <xf numFmtId="0" fontId="12" fillId="0" borderId="0" xfId="20" applyFont="1" applyAlignment="1">
      <alignment wrapText="1"/>
      <protection/>
    </xf>
    <xf numFmtId="0" fontId="19" fillId="3" borderId="1" xfId="20" applyFont="1" applyFill="1" applyBorder="1" applyAlignment="1">
      <alignment horizontal="center"/>
      <protection/>
    </xf>
    <xf numFmtId="49" fontId="10" fillId="3" borderId="2" xfId="20" applyNumberFormat="1" applyFont="1" applyFill="1" applyBorder="1" applyAlignment="1">
      <alignment horizontal="left"/>
      <protection/>
    </xf>
    <xf numFmtId="0" fontId="10" fillId="3" borderId="2" xfId="20" applyFont="1" applyFill="1" applyBorder="1" applyAlignment="1">
      <alignment horizontal="left"/>
      <protection/>
    </xf>
    <xf numFmtId="0" fontId="0" fillId="3" borderId="2" xfId="20" applyFill="1" applyBorder="1" applyAlignment="1">
      <alignment horizontal="center"/>
      <protection/>
    </xf>
    <xf numFmtId="4" fontId="0" fillId="3" borderId="2" xfId="20" applyNumberFormat="1" applyFill="1" applyBorder="1" applyAlignment="1">
      <alignment horizontal="right"/>
      <protection/>
    </xf>
    <xf numFmtId="3" fontId="7" fillId="3" borderId="3" xfId="20" applyNumberFormat="1" applyFont="1" applyFill="1" applyBorder="1">
      <alignment/>
      <protection/>
    </xf>
    <xf numFmtId="0" fontId="0" fillId="3" borderId="1" xfId="20" applyFill="1" applyBorder="1">
      <alignment/>
      <protection/>
    </xf>
    <xf numFmtId="4" fontId="7" fillId="3" borderId="3" xfId="20" applyNumberFormat="1" applyFont="1" applyFill="1" applyBorder="1">
      <alignment/>
      <protection/>
    </xf>
    <xf numFmtId="0" fontId="0" fillId="3" borderId="2" xfId="20" applyFill="1" applyBorder="1">
      <alignment/>
      <protection/>
    </xf>
    <xf numFmtId="4" fontId="0" fillId="0" borderId="0" xfId="20" applyNumberFormat="1">
      <alignment/>
      <protection/>
    </xf>
    <xf numFmtId="4" fontId="12" fillId="0" borderId="0" xfId="20" applyNumberFormat="1" applyFont="1">
      <alignment/>
      <protection/>
    </xf>
    <xf numFmtId="3" fontId="12" fillId="0" borderId="0" xfId="20" applyNumberFormat="1" applyFont="1">
      <alignment/>
      <protection/>
    </xf>
    <xf numFmtId="0" fontId="20" fillId="2" borderId="1" xfId="20" applyFont="1" applyFill="1" applyBorder="1" applyAlignment="1">
      <alignment horizontal="center"/>
      <protection/>
    </xf>
    <xf numFmtId="49" fontId="10" fillId="2" borderId="2" xfId="20" applyNumberFormat="1" applyFont="1" applyFill="1" applyBorder="1" applyAlignment="1">
      <alignment horizontal="left"/>
      <protection/>
    </xf>
    <xf numFmtId="0" fontId="10" fillId="2" borderId="2" xfId="20" applyFont="1" applyFill="1" applyBorder="1">
      <alignment/>
      <protection/>
    </xf>
    <xf numFmtId="0" fontId="0" fillId="2" borderId="2" xfId="20" applyFill="1" applyBorder="1" applyAlignment="1">
      <alignment horizontal="center"/>
      <protection/>
    </xf>
    <xf numFmtId="4" fontId="0" fillId="2" borderId="2" xfId="20" applyNumberFormat="1" applyFill="1" applyBorder="1" applyAlignment="1">
      <alignment horizontal="right"/>
      <protection/>
    </xf>
    <xf numFmtId="3" fontId="7" fillId="2" borderId="3" xfId="20" applyNumberFormat="1" applyFont="1" applyFill="1" applyBorder="1">
      <alignment/>
      <protection/>
    </xf>
    <xf numFmtId="0" fontId="0" fillId="2" borderId="2" xfId="20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7" fillId="0" borderId="0" xfId="20" applyFont="1">
      <alignment/>
      <protection/>
    </xf>
    <xf numFmtId="49" fontId="3" fillId="6" borderId="6" xfId="20" applyNumberFormat="1" applyFont="1" applyFill="1" applyBorder="1">
      <alignment/>
      <protection/>
    </xf>
    <xf numFmtId="0" fontId="3" fillId="6" borderId="7" xfId="20" applyFont="1" applyFill="1" applyBorder="1" applyAlignment="1">
      <alignment horizontal="center"/>
      <protection/>
    </xf>
    <xf numFmtId="0" fontId="4" fillId="6" borderId="7" xfId="20" applyFont="1" applyFill="1" applyBorder="1" applyAlignment="1">
      <alignment horizontal="center"/>
      <protection/>
    </xf>
    <xf numFmtId="0" fontId="3" fillId="6" borderId="7" xfId="20" applyNumberFormat="1" applyFont="1" applyFill="1" applyBorder="1" applyAlignment="1">
      <alignment horizontal="center"/>
      <protection/>
    </xf>
    <xf numFmtId="0" fontId="3" fillId="6" borderId="8" xfId="20" applyFont="1" applyFill="1" applyBorder="1" applyAlignment="1">
      <alignment horizontal="center"/>
      <protection/>
    </xf>
    <xf numFmtId="0" fontId="7" fillId="0" borderId="1" xfId="20" applyFont="1" applyBorder="1" applyAlignment="1">
      <alignment horizontal="center"/>
      <protection/>
    </xf>
    <xf numFmtId="49" fontId="7" fillId="0" borderId="2" xfId="20" applyNumberFormat="1" applyFont="1" applyBorder="1" applyAlignment="1">
      <alignment horizontal="left"/>
      <protection/>
    </xf>
    <xf numFmtId="0" fontId="0" fillId="0" borderId="2" xfId="20" applyFont="1" applyBorder="1">
      <alignment/>
      <protection/>
    </xf>
    <xf numFmtId="0" fontId="0" fillId="0" borderId="2" xfId="20" applyBorder="1" applyAlignment="1">
      <alignment horizontal="center"/>
      <protection/>
    </xf>
    <xf numFmtId="0" fontId="0" fillId="0" borderId="2" xfId="20" applyNumberFormat="1" applyBorder="1" applyAlignment="1">
      <alignment horizontal="right"/>
      <protection/>
    </xf>
    <xf numFmtId="3" fontId="0" fillId="0" borderId="3" xfId="20" applyNumberFormat="1" applyFont="1" applyBorder="1">
      <alignment/>
      <protection/>
    </xf>
    <xf numFmtId="0" fontId="0" fillId="2" borderId="30" xfId="20" applyFill="1" applyBorder="1" applyAlignment="1">
      <alignment horizontal="center"/>
      <protection/>
    </xf>
    <xf numFmtId="49" fontId="10" fillId="2" borderId="31" xfId="20" applyNumberFormat="1" applyFont="1" applyFill="1" applyBorder="1" applyAlignment="1">
      <alignment horizontal="left"/>
      <protection/>
    </xf>
    <xf numFmtId="0" fontId="10" fillId="2" borderId="31" xfId="20" applyFont="1" applyFill="1" applyBorder="1">
      <alignment/>
      <protection/>
    </xf>
    <xf numFmtId="0" fontId="0" fillId="2" borderId="31" xfId="20" applyFill="1" applyBorder="1" applyAlignment="1">
      <alignment horizontal="center"/>
      <protection/>
    </xf>
    <xf numFmtId="4" fontId="0" fillId="2" borderId="31" xfId="20" applyNumberFormat="1" applyFill="1" applyBorder="1" applyAlignment="1">
      <alignment horizontal="right"/>
      <protection/>
    </xf>
    <xf numFmtId="3" fontId="7" fillId="2" borderId="32" xfId="20" applyNumberFormat="1" applyFont="1" applyFill="1" applyBorder="1">
      <alignment/>
      <protection/>
    </xf>
    <xf numFmtId="0" fontId="21" fillId="0" borderId="0" xfId="20" applyFont="1" applyAlignment="1">
      <alignment/>
      <protection/>
    </xf>
    <xf numFmtId="0" fontId="22" fillId="0" borderId="0" xfId="20" applyFont="1" applyBorder="1">
      <alignment/>
      <protection/>
    </xf>
    <xf numFmtId="3" fontId="22" fillId="0" borderId="0" xfId="20" applyNumberFormat="1" applyFont="1" applyBorder="1" applyAlignment="1">
      <alignment horizontal="right"/>
      <protection/>
    </xf>
    <xf numFmtId="4" fontId="22" fillId="0" borderId="0" xfId="20" applyNumberFormat="1" applyFont="1" applyBorder="1">
      <alignment/>
      <protection/>
    </xf>
    <xf numFmtId="0" fontId="21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0" fontId="7" fillId="0" borderId="4" xfId="20" applyFont="1" applyBorder="1" applyAlignment="1">
      <alignment horizontal="center"/>
      <protection/>
    </xf>
    <xf numFmtId="49" fontId="7" fillId="0" borderId="0" xfId="20" applyNumberFormat="1" applyFont="1" applyBorder="1" applyAlignment="1">
      <alignment horizontal="left"/>
      <protection/>
    </xf>
    <xf numFmtId="0" fontId="0" fillId="0" borderId="0" xfId="20" applyFont="1" applyBorder="1">
      <alignment/>
      <protection/>
    </xf>
    <xf numFmtId="0" fontId="0" fillId="0" borderId="0" xfId="20" applyBorder="1" applyAlignment="1">
      <alignment horizontal="center"/>
      <protection/>
    </xf>
    <xf numFmtId="0" fontId="0" fillId="0" borderId="0" xfId="20" applyNumberFormat="1" applyBorder="1" applyAlignment="1">
      <alignment horizontal="right"/>
      <protection/>
    </xf>
    <xf numFmtId="4" fontId="0" fillId="0" borderId="5" xfId="20" applyNumberFormat="1" applyFont="1" applyBorder="1">
      <alignment/>
      <protection/>
    </xf>
    <xf numFmtId="3" fontId="16" fillId="0" borderId="0" xfId="20" applyNumberFormat="1" applyFont="1" applyAlignment="1">
      <alignment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RTS\BUILDpower\MSOffice\RK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tavba"/>
      <sheetName val="Objekt"/>
      <sheetName val="Lis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showGridLines="0" tabSelected="1" zoomScale="75" zoomScaleNormal="75" zoomScaleSheetLayoutView="75" workbookViewId="0" topLeftCell="A1">
      <selection activeCell="H31" sqref="H31"/>
    </sheetView>
  </sheetViews>
  <sheetFormatPr defaultColWidth="9.00390625" defaultRowHeight="12.75"/>
  <cols>
    <col min="1" max="1" width="0.6171875" style="0" customWidth="1"/>
    <col min="2" max="2" width="7.125" style="0" customWidth="1"/>
    <col min="4" max="4" width="19.75390625" style="0" customWidth="1"/>
    <col min="5" max="5" width="7.00390625" style="0" customWidth="1"/>
    <col min="6" max="6" width="16.75390625" style="0" customWidth="1"/>
    <col min="7" max="7" width="11.00390625" style="1" customWidth="1"/>
    <col min="8" max="8" width="11.00390625" style="0" customWidth="1"/>
    <col min="9" max="9" width="12.875" style="1" customWidth="1"/>
    <col min="10" max="14" width="10.75390625" style="0" customWidth="1"/>
  </cols>
  <sheetData>
    <row r="1" ht="12" customHeight="1"/>
    <row r="2" spans="2:10" ht="17.25" customHeight="1">
      <c r="B2" s="2"/>
      <c r="C2" s="3" t="s">
        <v>304</v>
      </c>
      <c r="E2" s="4"/>
      <c r="F2" s="3"/>
      <c r="G2" s="5"/>
      <c r="H2" s="6" t="s">
        <v>0</v>
      </c>
      <c r="I2" s="7">
        <f ca="1">TODAY()</f>
        <v>42761</v>
      </c>
      <c r="J2" s="2"/>
    </row>
    <row r="3" spans="3:4" ht="6" customHeight="1">
      <c r="C3" s="8"/>
      <c r="D3" s="9" t="s">
        <v>1</v>
      </c>
    </row>
    <row r="4" ht="4.5" customHeight="1"/>
    <row r="5" spans="3:14" ht="13.5" customHeight="1">
      <c r="C5" s="10" t="s">
        <v>2</v>
      </c>
      <c r="D5" s="11" t="s">
        <v>305</v>
      </c>
      <c r="E5" s="12"/>
      <c r="F5" s="13"/>
      <c r="G5" s="14"/>
      <c r="H5" s="13"/>
      <c r="N5" s="7"/>
    </row>
    <row r="7" spans="3:10" ht="12.75">
      <c r="C7" s="15" t="s">
        <v>3</v>
      </c>
      <c r="D7" s="16" t="s">
        <v>308</v>
      </c>
      <c r="H7" s="17" t="s">
        <v>4</v>
      </c>
      <c r="I7" s="16"/>
      <c r="J7" s="16"/>
    </row>
    <row r="8" spans="4:10" ht="12.75">
      <c r="D8" s="16" t="s">
        <v>309</v>
      </c>
      <c r="H8" s="17" t="s">
        <v>5</v>
      </c>
      <c r="I8" s="16"/>
      <c r="J8" s="16"/>
    </row>
    <row r="9" spans="3:9" ht="12.75">
      <c r="C9" s="17"/>
      <c r="D9" s="16"/>
      <c r="H9" s="17"/>
      <c r="I9" s="16"/>
    </row>
    <row r="10" spans="8:9" ht="12.75">
      <c r="H10" s="17"/>
      <c r="I10" s="16"/>
    </row>
    <row r="11" spans="3:10" ht="12.75">
      <c r="C11" s="15" t="s">
        <v>6</v>
      </c>
      <c r="D11" s="16"/>
      <c r="H11" s="17" t="s">
        <v>4</v>
      </c>
      <c r="I11" s="16"/>
      <c r="J11" s="16"/>
    </row>
    <row r="12" spans="4:10" ht="12.75">
      <c r="D12" s="16"/>
      <c r="H12" s="17" t="s">
        <v>5</v>
      </c>
      <c r="I12" s="16"/>
      <c r="J12" s="16"/>
    </row>
    <row r="13" spans="3:9" ht="12.75" customHeight="1">
      <c r="C13" s="17"/>
      <c r="D13" s="16"/>
      <c r="I13" s="17"/>
    </row>
    <row r="14" ht="0.75" customHeight="1" hidden="1">
      <c r="I14" s="17"/>
    </row>
    <row r="15" ht="4.5" customHeight="1">
      <c r="I15" s="17"/>
    </row>
    <row r="16" ht="4.5" customHeight="1"/>
    <row r="17" ht="3.75" customHeight="1"/>
    <row r="18" spans="2:10" ht="13.5" customHeight="1">
      <c r="B18" s="18"/>
      <c r="C18" s="19"/>
      <c r="D18" s="19"/>
      <c r="E18" s="20"/>
      <c r="F18" s="21"/>
      <c r="G18" s="22"/>
      <c r="H18" s="23"/>
      <c r="I18" s="24" t="s">
        <v>7</v>
      </c>
      <c r="J18" s="25"/>
    </row>
    <row r="19" spans="2:10" ht="15" customHeight="1">
      <c r="B19" s="26" t="s">
        <v>8</v>
      </c>
      <c r="C19" s="27"/>
      <c r="D19" s="28">
        <v>15</v>
      </c>
      <c r="E19" s="29" t="s">
        <v>9</v>
      </c>
      <c r="F19" s="30"/>
      <c r="G19" s="31"/>
      <c r="H19" s="32">
        <f>CEILING(G31,1)</f>
        <v>0</v>
      </c>
      <c r="I19" s="33"/>
      <c r="J19" s="34"/>
    </row>
    <row r="20" spans="2:10" ht="12.75">
      <c r="B20" s="26" t="s">
        <v>10</v>
      </c>
      <c r="C20" s="27"/>
      <c r="D20" s="28">
        <f>SazbaDPH1</f>
        <v>15</v>
      </c>
      <c r="E20" s="29" t="s">
        <v>9</v>
      </c>
      <c r="F20" s="35"/>
      <c r="G20" s="36"/>
      <c r="H20" s="37">
        <f>ROUND(H19*D20/100,1)</f>
        <v>0</v>
      </c>
      <c r="I20" s="38"/>
      <c r="J20" s="39"/>
    </row>
    <row r="21" spans="2:10" ht="12.75">
      <c r="B21" s="26" t="s">
        <v>8</v>
      </c>
      <c r="C21" s="27"/>
      <c r="D21" s="28">
        <v>21</v>
      </c>
      <c r="E21" s="29" t="s">
        <v>9</v>
      </c>
      <c r="F21" s="35"/>
      <c r="G21" s="36"/>
      <c r="H21" s="37">
        <f>CEILING(H31,1)</f>
        <v>0</v>
      </c>
      <c r="I21" s="38"/>
      <c r="J21" s="39"/>
    </row>
    <row r="22" spans="2:10" ht="13.5" thickBot="1">
      <c r="B22" s="26" t="s">
        <v>10</v>
      </c>
      <c r="C22" s="27"/>
      <c r="D22" s="28">
        <f>SazbaDPH2</f>
        <v>21</v>
      </c>
      <c r="E22" s="29" t="s">
        <v>9</v>
      </c>
      <c r="F22" s="40"/>
      <c r="G22" s="41"/>
      <c r="H22" s="42">
        <f>ROUND(H21*D21/100,1)</f>
        <v>0</v>
      </c>
      <c r="I22" s="43"/>
      <c r="J22" s="39"/>
    </row>
    <row r="23" spans="2:10" ht="16.5" thickBot="1">
      <c r="B23" s="44" t="s">
        <v>11</v>
      </c>
      <c r="C23" s="45"/>
      <c r="D23" s="45"/>
      <c r="E23" s="46"/>
      <c r="F23" s="47"/>
      <c r="G23" s="48"/>
      <c r="H23" s="49">
        <f>SUM(SUM(H19:I22))</f>
        <v>0</v>
      </c>
      <c r="I23" s="50"/>
      <c r="J23" s="51"/>
    </row>
    <row r="26" ht="1.5" customHeight="1"/>
    <row r="27" spans="2:11" ht="15.75" customHeight="1">
      <c r="B27" s="12" t="s">
        <v>12</v>
      </c>
      <c r="C27" s="52"/>
      <c r="D27" s="52"/>
      <c r="E27" s="52"/>
      <c r="F27" s="52"/>
      <c r="G27" s="52"/>
      <c r="H27" s="52"/>
      <c r="I27" s="52"/>
      <c r="J27" s="52"/>
      <c r="K27" s="53"/>
    </row>
    <row r="28" ht="5.25" customHeight="1">
      <c r="K28" s="53"/>
    </row>
    <row r="29" spans="2:9" ht="24" customHeight="1">
      <c r="B29" s="54" t="s">
        <v>13</v>
      </c>
      <c r="C29" s="55"/>
      <c r="D29" s="55"/>
      <c r="E29" s="56"/>
      <c r="F29" s="57" t="s">
        <v>14</v>
      </c>
      <c r="G29" s="58" t="str">
        <f>CONCATENATE("Základ DPH ",SazbaDPH1," %")</f>
        <v>Základ DPH 15 %</v>
      </c>
      <c r="H29" s="59" t="str">
        <f>CONCATENATE("Základ DPH ",SazbaDPH2," %")</f>
        <v>Základ DPH 21 %</v>
      </c>
      <c r="I29" s="60" t="s">
        <v>15</v>
      </c>
    </row>
    <row r="30" spans="2:9" ht="12.75">
      <c r="B30" s="61" t="s">
        <v>302</v>
      </c>
      <c r="C30" s="62" t="s">
        <v>307</v>
      </c>
      <c r="D30" s="63"/>
      <c r="E30" s="64"/>
      <c r="F30" s="65">
        <f>G30+H30+I30</f>
        <v>0</v>
      </c>
      <c r="G30" s="66">
        <v>0</v>
      </c>
      <c r="H30" s="67">
        <f>'01 16-259-01 '!G221+VRN</f>
        <v>0</v>
      </c>
      <c r="I30" s="67">
        <f>(G30*SazbaDPH1)/100+(H30*SazbaDPH2)/100</f>
        <v>0</v>
      </c>
    </row>
    <row r="31" spans="2:9" ht="17.25" customHeight="1">
      <c r="B31" s="68" t="s">
        <v>16</v>
      </c>
      <c r="C31" s="69"/>
      <c r="D31" s="70"/>
      <c r="E31" s="71"/>
      <c r="F31" s="72">
        <f>SUM(F30:F30)</f>
        <v>0</v>
      </c>
      <c r="G31" s="73">
        <f>SUM(G30:G30)</f>
        <v>0</v>
      </c>
      <c r="H31" s="74">
        <f>SUM(H30:H30)</f>
        <v>0</v>
      </c>
      <c r="I31" s="74">
        <f>SUM(I30:I30)</f>
        <v>0</v>
      </c>
    </row>
    <row r="32" spans="2:10" ht="12.75">
      <c r="B32" s="75"/>
      <c r="C32" s="75"/>
      <c r="D32" s="75"/>
      <c r="E32" s="75"/>
      <c r="F32" s="75"/>
      <c r="G32" s="75"/>
      <c r="H32" s="75"/>
      <c r="I32" s="75"/>
      <c r="J32" s="75"/>
    </row>
    <row r="33" spans="2:10" ht="12.75">
      <c r="B33" s="75"/>
      <c r="C33" s="75"/>
      <c r="D33" s="75"/>
      <c r="E33" s="75"/>
      <c r="F33" s="75"/>
      <c r="G33" s="75"/>
      <c r="H33" s="75"/>
      <c r="I33" s="75"/>
      <c r="J33" s="75"/>
    </row>
    <row r="34" spans="2:10" ht="12.75">
      <c r="B34" s="75"/>
      <c r="C34" s="75"/>
      <c r="D34" s="75"/>
      <c r="E34" s="75"/>
      <c r="F34" s="75"/>
      <c r="G34" s="75"/>
      <c r="H34" s="75"/>
      <c r="I34" s="75"/>
      <c r="J34" s="75"/>
    </row>
    <row r="35" spans="2:10" ht="12.75">
      <c r="B35" s="75"/>
      <c r="C35" s="75"/>
      <c r="D35" s="75"/>
      <c r="E35" s="75"/>
      <c r="F35" s="75"/>
      <c r="G35" s="75"/>
      <c r="H35" s="75"/>
      <c r="I35" s="75"/>
      <c r="J35" s="75"/>
    </row>
    <row r="36" spans="2:10" ht="12.75">
      <c r="B36" s="75"/>
      <c r="C36" s="75"/>
      <c r="D36" s="75"/>
      <c r="E36" s="75"/>
      <c r="F36" s="75"/>
      <c r="G36" s="75"/>
      <c r="H36" s="75"/>
      <c r="I36" s="75"/>
      <c r="J36" s="75"/>
    </row>
    <row r="40" spans="3:6" ht="12.75">
      <c r="C40" s="76"/>
      <c r="F40" s="76"/>
    </row>
    <row r="41" spans="3:10" ht="12.75">
      <c r="C41" s="77"/>
      <c r="D41" s="78" t="s">
        <v>17</v>
      </c>
      <c r="E41" s="79"/>
      <c r="F41" s="79"/>
      <c r="G41" s="80"/>
      <c r="H41" s="77" t="s">
        <v>18</v>
      </c>
      <c r="I41" s="80"/>
      <c r="J41" s="1"/>
    </row>
  </sheetData>
  <mergeCells count="5">
    <mergeCell ref="H19:I19"/>
    <mergeCell ref="H20:I20"/>
    <mergeCell ref="H21:I21"/>
    <mergeCell ref="H22:I22"/>
    <mergeCell ref="H23:I23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211"/>
  <sheetViews>
    <sheetView showGridLines="0" showZeros="0" workbookViewId="0" topLeftCell="A214">
      <selection activeCell="L12" sqref="L12"/>
    </sheetView>
  </sheetViews>
  <sheetFormatPr defaultColWidth="9.00390625" defaultRowHeight="12.75"/>
  <cols>
    <col min="1" max="1" width="4.375" style="82" customWidth="1"/>
    <col min="2" max="2" width="11.625" style="82" customWidth="1"/>
    <col min="3" max="3" width="40.375" style="82" customWidth="1"/>
    <col min="4" max="4" width="5.625" style="82" customWidth="1"/>
    <col min="5" max="5" width="8.625" style="102" customWidth="1"/>
    <col min="6" max="6" width="9.875" style="82" customWidth="1"/>
    <col min="7" max="7" width="13.875" style="82" customWidth="1"/>
    <col min="8" max="8" width="11.00390625" style="82" hidden="1" customWidth="1"/>
    <col min="9" max="9" width="9.75390625" style="82" hidden="1" customWidth="1"/>
    <col min="10" max="10" width="11.25390625" style="82" hidden="1" customWidth="1"/>
    <col min="11" max="11" width="10.375" style="82" hidden="1" customWidth="1"/>
    <col min="12" max="12" width="75.375" style="82" customWidth="1"/>
    <col min="13" max="13" width="45.25390625" style="82" customWidth="1"/>
    <col min="14" max="55" width="9.125" style="82" customWidth="1"/>
    <col min="56" max="56" width="62.25390625" style="82" customWidth="1"/>
    <col min="57" max="16384" width="9.125" style="82" customWidth="1"/>
  </cols>
  <sheetData>
    <row r="1" spans="1:7" ht="15" customHeight="1">
      <c r="A1" s="81" t="s">
        <v>48</v>
      </c>
      <c r="B1" s="81"/>
      <c r="C1" s="81"/>
      <c r="D1" s="81"/>
      <c r="E1" s="81"/>
      <c r="F1" s="81"/>
      <c r="G1" s="81"/>
    </row>
    <row r="2" spans="2:7" ht="3" customHeight="1" thickBot="1">
      <c r="B2" s="83"/>
      <c r="C2" s="84"/>
      <c r="D2" s="84"/>
      <c r="E2" s="85"/>
      <c r="F2" s="84"/>
      <c r="G2" s="84"/>
    </row>
    <row r="3" spans="1:7" ht="13.5" customHeight="1" thickTop="1">
      <c r="A3" s="86" t="s">
        <v>19</v>
      </c>
      <c r="B3" s="87"/>
      <c r="C3" s="88"/>
      <c r="D3" s="89" t="s">
        <v>306</v>
      </c>
      <c r="E3" s="90"/>
      <c r="F3" s="91"/>
      <c r="G3" s="92"/>
    </row>
    <row r="4" spans="1:7" ht="13.5" customHeight="1" thickBot="1">
      <c r="A4" s="93" t="s">
        <v>20</v>
      </c>
      <c r="B4" s="94"/>
      <c r="C4" s="95"/>
      <c r="D4" s="96" t="s">
        <v>303</v>
      </c>
      <c r="E4" s="97"/>
      <c r="F4" s="98"/>
      <c r="G4" s="99"/>
    </row>
    <row r="5" spans="1:7" ht="13.5" thickTop="1">
      <c r="A5" s="100"/>
      <c r="B5" s="101"/>
      <c r="C5" s="101"/>
      <c r="G5" s="103"/>
    </row>
    <row r="6" spans="1:11" s="109" customFormat="1" ht="26.25" customHeight="1">
      <c r="A6" s="104" t="s">
        <v>21</v>
      </c>
      <c r="B6" s="105" t="s">
        <v>22</v>
      </c>
      <c r="C6" s="105" t="s">
        <v>23</v>
      </c>
      <c r="D6" s="105" t="s">
        <v>24</v>
      </c>
      <c r="E6" s="106" t="s">
        <v>25</v>
      </c>
      <c r="F6" s="105" t="s">
        <v>26</v>
      </c>
      <c r="G6" s="107" t="s">
        <v>27</v>
      </c>
      <c r="H6" s="108" t="s">
        <v>28</v>
      </c>
      <c r="I6" s="108" t="s">
        <v>29</v>
      </c>
      <c r="J6" s="108" t="s">
        <v>30</v>
      </c>
      <c r="K6" s="108" t="s">
        <v>31</v>
      </c>
    </row>
    <row r="7" spans="1:15" ht="14.25" customHeight="1">
      <c r="A7" s="110" t="s">
        <v>32</v>
      </c>
      <c r="B7" s="111" t="s">
        <v>49</v>
      </c>
      <c r="C7" s="112" t="s">
        <v>50</v>
      </c>
      <c r="D7" s="113"/>
      <c r="E7" s="114"/>
      <c r="F7" s="114"/>
      <c r="G7" s="115"/>
      <c r="H7" s="116"/>
      <c r="I7" s="117"/>
      <c r="J7" s="118"/>
      <c r="K7" s="119"/>
      <c r="O7" s="120"/>
    </row>
    <row r="8" spans="1:104" ht="12.75">
      <c r="A8" s="121">
        <v>1</v>
      </c>
      <c r="B8" s="122" t="s">
        <v>51</v>
      </c>
      <c r="C8" s="123" t="s">
        <v>52</v>
      </c>
      <c r="D8" s="124" t="s">
        <v>53</v>
      </c>
      <c r="E8" s="125">
        <v>1</v>
      </c>
      <c r="F8" s="126">
        <v>0</v>
      </c>
      <c r="G8" s="127">
        <f>E8*F8</f>
        <v>0</v>
      </c>
      <c r="H8" s="128">
        <v>0</v>
      </c>
      <c r="I8" s="129">
        <f>E8*H8</f>
        <v>0</v>
      </c>
      <c r="J8" s="128"/>
      <c r="K8" s="129">
        <f>E8*J8</f>
        <v>0</v>
      </c>
      <c r="O8" s="120"/>
      <c r="Z8" s="130"/>
      <c r="AA8" s="130">
        <v>12</v>
      </c>
      <c r="AB8" s="130">
        <v>0</v>
      </c>
      <c r="AC8" s="130">
        <v>1</v>
      </c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CA8" s="130">
        <v>12</v>
      </c>
      <c r="CB8" s="130">
        <v>0</v>
      </c>
      <c r="CZ8" s="82">
        <v>1</v>
      </c>
    </row>
    <row r="9" spans="1:63" ht="12.75">
      <c r="A9" s="147" t="s">
        <v>36</v>
      </c>
      <c r="B9" s="148" t="s">
        <v>49</v>
      </c>
      <c r="C9" s="149" t="s">
        <v>50</v>
      </c>
      <c r="D9" s="150"/>
      <c r="E9" s="151"/>
      <c r="F9" s="151"/>
      <c r="G9" s="152">
        <f>SUM(G7:G8)</f>
        <v>0</v>
      </c>
      <c r="H9" s="153"/>
      <c r="I9" s="154">
        <f>SUM(I7:I8)</f>
        <v>0</v>
      </c>
      <c r="J9" s="155"/>
      <c r="K9" s="154">
        <f>SUM(K7:K8)</f>
        <v>0</v>
      </c>
      <c r="O9" s="120"/>
      <c r="X9" s="156">
        <f>K9</f>
        <v>0</v>
      </c>
      <c r="Y9" s="156">
        <f>I9</f>
        <v>0</v>
      </c>
      <c r="Z9" s="157">
        <f>G9</f>
        <v>0</v>
      </c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58"/>
      <c r="BB9" s="158"/>
      <c r="BC9" s="158"/>
      <c r="BD9" s="158"/>
      <c r="BE9" s="158"/>
      <c r="BF9" s="158"/>
      <c r="BG9" s="130"/>
      <c r="BH9" s="130"/>
      <c r="BI9" s="130"/>
      <c r="BJ9" s="130"/>
      <c r="BK9" s="130"/>
    </row>
    <row r="10" spans="1:15" ht="14.25" customHeight="1">
      <c r="A10" s="110" t="s">
        <v>32</v>
      </c>
      <c r="B10" s="111" t="s">
        <v>33</v>
      </c>
      <c r="C10" s="112" t="s">
        <v>34</v>
      </c>
      <c r="D10" s="113"/>
      <c r="E10" s="114"/>
      <c r="F10" s="114"/>
      <c r="G10" s="115"/>
      <c r="H10" s="116"/>
      <c r="I10" s="117"/>
      <c r="J10" s="118"/>
      <c r="K10" s="119"/>
      <c r="O10" s="120"/>
    </row>
    <row r="11" spans="1:104" ht="12.75">
      <c r="A11" s="121">
        <v>2</v>
      </c>
      <c r="B11" s="122" t="s">
        <v>54</v>
      </c>
      <c r="C11" s="123" t="s">
        <v>55</v>
      </c>
      <c r="D11" s="124" t="s">
        <v>56</v>
      </c>
      <c r="E11" s="125">
        <v>127.298</v>
      </c>
      <c r="F11" s="126">
        <v>0</v>
      </c>
      <c r="G11" s="127">
        <f>E11*F11</f>
        <v>0</v>
      </c>
      <c r="H11" s="128">
        <v>0</v>
      </c>
      <c r="I11" s="129">
        <f>E11*H11</f>
        <v>0</v>
      </c>
      <c r="J11" s="128">
        <v>0</v>
      </c>
      <c r="K11" s="129">
        <f>E11*J11</f>
        <v>0</v>
      </c>
      <c r="O11" s="120"/>
      <c r="Z11" s="130"/>
      <c r="AA11" s="130">
        <v>1</v>
      </c>
      <c r="AB11" s="130">
        <v>1</v>
      </c>
      <c r="AC11" s="130">
        <v>1</v>
      </c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CA11" s="130">
        <v>1</v>
      </c>
      <c r="CB11" s="130">
        <v>1</v>
      </c>
      <c r="CZ11" s="82">
        <v>1</v>
      </c>
    </row>
    <row r="12" spans="1:63" ht="12.75">
      <c r="A12" s="131"/>
      <c r="B12" s="132"/>
      <c r="C12" s="138" t="s">
        <v>57</v>
      </c>
      <c r="D12" s="139"/>
      <c r="E12" s="140">
        <v>22.119</v>
      </c>
      <c r="F12" s="141"/>
      <c r="G12" s="142"/>
      <c r="H12" s="143"/>
      <c r="I12" s="136"/>
      <c r="J12" s="144"/>
      <c r="K12" s="136"/>
      <c r="M12" s="145" t="s">
        <v>57</v>
      </c>
      <c r="O12" s="12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46" t="str">
        <f>C11</f>
        <v>Odkopávky pro silnice v hor. 3 do 1000 m3</v>
      </c>
      <c r="BE12" s="130"/>
      <c r="BF12" s="130"/>
      <c r="BG12" s="130"/>
      <c r="BH12" s="130"/>
      <c r="BI12" s="130"/>
      <c r="BJ12" s="130"/>
      <c r="BK12" s="130"/>
    </row>
    <row r="13" spans="1:63" ht="12.75">
      <c r="A13" s="131"/>
      <c r="B13" s="132"/>
      <c r="C13" s="138" t="s">
        <v>58</v>
      </c>
      <c r="D13" s="139"/>
      <c r="E13" s="140">
        <v>47.181</v>
      </c>
      <c r="F13" s="141"/>
      <c r="G13" s="142"/>
      <c r="H13" s="143"/>
      <c r="I13" s="136"/>
      <c r="J13" s="144"/>
      <c r="K13" s="136"/>
      <c r="M13" s="145" t="s">
        <v>58</v>
      </c>
      <c r="O13" s="12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46" t="str">
        <f>C12</f>
        <v>úsek č. 1:88,8*0,15+62,85*0,4*0,35</v>
      </c>
      <c r="BE13" s="130"/>
      <c r="BF13" s="130"/>
      <c r="BG13" s="130"/>
      <c r="BH13" s="130"/>
      <c r="BI13" s="130"/>
      <c r="BJ13" s="130"/>
      <c r="BK13" s="130"/>
    </row>
    <row r="14" spans="1:63" ht="12.75">
      <c r="A14" s="131"/>
      <c r="B14" s="132"/>
      <c r="C14" s="138" t="s">
        <v>59</v>
      </c>
      <c r="D14" s="139"/>
      <c r="E14" s="140">
        <v>57.998</v>
      </c>
      <c r="F14" s="141"/>
      <c r="G14" s="142"/>
      <c r="H14" s="143"/>
      <c r="I14" s="136"/>
      <c r="J14" s="144"/>
      <c r="K14" s="136"/>
      <c r="M14" s="145" t="s">
        <v>59</v>
      </c>
      <c r="O14" s="12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46" t="str">
        <f>C13</f>
        <v>úsek č. 2:172,3*0,15+152,4*0,4*0,35</v>
      </c>
      <c r="BE14" s="130"/>
      <c r="BF14" s="130"/>
      <c r="BG14" s="130"/>
      <c r="BH14" s="130"/>
      <c r="BI14" s="130"/>
      <c r="BJ14" s="130"/>
      <c r="BK14" s="130"/>
    </row>
    <row r="15" spans="1:104" ht="12.75">
      <c r="A15" s="121">
        <v>3</v>
      </c>
      <c r="B15" s="122" t="s">
        <v>60</v>
      </c>
      <c r="C15" s="123" t="s">
        <v>61</v>
      </c>
      <c r="D15" s="124" t="s">
        <v>56</v>
      </c>
      <c r="E15" s="125">
        <v>127.298</v>
      </c>
      <c r="F15" s="126">
        <v>0</v>
      </c>
      <c r="G15" s="127">
        <f>E15*F15</f>
        <v>0</v>
      </c>
      <c r="H15" s="128">
        <v>0</v>
      </c>
      <c r="I15" s="129">
        <f>E15*H15</f>
        <v>0</v>
      </c>
      <c r="J15" s="128">
        <v>0</v>
      </c>
      <c r="K15" s="129">
        <f>E15*J15</f>
        <v>0</v>
      </c>
      <c r="O15" s="120"/>
      <c r="Z15" s="130"/>
      <c r="AA15" s="130">
        <v>1</v>
      </c>
      <c r="AB15" s="130">
        <v>1</v>
      </c>
      <c r="AC15" s="130">
        <v>1</v>
      </c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CA15" s="130">
        <v>1</v>
      </c>
      <c r="CB15" s="130">
        <v>1</v>
      </c>
      <c r="CZ15" s="82">
        <v>1</v>
      </c>
    </row>
    <row r="16" spans="1:63" ht="12.75">
      <c r="A16" s="131"/>
      <c r="B16" s="132"/>
      <c r="C16" s="138" t="s">
        <v>62</v>
      </c>
      <c r="D16" s="139"/>
      <c r="E16" s="140">
        <v>22.119</v>
      </c>
      <c r="F16" s="141"/>
      <c r="G16" s="142"/>
      <c r="H16" s="143"/>
      <c r="I16" s="136"/>
      <c r="J16" s="144"/>
      <c r="K16" s="136"/>
      <c r="M16" s="145" t="s">
        <v>62</v>
      </c>
      <c r="O16" s="12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46" t="str">
        <f>C15</f>
        <v>Příplatek za lepivost - odkop. pro silnice v hor.3</v>
      </c>
      <c r="BE16" s="130"/>
      <c r="BF16" s="130"/>
      <c r="BG16" s="130"/>
      <c r="BH16" s="130"/>
      <c r="BI16" s="130"/>
      <c r="BJ16" s="130"/>
      <c r="BK16" s="130"/>
    </row>
    <row r="17" spans="1:63" ht="12.75">
      <c r="A17" s="131"/>
      <c r="B17" s="132"/>
      <c r="C17" s="138" t="s">
        <v>63</v>
      </c>
      <c r="D17" s="139"/>
      <c r="E17" s="140">
        <v>47.181</v>
      </c>
      <c r="F17" s="141"/>
      <c r="G17" s="142"/>
      <c r="H17" s="143"/>
      <c r="I17" s="136"/>
      <c r="J17" s="144"/>
      <c r="K17" s="136"/>
      <c r="M17" s="145" t="s">
        <v>63</v>
      </c>
      <c r="O17" s="12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46" t="str">
        <f>C16</f>
        <v>úsek č. 1:22,119</v>
      </c>
      <c r="BE17" s="130"/>
      <c r="BF17" s="130"/>
      <c r="BG17" s="130"/>
      <c r="BH17" s="130"/>
      <c r="BI17" s="130"/>
      <c r="BJ17" s="130"/>
      <c r="BK17" s="130"/>
    </row>
    <row r="18" spans="1:63" ht="12.75">
      <c r="A18" s="131"/>
      <c r="B18" s="132"/>
      <c r="C18" s="138" t="s">
        <v>64</v>
      </c>
      <c r="D18" s="139"/>
      <c r="E18" s="140">
        <v>57.998</v>
      </c>
      <c r="F18" s="141"/>
      <c r="G18" s="142"/>
      <c r="H18" s="143"/>
      <c r="I18" s="136"/>
      <c r="J18" s="144"/>
      <c r="K18" s="136"/>
      <c r="M18" s="145" t="s">
        <v>64</v>
      </c>
      <c r="O18" s="12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46" t="str">
        <f>C17</f>
        <v>úsek č. 2:47,181</v>
      </c>
      <c r="BE18" s="130"/>
      <c r="BF18" s="130"/>
      <c r="BG18" s="130"/>
      <c r="BH18" s="130"/>
      <c r="BI18" s="130"/>
      <c r="BJ18" s="130"/>
      <c r="BK18" s="130"/>
    </row>
    <row r="19" spans="1:104" ht="12.75">
      <c r="A19" s="121">
        <v>4</v>
      </c>
      <c r="B19" s="122" t="s">
        <v>65</v>
      </c>
      <c r="C19" s="123" t="s">
        <v>66</v>
      </c>
      <c r="D19" s="124" t="s">
        <v>56</v>
      </c>
      <c r="E19" s="125">
        <v>127.298</v>
      </c>
      <c r="F19" s="126">
        <v>0</v>
      </c>
      <c r="G19" s="127">
        <f>E19*F19</f>
        <v>0</v>
      </c>
      <c r="H19" s="128">
        <v>0</v>
      </c>
      <c r="I19" s="129">
        <f>E19*H19</f>
        <v>0</v>
      </c>
      <c r="J19" s="128">
        <v>0</v>
      </c>
      <c r="K19" s="129">
        <f>E19*J19</f>
        <v>0</v>
      </c>
      <c r="O19" s="120"/>
      <c r="Z19" s="130"/>
      <c r="AA19" s="130">
        <v>1</v>
      </c>
      <c r="AB19" s="130">
        <v>1</v>
      </c>
      <c r="AC19" s="130">
        <v>1</v>
      </c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CA19" s="130">
        <v>1</v>
      </c>
      <c r="CB19" s="130">
        <v>1</v>
      </c>
      <c r="CZ19" s="82">
        <v>1</v>
      </c>
    </row>
    <row r="20" spans="1:63" ht="12.75">
      <c r="A20" s="131"/>
      <c r="B20" s="132"/>
      <c r="C20" s="138" t="s">
        <v>62</v>
      </c>
      <c r="D20" s="139"/>
      <c r="E20" s="140">
        <v>22.119</v>
      </c>
      <c r="F20" s="141"/>
      <c r="G20" s="142"/>
      <c r="H20" s="143"/>
      <c r="I20" s="136"/>
      <c r="J20" s="144"/>
      <c r="K20" s="136"/>
      <c r="M20" s="145" t="s">
        <v>62</v>
      </c>
      <c r="O20" s="12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46" t="str">
        <f>C19</f>
        <v>Vodorovné přemístění výkopku z hor.1-4 do 1000 m</v>
      </c>
      <c r="BE20" s="130"/>
      <c r="BF20" s="130"/>
      <c r="BG20" s="130"/>
      <c r="BH20" s="130"/>
      <c r="BI20" s="130"/>
      <c r="BJ20" s="130"/>
      <c r="BK20" s="130"/>
    </row>
    <row r="21" spans="1:63" ht="12.75">
      <c r="A21" s="131"/>
      <c r="B21" s="132"/>
      <c r="C21" s="138" t="s">
        <v>63</v>
      </c>
      <c r="D21" s="139"/>
      <c r="E21" s="140">
        <v>47.181</v>
      </c>
      <c r="F21" s="141"/>
      <c r="G21" s="142"/>
      <c r="H21" s="143"/>
      <c r="I21" s="136"/>
      <c r="J21" s="144"/>
      <c r="K21" s="136"/>
      <c r="M21" s="145" t="s">
        <v>63</v>
      </c>
      <c r="O21" s="12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46" t="str">
        <f>C20</f>
        <v>úsek č. 1:22,119</v>
      </c>
      <c r="BE21" s="130"/>
      <c r="BF21" s="130"/>
      <c r="BG21" s="130"/>
      <c r="BH21" s="130"/>
      <c r="BI21" s="130"/>
      <c r="BJ21" s="130"/>
      <c r="BK21" s="130"/>
    </row>
    <row r="22" spans="1:63" ht="12.75">
      <c r="A22" s="131"/>
      <c r="B22" s="132"/>
      <c r="C22" s="138" t="s">
        <v>64</v>
      </c>
      <c r="D22" s="139"/>
      <c r="E22" s="140">
        <v>57.998</v>
      </c>
      <c r="F22" s="141"/>
      <c r="G22" s="142"/>
      <c r="H22" s="143"/>
      <c r="I22" s="136"/>
      <c r="J22" s="144"/>
      <c r="K22" s="136"/>
      <c r="M22" s="145" t="s">
        <v>64</v>
      </c>
      <c r="O22" s="12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46" t="str">
        <f>C21</f>
        <v>úsek č. 2:47,181</v>
      </c>
      <c r="BE22" s="130"/>
      <c r="BF22" s="130"/>
      <c r="BG22" s="130"/>
      <c r="BH22" s="130"/>
      <c r="BI22" s="130"/>
      <c r="BJ22" s="130"/>
      <c r="BK22" s="130"/>
    </row>
    <row r="23" spans="1:104" ht="12.75">
      <c r="A23" s="121">
        <v>5</v>
      </c>
      <c r="B23" s="122" t="s">
        <v>67</v>
      </c>
      <c r="C23" s="123" t="s">
        <v>68</v>
      </c>
      <c r="D23" s="124" t="s">
        <v>56</v>
      </c>
      <c r="E23" s="125">
        <v>86.128</v>
      </c>
      <c r="F23" s="126">
        <v>0</v>
      </c>
      <c r="G23" s="127">
        <f>E23*F23</f>
        <v>0</v>
      </c>
      <c r="H23" s="128">
        <v>0</v>
      </c>
      <c r="I23" s="129">
        <f>E23*H23</f>
        <v>0</v>
      </c>
      <c r="J23" s="128">
        <v>0</v>
      </c>
      <c r="K23" s="129">
        <f>E23*J23</f>
        <v>0</v>
      </c>
      <c r="O23" s="120"/>
      <c r="Z23" s="130"/>
      <c r="AA23" s="130">
        <v>1</v>
      </c>
      <c r="AB23" s="130">
        <v>1</v>
      </c>
      <c r="AC23" s="130">
        <v>1</v>
      </c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CA23" s="130">
        <v>1</v>
      </c>
      <c r="CB23" s="130">
        <v>1</v>
      </c>
      <c r="CZ23" s="82">
        <v>1</v>
      </c>
    </row>
    <row r="24" spans="1:63" ht="12.75">
      <c r="A24" s="131"/>
      <c r="B24" s="132"/>
      <c r="C24" s="138" t="s">
        <v>69</v>
      </c>
      <c r="D24" s="139"/>
      <c r="E24" s="140">
        <v>15.834</v>
      </c>
      <c r="F24" s="141"/>
      <c r="G24" s="142"/>
      <c r="H24" s="143"/>
      <c r="I24" s="136"/>
      <c r="J24" s="144"/>
      <c r="K24" s="136"/>
      <c r="M24" s="145" t="s">
        <v>69</v>
      </c>
      <c r="O24" s="12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46" t="str">
        <f>C23</f>
        <v>Uložení sypaniny na skládku</v>
      </c>
      <c r="BE24" s="130"/>
      <c r="BF24" s="130"/>
      <c r="BG24" s="130"/>
      <c r="BH24" s="130"/>
      <c r="BI24" s="130"/>
      <c r="BJ24" s="130"/>
      <c r="BK24" s="130"/>
    </row>
    <row r="25" spans="1:63" ht="12.75">
      <c r="A25" s="131"/>
      <c r="B25" s="132"/>
      <c r="C25" s="138" t="s">
        <v>70</v>
      </c>
      <c r="D25" s="139"/>
      <c r="E25" s="140">
        <v>31.941</v>
      </c>
      <c r="F25" s="141"/>
      <c r="G25" s="142"/>
      <c r="H25" s="143"/>
      <c r="I25" s="136"/>
      <c r="J25" s="144"/>
      <c r="K25" s="136"/>
      <c r="M25" s="145" t="s">
        <v>70</v>
      </c>
      <c r="O25" s="12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46" t="str">
        <f>C24</f>
        <v>úsek č. 1:22,119-6,285</v>
      </c>
      <c r="BE25" s="130"/>
      <c r="BF25" s="130"/>
      <c r="BG25" s="130"/>
      <c r="BH25" s="130"/>
      <c r="BI25" s="130"/>
      <c r="BJ25" s="130"/>
      <c r="BK25" s="130"/>
    </row>
    <row r="26" spans="1:63" ht="12.75">
      <c r="A26" s="131"/>
      <c r="B26" s="132"/>
      <c r="C26" s="138" t="s">
        <v>71</v>
      </c>
      <c r="D26" s="139"/>
      <c r="E26" s="140">
        <v>38.353</v>
      </c>
      <c r="F26" s="141"/>
      <c r="G26" s="142"/>
      <c r="H26" s="143"/>
      <c r="I26" s="136"/>
      <c r="J26" s="144"/>
      <c r="K26" s="136"/>
      <c r="M26" s="145" t="s">
        <v>71</v>
      </c>
      <c r="O26" s="12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46" t="str">
        <f>C25</f>
        <v>úsek č. 2:47,181-15,24</v>
      </c>
      <c r="BE26" s="130"/>
      <c r="BF26" s="130"/>
      <c r="BG26" s="130"/>
      <c r="BH26" s="130"/>
      <c r="BI26" s="130"/>
      <c r="BJ26" s="130"/>
      <c r="BK26" s="130"/>
    </row>
    <row r="27" spans="1:104" ht="12.75">
      <c r="A27" s="121">
        <v>6</v>
      </c>
      <c r="B27" s="122" t="s">
        <v>72</v>
      </c>
      <c r="C27" s="123" t="s">
        <v>73</v>
      </c>
      <c r="D27" s="124" t="s">
        <v>56</v>
      </c>
      <c r="E27" s="125">
        <v>41.17</v>
      </c>
      <c r="F27" s="126">
        <v>0</v>
      </c>
      <c r="G27" s="127">
        <f>E27*F27</f>
        <v>0</v>
      </c>
      <c r="H27" s="128">
        <v>0</v>
      </c>
      <c r="I27" s="129">
        <f>E27*H27</f>
        <v>0</v>
      </c>
      <c r="J27" s="128">
        <v>0</v>
      </c>
      <c r="K27" s="129">
        <f>E27*J27</f>
        <v>0</v>
      </c>
      <c r="O27" s="120"/>
      <c r="Z27" s="130"/>
      <c r="AA27" s="130">
        <v>1</v>
      </c>
      <c r="AB27" s="130">
        <v>1</v>
      </c>
      <c r="AC27" s="130">
        <v>1</v>
      </c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CA27" s="130">
        <v>1</v>
      </c>
      <c r="CB27" s="130">
        <v>1</v>
      </c>
      <c r="CZ27" s="82">
        <v>1</v>
      </c>
    </row>
    <row r="28" spans="1:63" ht="12.75">
      <c r="A28" s="131"/>
      <c r="B28" s="132"/>
      <c r="C28" s="138" t="s">
        <v>74</v>
      </c>
      <c r="D28" s="139"/>
      <c r="E28" s="140">
        <v>6.285</v>
      </c>
      <c r="F28" s="141"/>
      <c r="G28" s="142"/>
      <c r="H28" s="143"/>
      <c r="I28" s="136"/>
      <c r="J28" s="144"/>
      <c r="K28" s="136"/>
      <c r="M28" s="145" t="s">
        <v>74</v>
      </c>
      <c r="O28" s="12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46" t="str">
        <f>C27</f>
        <v>Zásyp jam, rýh, šachet se zhutněním</v>
      </c>
      <c r="BE28" s="130"/>
      <c r="BF28" s="130"/>
      <c r="BG28" s="130"/>
      <c r="BH28" s="130"/>
      <c r="BI28" s="130"/>
      <c r="BJ28" s="130"/>
      <c r="BK28" s="130"/>
    </row>
    <row r="29" spans="1:63" ht="12.75">
      <c r="A29" s="131"/>
      <c r="B29" s="132"/>
      <c r="C29" s="138" t="s">
        <v>75</v>
      </c>
      <c r="D29" s="139"/>
      <c r="E29" s="140">
        <v>15.24</v>
      </c>
      <c r="F29" s="141"/>
      <c r="G29" s="142"/>
      <c r="H29" s="143"/>
      <c r="I29" s="136"/>
      <c r="J29" s="144"/>
      <c r="K29" s="136"/>
      <c r="M29" s="145" t="s">
        <v>75</v>
      </c>
      <c r="O29" s="12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46" t="str">
        <f>C28</f>
        <v>úsek č. 1:62,85*0,4*0,25</v>
      </c>
      <c r="BE29" s="130"/>
      <c r="BF29" s="130"/>
      <c r="BG29" s="130"/>
      <c r="BH29" s="130"/>
      <c r="BI29" s="130"/>
      <c r="BJ29" s="130"/>
      <c r="BK29" s="130"/>
    </row>
    <row r="30" spans="1:63" ht="12.75">
      <c r="A30" s="131"/>
      <c r="B30" s="132"/>
      <c r="C30" s="138" t="s">
        <v>76</v>
      </c>
      <c r="D30" s="139"/>
      <c r="E30" s="140">
        <v>19.645</v>
      </c>
      <c r="F30" s="141"/>
      <c r="G30" s="142"/>
      <c r="H30" s="143"/>
      <c r="I30" s="136"/>
      <c r="J30" s="144"/>
      <c r="K30" s="136"/>
      <c r="M30" s="145" t="s">
        <v>76</v>
      </c>
      <c r="O30" s="12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46" t="str">
        <f>C29</f>
        <v>úsek č. 2:152,4*0,4*0,25</v>
      </c>
      <c r="BE30" s="130"/>
      <c r="BF30" s="130"/>
      <c r="BG30" s="130"/>
      <c r="BH30" s="130"/>
      <c r="BI30" s="130"/>
      <c r="BJ30" s="130"/>
      <c r="BK30" s="130"/>
    </row>
    <row r="31" spans="1:104" ht="12.75">
      <c r="A31" s="121">
        <v>7</v>
      </c>
      <c r="B31" s="122" t="s">
        <v>77</v>
      </c>
      <c r="C31" s="123" t="s">
        <v>78</v>
      </c>
      <c r="D31" s="124" t="s">
        <v>35</v>
      </c>
      <c r="E31" s="125">
        <v>608.495</v>
      </c>
      <c r="F31" s="126">
        <v>0</v>
      </c>
      <c r="G31" s="127">
        <f>E31*F31</f>
        <v>0</v>
      </c>
      <c r="H31" s="128">
        <v>0</v>
      </c>
      <c r="I31" s="129">
        <f>E31*H31</f>
        <v>0</v>
      </c>
      <c r="J31" s="128">
        <v>0</v>
      </c>
      <c r="K31" s="129">
        <f>E31*J31</f>
        <v>0</v>
      </c>
      <c r="O31" s="120"/>
      <c r="Z31" s="130"/>
      <c r="AA31" s="130">
        <v>1</v>
      </c>
      <c r="AB31" s="130">
        <v>1</v>
      </c>
      <c r="AC31" s="130">
        <v>1</v>
      </c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CA31" s="130">
        <v>1</v>
      </c>
      <c r="CB31" s="130">
        <v>1</v>
      </c>
      <c r="CZ31" s="82">
        <v>1</v>
      </c>
    </row>
    <row r="32" spans="1:63" ht="12.75">
      <c r="A32" s="131"/>
      <c r="B32" s="132"/>
      <c r="C32" s="138" t="s">
        <v>79</v>
      </c>
      <c r="D32" s="139"/>
      <c r="E32" s="140">
        <v>110.7975</v>
      </c>
      <c r="F32" s="141"/>
      <c r="G32" s="142"/>
      <c r="H32" s="143"/>
      <c r="I32" s="136"/>
      <c r="J32" s="144"/>
      <c r="K32" s="136"/>
      <c r="M32" s="145" t="s">
        <v>79</v>
      </c>
      <c r="O32" s="12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46" t="str">
        <f>C31</f>
        <v>Úprava pláně v zářezech v hor. 1-4, se zhutněním</v>
      </c>
      <c r="BE32" s="130"/>
      <c r="BF32" s="130"/>
      <c r="BG32" s="130"/>
      <c r="BH32" s="130"/>
      <c r="BI32" s="130"/>
      <c r="BJ32" s="130"/>
      <c r="BK32" s="130"/>
    </row>
    <row r="33" spans="1:63" ht="12.75">
      <c r="A33" s="131"/>
      <c r="B33" s="132"/>
      <c r="C33" s="138" t="s">
        <v>80</v>
      </c>
      <c r="D33" s="139"/>
      <c r="E33" s="140">
        <v>225.64</v>
      </c>
      <c r="F33" s="141"/>
      <c r="G33" s="142"/>
      <c r="H33" s="143"/>
      <c r="I33" s="136"/>
      <c r="J33" s="144"/>
      <c r="K33" s="136"/>
      <c r="M33" s="145" t="s">
        <v>80</v>
      </c>
      <c r="O33" s="12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46" t="str">
        <f>C32</f>
        <v>úsek č. 1:88,8+62,85*0,35</v>
      </c>
      <c r="BE33" s="130"/>
      <c r="BF33" s="130"/>
      <c r="BG33" s="130"/>
      <c r="BH33" s="130"/>
      <c r="BI33" s="130"/>
      <c r="BJ33" s="130"/>
      <c r="BK33" s="130"/>
    </row>
    <row r="34" spans="1:63" ht="12.75">
      <c r="A34" s="131"/>
      <c r="B34" s="132"/>
      <c r="C34" s="138" t="s">
        <v>81</v>
      </c>
      <c r="D34" s="139"/>
      <c r="E34" s="140">
        <v>272.0575</v>
      </c>
      <c r="F34" s="141"/>
      <c r="G34" s="142"/>
      <c r="H34" s="143"/>
      <c r="I34" s="136"/>
      <c r="J34" s="144"/>
      <c r="K34" s="136"/>
      <c r="M34" s="145" t="s">
        <v>81</v>
      </c>
      <c r="O34" s="12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46" t="str">
        <f>C33</f>
        <v>úsek č. 2:172,3+152,4*0,35</v>
      </c>
      <c r="BE34" s="130"/>
      <c r="BF34" s="130"/>
      <c r="BG34" s="130"/>
      <c r="BH34" s="130"/>
      <c r="BI34" s="130"/>
      <c r="BJ34" s="130"/>
      <c r="BK34" s="130"/>
    </row>
    <row r="35" spans="1:63" ht="12.75">
      <c r="A35" s="147" t="s">
        <v>36</v>
      </c>
      <c r="B35" s="148" t="s">
        <v>33</v>
      </c>
      <c r="C35" s="149" t="s">
        <v>34</v>
      </c>
      <c r="D35" s="150"/>
      <c r="E35" s="151"/>
      <c r="F35" s="151"/>
      <c r="G35" s="152">
        <f>SUM(G10:G34)</f>
        <v>0</v>
      </c>
      <c r="H35" s="153"/>
      <c r="I35" s="154">
        <f>SUM(I10:I34)</f>
        <v>0</v>
      </c>
      <c r="J35" s="155"/>
      <c r="K35" s="154">
        <f>SUM(K10:K34)</f>
        <v>0</v>
      </c>
      <c r="O35" s="120"/>
      <c r="X35" s="156">
        <f>K35</f>
        <v>0</v>
      </c>
      <c r="Y35" s="156">
        <f>I35</f>
        <v>0</v>
      </c>
      <c r="Z35" s="157">
        <f>G35</f>
        <v>0</v>
      </c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58"/>
      <c r="BB35" s="158"/>
      <c r="BC35" s="158"/>
      <c r="BD35" s="158"/>
      <c r="BE35" s="158"/>
      <c r="BF35" s="158"/>
      <c r="BG35" s="130"/>
      <c r="BH35" s="130"/>
      <c r="BI35" s="130"/>
      <c r="BJ35" s="130"/>
      <c r="BK35" s="130"/>
    </row>
    <row r="36" spans="1:15" ht="14.25" customHeight="1">
      <c r="A36" s="110" t="s">
        <v>32</v>
      </c>
      <c r="B36" s="111" t="s">
        <v>82</v>
      </c>
      <c r="C36" s="112" t="s">
        <v>83</v>
      </c>
      <c r="D36" s="113"/>
      <c r="E36" s="114"/>
      <c r="F36" s="114"/>
      <c r="G36" s="115"/>
      <c r="H36" s="116"/>
      <c r="I36" s="117"/>
      <c r="J36" s="118"/>
      <c r="K36" s="119"/>
      <c r="O36" s="120"/>
    </row>
    <row r="37" spans="1:104" ht="12.75">
      <c r="A37" s="121">
        <v>8</v>
      </c>
      <c r="B37" s="122" t="s">
        <v>84</v>
      </c>
      <c r="C37" s="123" t="s">
        <v>85</v>
      </c>
      <c r="D37" s="124" t="s">
        <v>35</v>
      </c>
      <c r="E37" s="125">
        <v>206</v>
      </c>
      <c r="F37" s="126">
        <v>0</v>
      </c>
      <c r="G37" s="127">
        <f>E37*F37</f>
        <v>0</v>
      </c>
      <c r="H37" s="128">
        <v>0</v>
      </c>
      <c r="I37" s="129">
        <f>E37*H37</f>
        <v>0</v>
      </c>
      <c r="J37" s="128">
        <v>0</v>
      </c>
      <c r="K37" s="129">
        <f>E37*J37</f>
        <v>0</v>
      </c>
      <c r="O37" s="120"/>
      <c r="Z37" s="130"/>
      <c r="AA37" s="130">
        <v>1</v>
      </c>
      <c r="AB37" s="130">
        <v>1</v>
      </c>
      <c r="AC37" s="130">
        <v>1</v>
      </c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CA37" s="130">
        <v>1</v>
      </c>
      <c r="CB37" s="130">
        <v>1</v>
      </c>
      <c r="CZ37" s="82">
        <v>1</v>
      </c>
    </row>
    <row r="38" spans="1:63" ht="12.75">
      <c r="A38" s="131"/>
      <c r="B38" s="132"/>
      <c r="C38" s="138" t="s">
        <v>86</v>
      </c>
      <c r="D38" s="139"/>
      <c r="E38" s="140">
        <v>31.5</v>
      </c>
      <c r="F38" s="141"/>
      <c r="G38" s="142"/>
      <c r="H38" s="143"/>
      <c r="I38" s="136"/>
      <c r="J38" s="144"/>
      <c r="K38" s="136"/>
      <c r="M38" s="145" t="s">
        <v>86</v>
      </c>
      <c r="O38" s="12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46" t="str">
        <f>C37</f>
        <v>Založení trávníku parkového výsevem v rovině</v>
      </c>
      <c r="BE38" s="130"/>
      <c r="BF38" s="130"/>
      <c r="BG38" s="130"/>
      <c r="BH38" s="130"/>
      <c r="BI38" s="130"/>
      <c r="BJ38" s="130"/>
      <c r="BK38" s="130"/>
    </row>
    <row r="39" spans="1:63" ht="12.75">
      <c r="A39" s="131"/>
      <c r="B39" s="132"/>
      <c r="C39" s="138" t="s">
        <v>87</v>
      </c>
      <c r="D39" s="139"/>
      <c r="E39" s="140">
        <v>76.2</v>
      </c>
      <c r="F39" s="141"/>
      <c r="G39" s="142"/>
      <c r="H39" s="143"/>
      <c r="I39" s="136"/>
      <c r="J39" s="144"/>
      <c r="K39" s="136"/>
      <c r="M39" s="145" t="s">
        <v>87</v>
      </c>
      <c r="O39" s="12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46" t="str">
        <f>C38</f>
        <v>úsek č. 1:31,5</v>
      </c>
      <c r="BE39" s="130"/>
      <c r="BF39" s="130"/>
      <c r="BG39" s="130"/>
      <c r="BH39" s="130"/>
      <c r="BI39" s="130"/>
      <c r="BJ39" s="130"/>
      <c r="BK39" s="130"/>
    </row>
    <row r="40" spans="1:63" ht="12.75">
      <c r="A40" s="131"/>
      <c r="B40" s="132"/>
      <c r="C40" s="138" t="s">
        <v>88</v>
      </c>
      <c r="D40" s="139"/>
      <c r="E40" s="140">
        <v>98.3</v>
      </c>
      <c r="F40" s="141"/>
      <c r="G40" s="142"/>
      <c r="H40" s="143"/>
      <c r="I40" s="136"/>
      <c r="J40" s="144"/>
      <c r="K40" s="136"/>
      <c r="M40" s="145" t="s">
        <v>88</v>
      </c>
      <c r="O40" s="12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46" t="str">
        <f>C39</f>
        <v>úsek č. 2:76,2</v>
      </c>
      <c r="BE40" s="130"/>
      <c r="BF40" s="130"/>
      <c r="BG40" s="130"/>
      <c r="BH40" s="130"/>
      <c r="BI40" s="130"/>
      <c r="BJ40" s="130"/>
      <c r="BK40" s="130"/>
    </row>
    <row r="41" spans="1:104" ht="12.75">
      <c r="A41" s="121">
        <v>9</v>
      </c>
      <c r="B41" s="122" t="s">
        <v>89</v>
      </c>
      <c r="C41" s="123" t="s">
        <v>90</v>
      </c>
      <c r="D41" s="124" t="s">
        <v>35</v>
      </c>
      <c r="E41" s="125">
        <v>0</v>
      </c>
      <c r="F41" s="126">
        <v>0</v>
      </c>
      <c r="G41" s="127">
        <f>E41*F41</f>
        <v>0</v>
      </c>
      <c r="H41" s="128">
        <v>0</v>
      </c>
      <c r="I41" s="129">
        <f>E41*H41</f>
        <v>0</v>
      </c>
      <c r="J41" s="128">
        <v>0</v>
      </c>
      <c r="K41" s="129">
        <f>E41*J41</f>
        <v>0</v>
      </c>
      <c r="O41" s="120"/>
      <c r="Z41" s="130"/>
      <c r="AA41" s="130">
        <v>1</v>
      </c>
      <c r="AB41" s="130">
        <v>1</v>
      </c>
      <c r="AC41" s="130">
        <v>1</v>
      </c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CA41" s="130">
        <v>1</v>
      </c>
      <c r="CB41" s="130">
        <v>1</v>
      </c>
      <c r="CZ41" s="82">
        <v>1</v>
      </c>
    </row>
    <row r="42" spans="1:63" ht="12.75">
      <c r="A42" s="131"/>
      <c r="B42" s="132"/>
      <c r="C42" s="138" t="s">
        <v>49</v>
      </c>
      <c r="D42" s="139"/>
      <c r="E42" s="140">
        <v>0</v>
      </c>
      <c r="F42" s="141"/>
      <c r="G42" s="142"/>
      <c r="H42" s="143"/>
      <c r="I42" s="136"/>
      <c r="J42" s="144"/>
      <c r="K42" s="136"/>
      <c r="M42" s="145">
        <v>0</v>
      </c>
      <c r="O42" s="12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46" t="str">
        <f>C41</f>
        <v>Rozprostření ornice, rovina, tl. 20-25 cm,do 500m2</v>
      </c>
      <c r="BE42" s="130"/>
      <c r="BF42" s="130"/>
      <c r="BG42" s="130"/>
      <c r="BH42" s="130"/>
      <c r="BI42" s="130"/>
      <c r="BJ42" s="130"/>
      <c r="BK42" s="130"/>
    </row>
    <row r="43" spans="1:104" ht="12.75">
      <c r="A43" s="121">
        <v>10</v>
      </c>
      <c r="B43" s="122" t="s">
        <v>91</v>
      </c>
      <c r="C43" s="123" t="s">
        <v>92</v>
      </c>
      <c r="D43" s="124" t="s">
        <v>35</v>
      </c>
      <c r="E43" s="125">
        <v>206</v>
      </c>
      <c r="F43" s="126">
        <v>0</v>
      </c>
      <c r="G43" s="127">
        <f>E43*F43</f>
        <v>0</v>
      </c>
      <c r="H43" s="128">
        <v>0</v>
      </c>
      <c r="I43" s="129">
        <f>E43*H43</f>
        <v>0</v>
      </c>
      <c r="J43" s="128">
        <v>0</v>
      </c>
      <c r="K43" s="129">
        <f>E43*J43</f>
        <v>0</v>
      </c>
      <c r="O43" s="120"/>
      <c r="Z43" s="130"/>
      <c r="AA43" s="130">
        <v>1</v>
      </c>
      <c r="AB43" s="130">
        <v>1</v>
      </c>
      <c r="AC43" s="130">
        <v>1</v>
      </c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CA43" s="130">
        <v>1</v>
      </c>
      <c r="CB43" s="130">
        <v>1</v>
      </c>
      <c r="CZ43" s="82">
        <v>1</v>
      </c>
    </row>
    <row r="44" spans="1:63" ht="12.75">
      <c r="A44" s="131"/>
      <c r="B44" s="132"/>
      <c r="C44" s="138" t="s">
        <v>86</v>
      </c>
      <c r="D44" s="139"/>
      <c r="E44" s="140">
        <v>31.5</v>
      </c>
      <c r="F44" s="141"/>
      <c r="G44" s="142"/>
      <c r="H44" s="143"/>
      <c r="I44" s="136"/>
      <c r="J44" s="144"/>
      <c r="K44" s="136"/>
      <c r="M44" s="145" t="s">
        <v>86</v>
      </c>
      <c r="O44" s="12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46" t="str">
        <f>C43</f>
        <v>Plošná úprava terénu, nerovnosti do 10 cm v rovině</v>
      </c>
      <c r="BE44" s="130"/>
      <c r="BF44" s="130"/>
      <c r="BG44" s="130"/>
      <c r="BH44" s="130"/>
      <c r="BI44" s="130"/>
      <c r="BJ44" s="130"/>
      <c r="BK44" s="130"/>
    </row>
    <row r="45" spans="1:63" ht="12.75">
      <c r="A45" s="131"/>
      <c r="B45" s="132"/>
      <c r="C45" s="138" t="s">
        <v>87</v>
      </c>
      <c r="D45" s="139"/>
      <c r="E45" s="140">
        <v>76.2</v>
      </c>
      <c r="F45" s="141"/>
      <c r="G45" s="142"/>
      <c r="H45" s="143"/>
      <c r="I45" s="136"/>
      <c r="J45" s="144"/>
      <c r="K45" s="136"/>
      <c r="M45" s="145" t="s">
        <v>87</v>
      </c>
      <c r="O45" s="12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46" t="str">
        <f>C44</f>
        <v>úsek č. 1:31,5</v>
      </c>
      <c r="BE45" s="130"/>
      <c r="BF45" s="130"/>
      <c r="BG45" s="130"/>
      <c r="BH45" s="130"/>
      <c r="BI45" s="130"/>
      <c r="BJ45" s="130"/>
      <c r="BK45" s="130"/>
    </row>
    <row r="46" spans="1:63" ht="12.75">
      <c r="A46" s="131"/>
      <c r="B46" s="132"/>
      <c r="C46" s="138" t="s">
        <v>88</v>
      </c>
      <c r="D46" s="139"/>
      <c r="E46" s="140">
        <v>98.3</v>
      </c>
      <c r="F46" s="141"/>
      <c r="G46" s="142"/>
      <c r="H46" s="143"/>
      <c r="I46" s="136"/>
      <c r="J46" s="144"/>
      <c r="K46" s="136"/>
      <c r="M46" s="145" t="s">
        <v>88</v>
      </c>
      <c r="O46" s="12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46" t="str">
        <f>C45</f>
        <v>úsek č. 2:76,2</v>
      </c>
      <c r="BE46" s="130"/>
      <c r="BF46" s="130"/>
      <c r="BG46" s="130"/>
      <c r="BH46" s="130"/>
      <c r="BI46" s="130"/>
      <c r="BJ46" s="130"/>
      <c r="BK46" s="130"/>
    </row>
    <row r="47" spans="1:104" ht="12.75">
      <c r="A47" s="121">
        <v>11</v>
      </c>
      <c r="B47" s="122" t="s">
        <v>93</v>
      </c>
      <c r="C47" s="123" t="s">
        <v>94</v>
      </c>
      <c r="D47" s="124" t="s">
        <v>35</v>
      </c>
      <c r="E47" s="125">
        <v>206</v>
      </c>
      <c r="F47" s="126">
        <v>0</v>
      </c>
      <c r="G47" s="127">
        <f>E47*F47</f>
        <v>0</v>
      </c>
      <c r="H47" s="128">
        <v>0</v>
      </c>
      <c r="I47" s="129">
        <f>E47*H47</f>
        <v>0</v>
      </c>
      <c r="J47" s="128">
        <v>0</v>
      </c>
      <c r="K47" s="129">
        <f>E47*J47</f>
        <v>0</v>
      </c>
      <c r="O47" s="120"/>
      <c r="Z47" s="130"/>
      <c r="AA47" s="130">
        <v>1</v>
      </c>
      <c r="AB47" s="130">
        <v>1</v>
      </c>
      <c r="AC47" s="130">
        <v>1</v>
      </c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CA47" s="130">
        <v>1</v>
      </c>
      <c r="CB47" s="130">
        <v>1</v>
      </c>
      <c r="CZ47" s="82">
        <v>1</v>
      </c>
    </row>
    <row r="48" spans="1:63" ht="12.75">
      <c r="A48" s="131"/>
      <c r="B48" s="132"/>
      <c r="C48" s="138" t="s">
        <v>86</v>
      </c>
      <c r="D48" s="139"/>
      <c r="E48" s="140">
        <v>31.5</v>
      </c>
      <c r="F48" s="141"/>
      <c r="G48" s="142"/>
      <c r="H48" s="143"/>
      <c r="I48" s="136"/>
      <c r="J48" s="144"/>
      <c r="K48" s="136"/>
      <c r="M48" s="145" t="s">
        <v>86</v>
      </c>
      <c r="O48" s="12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46" t="str">
        <f>C47</f>
        <v>Ošetření trávníku v rovině</v>
      </c>
      <c r="BE48" s="130"/>
      <c r="BF48" s="130"/>
      <c r="BG48" s="130"/>
      <c r="BH48" s="130"/>
      <c r="BI48" s="130"/>
      <c r="BJ48" s="130"/>
      <c r="BK48" s="130"/>
    </row>
    <row r="49" spans="1:63" ht="12.75">
      <c r="A49" s="131"/>
      <c r="B49" s="132"/>
      <c r="C49" s="138" t="s">
        <v>87</v>
      </c>
      <c r="D49" s="139"/>
      <c r="E49" s="140">
        <v>76.2</v>
      </c>
      <c r="F49" s="141"/>
      <c r="G49" s="142"/>
      <c r="H49" s="143"/>
      <c r="I49" s="136"/>
      <c r="J49" s="144"/>
      <c r="K49" s="136"/>
      <c r="M49" s="145" t="s">
        <v>87</v>
      </c>
      <c r="O49" s="12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46" t="str">
        <f>C48</f>
        <v>úsek č. 1:31,5</v>
      </c>
      <c r="BE49" s="130"/>
      <c r="BF49" s="130"/>
      <c r="BG49" s="130"/>
      <c r="BH49" s="130"/>
      <c r="BI49" s="130"/>
      <c r="BJ49" s="130"/>
      <c r="BK49" s="130"/>
    </row>
    <row r="50" spans="1:63" ht="12.75">
      <c r="A50" s="131"/>
      <c r="B50" s="132"/>
      <c r="C50" s="138" t="s">
        <v>88</v>
      </c>
      <c r="D50" s="139"/>
      <c r="E50" s="140">
        <v>98.3</v>
      </c>
      <c r="F50" s="141"/>
      <c r="G50" s="142"/>
      <c r="H50" s="143"/>
      <c r="I50" s="136"/>
      <c r="J50" s="144"/>
      <c r="K50" s="136"/>
      <c r="M50" s="145" t="s">
        <v>88</v>
      </c>
      <c r="O50" s="12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46" t="str">
        <f>C49</f>
        <v>úsek č. 2:76,2</v>
      </c>
      <c r="BE50" s="130"/>
      <c r="BF50" s="130"/>
      <c r="BG50" s="130"/>
      <c r="BH50" s="130"/>
      <c r="BI50" s="130"/>
      <c r="BJ50" s="130"/>
      <c r="BK50" s="130"/>
    </row>
    <row r="51" spans="1:104" ht="12.75">
      <c r="A51" s="121">
        <v>12</v>
      </c>
      <c r="B51" s="122" t="s">
        <v>95</v>
      </c>
      <c r="C51" s="123" t="s">
        <v>96</v>
      </c>
      <c r="D51" s="124" t="s">
        <v>56</v>
      </c>
      <c r="E51" s="125">
        <v>0</v>
      </c>
      <c r="F51" s="126">
        <v>0</v>
      </c>
      <c r="G51" s="127">
        <f>E51*F51</f>
        <v>0</v>
      </c>
      <c r="H51" s="128">
        <v>0</v>
      </c>
      <c r="I51" s="129">
        <f>E51*H51</f>
        <v>0</v>
      </c>
      <c r="J51" s="128"/>
      <c r="K51" s="129">
        <f>E51*J51</f>
        <v>0</v>
      </c>
      <c r="O51" s="120"/>
      <c r="Z51" s="130"/>
      <c r="AA51" s="130">
        <v>12</v>
      </c>
      <c r="AB51" s="130">
        <v>0</v>
      </c>
      <c r="AC51" s="130">
        <v>2</v>
      </c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CA51" s="130">
        <v>12</v>
      </c>
      <c r="CB51" s="130">
        <v>0</v>
      </c>
      <c r="CZ51" s="82">
        <v>1</v>
      </c>
    </row>
    <row r="52" spans="1:63" ht="12.75">
      <c r="A52" s="131"/>
      <c r="B52" s="132"/>
      <c r="C52" s="138" t="s">
        <v>49</v>
      </c>
      <c r="D52" s="139"/>
      <c r="E52" s="140">
        <v>0</v>
      </c>
      <c r="F52" s="141"/>
      <c r="G52" s="142"/>
      <c r="H52" s="143"/>
      <c r="I52" s="136"/>
      <c r="J52" s="144"/>
      <c r="K52" s="136"/>
      <c r="M52" s="145">
        <v>0</v>
      </c>
      <c r="O52" s="12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46" t="str">
        <f>C51</f>
        <v>Poplatek za zeminu se substrátem</v>
      </c>
      <c r="BE52" s="130"/>
      <c r="BF52" s="130"/>
      <c r="BG52" s="130"/>
      <c r="BH52" s="130"/>
      <c r="BI52" s="130"/>
      <c r="BJ52" s="130"/>
      <c r="BK52" s="130"/>
    </row>
    <row r="53" spans="1:104" ht="12.75">
      <c r="A53" s="121">
        <v>13</v>
      </c>
      <c r="B53" s="122" t="s">
        <v>97</v>
      </c>
      <c r="C53" s="123" t="s">
        <v>98</v>
      </c>
      <c r="D53" s="124" t="s">
        <v>99</v>
      </c>
      <c r="E53" s="125">
        <v>9.27</v>
      </c>
      <c r="F53" s="126">
        <v>0</v>
      </c>
      <c r="G53" s="127">
        <f>E53*F53</f>
        <v>0</v>
      </c>
      <c r="H53" s="128">
        <v>0.000999999999999446</v>
      </c>
      <c r="I53" s="129">
        <f>E53*H53</f>
        <v>0.009269999999994864</v>
      </c>
      <c r="J53" s="128"/>
      <c r="K53" s="129">
        <f>E53*J53</f>
        <v>0</v>
      </c>
      <c r="O53" s="120"/>
      <c r="Z53" s="130"/>
      <c r="AA53" s="130">
        <v>3</v>
      </c>
      <c r="AB53" s="130">
        <v>1</v>
      </c>
      <c r="AC53" s="130">
        <v>572410</v>
      </c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CA53" s="130">
        <v>3</v>
      </c>
      <c r="CB53" s="130">
        <v>1</v>
      </c>
      <c r="CZ53" s="82">
        <v>1</v>
      </c>
    </row>
    <row r="54" spans="1:63" ht="12.75">
      <c r="A54" s="131"/>
      <c r="B54" s="132"/>
      <c r="C54" s="138" t="s">
        <v>100</v>
      </c>
      <c r="D54" s="139"/>
      <c r="E54" s="140">
        <v>0</v>
      </c>
      <c r="F54" s="141"/>
      <c r="G54" s="142"/>
      <c r="H54" s="143"/>
      <c r="I54" s="136"/>
      <c r="J54" s="144"/>
      <c r="K54" s="136"/>
      <c r="M54" s="145" t="s">
        <v>100</v>
      </c>
      <c r="O54" s="12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46" t="str">
        <f>C53</f>
        <v>Směs travní parková II. mírná zátěž PROFI</v>
      </c>
      <c r="BE54" s="130"/>
      <c r="BF54" s="130"/>
      <c r="BG54" s="130"/>
      <c r="BH54" s="130"/>
      <c r="BI54" s="130"/>
      <c r="BJ54" s="130"/>
      <c r="BK54" s="130"/>
    </row>
    <row r="55" spans="1:63" ht="12.75">
      <c r="A55" s="131"/>
      <c r="B55" s="132"/>
      <c r="C55" s="138" t="s">
        <v>101</v>
      </c>
      <c r="D55" s="139"/>
      <c r="E55" s="140">
        <v>0</v>
      </c>
      <c r="F55" s="141"/>
      <c r="G55" s="142"/>
      <c r="H55" s="143"/>
      <c r="I55" s="136"/>
      <c r="J55" s="144"/>
      <c r="K55" s="136"/>
      <c r="M55" s="145" t="s">
        <v>101</v>
      </c>
      <c r="O55" s="12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46" t="str">
        <f>C54</f>
        <v>úsek č. 1:první osetí - spotřeba 30g/m231,5*30/1000</v>
      </c>
      <c r="BE55" s="130"/>
      <c r="BF55" s="130"/>
      <c r="BG55" s="130"/>
      <c r="BH55" s="130"/>
      <c r="BI55" s="130"/>
      <c r="BJ55" s="130"/>
      <c r="BK55" s="130"/>
    </row>
    <row r="56" spans="1:63" ht="12.75">
      <c r="A56" s="131"/>
      <c r="B56" s="132"/>
      <c r="C56" s="138" t="s">
        <v>102</v>
      </c>
      <c r="D56" s="139"/>
      <c r="E56" s="140">
        <v>0</v>
      </c>
      <c r="F56" s="141"/>
      <c r="G56" s="142"/>
      <c r="H56" s="143"/>
      <c r="I56" s="136"/>
      <c r="J56" s="144"/>
      <c r="K56" s="136"/>
      <c r="M56" s="145" t="s">
        <v>102</v>
      </c>
      <c r="O56" s="12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46" t="str">
        <f>C55</f>
        <v>úsek č. 1:druhé osetí - spotřeba 15g/m231,5*15/1000</v>
      </c>
      <c r="BE56" s="130"/>
      <c r="BF56" s="130"/>
      <c r="BG56" s="130"/>
      <c r="BH56" s="130"/>
      <c r="BI56" s="130"/>
      <c r="BJ56" s="130"/>
      <c r="BK56" s="130"/>
    </row>
    <row r="57" spans="1:63" ht="12.75">
      <c r="A57" s="131"/>
      <c r="B57" s="132"/>
      <c r="C57" s="138" t="s">
        <v>103</v>
      </c>
      <c r="D57" s="139"/>
      <c r="E57" s="140">
        <v>0</v>
      </c>
      <c r="F57" s="141"/>
      <c r="G57" s="142"/>
      <c r="H57" s="143"/>
      <c r="I57" s="136"/>
      <c r="J57" s="144"/>
      <c r="K57" s="136"/>
      <c r="M57" s="145" t="s">
        <v>103</v>
      </c>
      <c r="O57" s="12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46" t="str">
        <f>C56</f>
        <v>úsek č. 2:první osetí - spotřeba 30g/m276,2*30/1000</v>
      </c>
      <c r="BE57" s="130"/>
      <c r="BF57" s="130"/>
      <c r="BG57" s="130"/>
      <c r="BH57" s="130"/>
      <c r="BI57" s="130"/>
      <c r="BJ57" s="130"/>
      <c r="BK57" s="130"/>
    </row>
    <row r="58" spans="1:63" ht="12.75">
      <c r="A58" s="131"/>
      <c r="B58" s="132"/>
      <c r="C58" s="138" t="s">
        <v>104</v>
      </c>
      <c r="D58" s="139"/>
      <c r="E58" s="140">
        <v>0</v>
      </c>
      <c r="F58" s="141"/>
      <c r="G58" s="142"/>
      <c r="H58" s="143"/>
      <c r="I58" s="136"/>
      <c r="J58" s="144"/>
      <c r="K58" s="136"/>
      <c r="M58" s="145" t="s">
        <v>104</v>
      </c>
      <c r="O58" s="12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46" t="str">
        <f>C57</f>
        <v>úsek č. 2:druhé osetí - spotřeba 15g/m276,2*15/1000</v>
      </c>
      <c r="BE58" s="130"/>
      <c r="BF58" s="130"/>
      <c r="BG58" s="130"/>
      <c r="BH58" s="130"/>
      <c r="BI58" s="130"/>
      <c r="BJ58" s="130"/>
      <c r="BK58" s="130"/>
    </row>
    <row r="59" spans="1:63" ht="12.75">
      <c r="A59" s="131"/>
      <c r="B59" s="132"/>
      <c r="C59" s="138" t="s">
        <v>105</v>
      </c>
      <c r="D59" s="139"/>
      <c r="E59" s="140">
        <v>0</v>
      </c>
      <c r="F59" s="141"/>
      <c r="G59" s="142"/>
      <c r="H59" s="143"/>
      <c r="I59" s="136"/>
      <c r="J59" s="144"/>
      <c r="K59" s="136"/>
      <c r="M59" s="145" t="s">
        <v>105</v>
      </c>
      <c r="O59" s="12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46" t="str">
        <f>C58</f>
        <v>úsek č. 3:první osetí - spotřeba 30g/m298,3*30/1000</v>
      </c>
      <c r="BE59" s="130"/>
      <c r="BF59" s="130"/>
      <c r="BG59" s="130"/>
      <c r="BH59" s="130"/>
      <c r="BI59" s="130"/>
      <c r="BJ59" s="130"/>
      <c r="BK59" s="130"/>
    </row>
    <row r="60" spans="1:63" ht="12.75">
      <c r="A60" s="147" t="s">
        <v>36</v>
      </c>
      <c r="B60" s="148" t="s">
        <v>82</v>
      </c>
      <c r="C60" s="149" t="s">
        <v>83</v>
      </c>
      <c r="D60" s="150"/>
      <c r="E60" s="151"/>
      <c r="F60" s="151"/>
      <c r="G60" s="152">
        <f>SUM(G36:G59)</f>
        <v>0</v>
      </c>
      <c r="H60" s="153"/>
      <c r="I60" s="154">
        <f>SUM(I36:I59)</f>
        <v>0.009269999999994864</v>
      </c>
      <c r="J60" s="155"/>
      <c r="K60" s="154">
        <f>SUM(K36:K59)</f>
        <v>0</v>
      </c>
      <c r="O60" s="120"/>
      <c r="X60" s="156">
        <f>K60</f>
        <v>0</v>
      </c>
      <c r="Y60" s="156">
        <f>I60</f>
        <v>0.009269999999994864</v>
      </c>
      <c r="Z60" s="157">
        <f>G60</f>
        <v>0</v>
      </c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58"/>
      <c r="BB60" s="158"/>
      <c r="BC60" s="158"/>
      <c r="BD60" s="158"/>
      <c r="BE60" s="158"/>
      <c r="BF60" s="158"/>
      <c r="BG60" s="130"/>
      <c r="BH60" s="130"/>
      <c r="BI60" s="130"/>
      <c r="BJ60" s="130"/>
      <c r="BK60" s="130"/>
    </row>
    <row r="61" spans="1:15" ht="14.25" customHeight="1">
      <c r="A61" s="110" t="s">
        <v>32</v>
      </c>
      <c r="B61" s="111" t="s">
        <v>106</v>
      </c>
      <c r="C61" s="112" t="s">
        <v>107</v>
      </c>
      <c r="D61" s="113"/>
      <c r="E61" s="114"/>
      <c r="F61" s="114"/>
      <c r="G61" s="115"/>
      <c r="H61" s="116"/>
      <c r="I61" s="117"/>
      <c r="J61" s="118"/>
      <c r="K61" s="119"/>
      <c r="O61" s="120"/>
    </row>
    <row r="62" spans="1:104" ht="12.75">
      <c r="A62" s="121">
        <v>14</v>
      </c>
      <c r="B62" s="122" t="s">
        <v>108</v>
      </c>
      <c r="C62" s="123" t="s">
        <v>109</v>
      </c>
      <c r="D62" s="124" t="s">
        <v>35</v>
      </c>
      <c r="E62" s="125">
        <v>526.155</v>
      </c>
      <c r="F62" s="126">
        <v>0</v>
      </c>
      <c r="G62" s="127">
        <f>E62*F62</f>
        <v>0</v>
      </c>
      <c r="H62" s="128">
        <v>3.00000000000022E-05</v>
      </c>
      <c r="I62" s="129">
        <f>E62*H62</f>
        <v>0.015784650000001156</v>
      </c>
      <c r="J62" s="128">
        <v>0</v>
      </c>
      <c r="K62" s="129">
        <f>E62*J62</f>
        <v>0</v>
      </c>
      <c r="O62" s="120"/>
      <c r="Z62" s="130"/>
      <c r="AA62" s="130">
        <v>1</v>
      </c>
      <c r="AB62" s="130">
        <v>1</v>
      </c>
      <c r="AC62" s="130">
        <v>1</v>
      </c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CA62" s="130">
        <v>1</v>
      </c>
      <c r="CB62" s="130">
        <v>1</v>
      </c>
      <c r="CZ62" s="82">
        <v>1</v>
      </c>
    </row>
    <row r="63" spans="1:63" ht="12.75">
      <c r="A63" s="131"/>
      <c r="B63" s="132"/>
      <c r="C63" s="138" t="s">
        <v>110</v>
      </c>
      <c r="D63" s="139"/>
      <c r="E63" s="140">
        <v>98.2275</v>
      </c>
      <c r="F63" s="141"/>
      <c r="G63" s="142"/>
      <c r="H63" s="143"/>
      <c r="I63" s="136"/>
      <c r="J63" s="144"/>
      <c r="K63" s="136"/>
      <c r="M63" s="145" t="s">
        <v>110</v>
      </c>
      <c r="O63" s="12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46" t="str">
        <f>C62</f>
        <v>Zřízení vrstvy z geotextilie sklon do 1:5 š.do 3 m</v>
      </c>
      <c r="BE63" s="130"/>
      <c r="BF63" s="130"/>
      <c r="BG63" s="130"/>
      <c r="BH63" s="130"/>
      <c r="BI63" s="130"/>
      <c r="BJ63" s="130"/>
      <c r="BK63" s="130"/>
    </row>
    <row r="64" spans="1:63" ht="12.75">
      <c r="A64" s="131"/>
      <c r="B64" s="132"/>
      <c r="C64" s="138" t="s">
        <v>111</v>
      </c>
      <c r="D64" s="139"/>
      <c r="E64" s="140">
        <v>195.16</v>
      </c>
      <c r="F64" s="141"/>
      <c r="G64" s="142"/>
      <c r="H64" s="143"/>
      <c r="I64" s="136"/>
      <c r="J64" s="144"/>
      <c r="K64" s="136"/>
      <c r="M64" s="145" t="s">
        <v>111</v>
      </c>
      <c r="O64" s="12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46" t="str">
        <f>C63</f>
        <v>úsek č. 1:98,2275</v>
      </c>
      <c r="BE64" s="130"/>
      <c r="BF64" s="130"/>
      <c r="BG64" s="130"/>
      <c r="BH64" s="130"/>
      <c r="BI64" s="130"/>
      <c r="BJ64" s="130"/>
      <c r="BK64" s="130"/>
    </row>
    <row r="65" spans="1:63" ht="12.75">
      <c r="A65" s="131"/>
      <c r="B65" s="132"/>
      <c r="C65" s="138" t="s">
        <v>112</v>
      </c>
      <c r="D65" s="139"/>
      <c r="E65" s="140">
        <v>232.7675</v>
      </c>
      <c r="F65" s="141"/>
      <c r="G65" s="142"/>
      <c r="H65" s="143"/>
      <c r="I65" s="136"/>
      <c r="J65" s="144"/>
      <c r="K65" s="136"/>
      <c r="M65" s="145" t="s">
        <v>112</v>
      </c>
      <c r="O65" s="12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46" t="str">
        <f>C64</f>
        <v>úsek č. 2:195,16</v>
      </c>
      <c r="BE65" s="130"/>
      <c r="BF65" s="130"/>
      <c r="BG65" s="130"/>
      <c r="BH65" s="130"/>
      <c r="BI65" s="130"/>
      <c r="BJ65" s="130"/>
      <c r="BK65" s="130"/>
    </row>
    <row r="66" spans="1:104" ht="22.5">
      <c r="A66" s="121">
        <v>15</v>
      </c>
      <c r="B66" s="122" t="s">
        <v>113</v>
      </c>
      <c r="C66" s="123" t="s">
        <v>114</v>
      </c>
      <c r="D66" s="124" t="s">
        <v>35</v>
      </c>
      <c r="E66" s="125">
        <v>526.155</v>
      </c>
      <c r="F66" s="126">
        <v>0</v>
      </c>
      <c r="G66" s="127">
        <f>E66*F66</f>
        <v>0</v>
      </c>
      <c r="H66" s="128">
        <v>0.374850000000151</v>
      </c>
      <c r="I66" s="129">
        <f>E66*H66</f>
        <v>197.22920175007945</v>
      </c>
      <c r="J66" s="128">
        <v>0</v>
      </c>
      <c r="K66" s="129">
        <f>E66*J66</f>
        <v>0</v>
      </c>
      <c r="O66" s="120"/>
      <c r="Z66" s="130"/>
      <c r="AA66" s="130">
        <v>1</v>
      </c>
      <c r="AB66" s="130">
        <v>1</v>
      </c>
      <c r="AC66" s="130">
        <v>1</v>
      </c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CA66" s="130">
        <v>1</v>
      </c>
      <c r="CB66" s="130">
        <v>1</v>
      </c>
      <c r="CZ66" s="82">
        <v>1</v>
      </c>
    </row>
    <row r="67" spans="1:63" ht="12.75">
      <c r="A67" s="131"/>
      <c r="B67" s="132"/>
      <c r="C67" s="133" t="s">
        <v>115</v>
      </c>
      <c r="D67" s="134"/>
      <c r="E67" s="134"/>
      <c r="F67" s="134"/>
      <c r="G67" s="135"/>
      <c r="I67" s="136"/>
      <c r="K67" s="136"/>
      <c r="L67" s="137" t="s">
        <v>115</v>
      </c>
      <c r="O67" s="12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</row>
    <row r="68" spans="1:63" ht="12.75">
      <c r="A68" s="131"/>
      <c r="B68" s="132"/>
      <c r="C68" s="138" t="s">
        <v>110</v>
      </c>
      <c r="D68" s="139"/>
      <c r="E68" s="140">
        <v>98.2275</v>
      </c>
      <c r="F68" s="141"/>
      <c r="G68" s="142"/>
      <c r="H68" s="143"/>
      <c r="I68" s="136"/>
      <c r="J68" s="144"/>
      <c r="K68" s="136"/>
      <c r="M68" s="145" t="s">
        <v>110</v>
      </c>
      <c r="O68" s="12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46" t="str">
        <f>C67</f>
        <v>ochranná vrstva tl. 170 mm, fr. 0-32 mm</v>
      </c>
      <c r="BE68" s="130"/>
      <c r="BF68" s="130"/>
      <c r="BG68" s="130"/>
      <c r="BH68" s="130"/>
      <c r="BI68" s="130"/>
      <c r="BJ68" s="130"/>
      <c r="BK68" s="130"/>
    </row>
    <row r="69" spans="1:63" ht="12.75">
      <c r="A69" s="131"/>
      <c r="B69" s="132"/>
      <c r="C69" s="138" t="s">
        <v>111</v>
      </c>
      <c r="D69" s="139"/>
      <c r="E69" s="140">
        <v>195.16</v>
      </c>
      <c r="F69" s="141"/>
      <c r="G69" s="142"/>
      <c r="H69" s="143"/>
      <c r="I69" s="136"/>
      <c r="J69" s="144"/>
      <c r="K69" s="136"/>
      <c r="M69" s="145" t="s">
        <v>111</v>
      </c>
      <c r="O69" s="12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46" t="str">
        <f>C68</f>
        <v>úsek č. 1:98,2275</v>
      </c>
      <c r="BE69" s="130"/>
      <c r="BF69" s="130"/>
      <c r="BG69" s="130"/>
      <c r="BH69" s="130"/>
      <c r="BI69" s="130"/>
      <c r="BJ69" s="130"/>
      <c r="BK69" s="130"/>
    </row>
    <row r="70" spans="1:63" ht="12.75">
      <c r="A70" s="131"/>
      <c r="B70" s="132"/>
      <c r="C70" s="138" t="s">
        <v>112</v>
      </c>
      <c r="D70" s="139"/>
      <c r="E70" s="140">
        <v>232.7675</v>
      </c>
      <c r="F70" s="141"/>
      <c r="G70" s="142"/>
      <c r="H70" s="143"/>
      <c r="I70" s="136"/>
      <c r="J70" s="144"/>
      <c r="K70" s="136"/>
      <c r="M70" s="145" t="s">
        <v>112</v>
      </c>
      <c r="O70" s="12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46" t="str">
        <f>C69</f>
        <v>úsek č. 2:195,16</v>
      </c>
      <c r="BE70" s="130"/>
      <c r="BF70" s="130"/>
      <c r="BG70" s="130"/>
      <c r="BH70" s="130"/>
      <c r="BI70" s="130"/>
      <c r="BJ70" s="130"/>
      <c r="BK70" s="130"/>
    </row>
    <row r="71" spans="1:104" ht="22.5">
      <c r="A71" s="121">
        <v>16</v>
      </c>
      <c r="B71" s="122" t="s">
        <v>116</v>
      </c>
      <c r="C71" s="123" t="s">
        <v>117</v>
      </c>
      <c r="D71" s="124" t="s">
        <v>35</v>
      </c>
      <c r="E71" s="125">
        <v>428.25</v>
      </c>
      <c r="F71" s="126">
        <v>0</v>
      </c>
      <c r="G71" s="127">
        <f>E71*F71</f>
        <v>0</v>
      </c>
      <c r="H71" s="128">
        <v>0.202860000000101</v>
      </c>
      <c r="I71" s="129">
        <f>E71*H71</f>
        <v>86.87479500004325</v>
      </c>
      <c r="J71" s="128">
        <v>0</v>
      </c>
      <c r="K71" s="129">
        <f>E71*J71</f>
        <v>0</v>
      </c>
      <c r="O71" s="120"/>
      <c r="Z71" s="130"/>
      <c r="AA71" s="130">
        <v>1</v>
      </c>
      <c r="AB71" s="130">
        <v>1</v>
      </c>
      <c r="AC71" s="130">
        <v>1</v>
      </c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CA71" s="130">
        <v>1</v>
      </c>
      <c r="CB71" s="130">
        <v>1</v>
      </c>
      <c r="CZ71" s="82">
        <v>1</v>
      </c>
    </row>
    <row r="72" spans="1:63" ht="12.75">
      <c r="A72" s="131"/>
      <c r="B72" s="132"/>
      <c r="C72" s="138" t="s">
        <v>118</v>
      </c>
      <c r="D72" s="139"/>
      <c r="E72" s="140">
        <v>85.1</v>
      </c>
      <c r="F72" s="141"/>
      <c r="G72" s="142"/>
      <c r="H72" s="143"/>
      <c r="I72" s="136"/>
      <c r="J72" s="144"/>
      <c r="K72" s="136"/>
      <c r="M72" s="145" t="s">
        <v>118</v>
      </c>
      <c r="O72" s="12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46" t="str">
        <f>C71</f>
        <v>Podklad z prostého betonu tloušťky 8 cm beton C15/20 FX3 (podkladní beton PB II)</v>
      </c>
      <c r="BE72" s="130"/>
      <c r="BF72" s="130"/>
      <c r="BG72" s="130"/>
      <c r="BH72" s="130"/>
      <c r="BI72" s="130"/>
      <c r="BJ72" s="130"/>
      <c r="BK72" s="130"/>
    </row>
    <row r="73" spans="1:63" ht="12.75">
      <c r="A73" s="131"/>
      <c r="B73" s="132"/>
      <c r="C73" s="138" t="s">
        <v>119</v>
      </c>
      <c r="D73" s="139"/>
      <c r="E73" s="140">
        <v>158.45</v>
      </c>
      <c r="F73" s="141"/>
      <c r="G73" s="142"/>
      <c r="H73" s="143"/>
      <c r="I73" s="136"/>
      <c r="J73" s="144"/>
      <c r="K73" s="136"/>
      <c r="M73" s="145" t="s">
        <v>119</v>
      </c>
      <c r="O73" s="12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46" t="str">
        <f>C72</f>
        <v>úsek č. 1:80,2+3,5+1,4</v>
      </c>
      <c r="BE73" s="130"/>
      <c r="BF73" s="130"/>
      <c r="BG73" s="130"/>
      <c r="BH73" s="130"/>
      <c r="BI73" s="130"/>
      <c r="BJ73" s="130"/>
      <c r="BK73" s="130"/>
    </row>
    <row r="74" spans="1:63" ht="12.75">
      <c r="A74" s="131"/>
      <c r="B74" s="132"/>
      <c r="C74" s="138" t="s">
        <v>120</v>
      </c>
      <c r="D74" s="139"/>
      <c r="E74" s="140">
        <v>184.7</v>
      </c>
      <c r="F74" s="141"/>
      <c r="G74" s="142"/>
      <c r="H74" s="143"/>
      <c r="I74" s="136"/>
      <c r="J74" s="144"/>
      <c r="K74" s="136"/>
      <c r="M74" s="145" t="s">
        <v>120</v>
      </c>
      <c r="O74" s="12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46" t="str">
        <f>C73</f>
        <v>úsek č. 2:(141,9+3,65+1,55)+(9,35+2)</v>
      </c>
      <c r="BE74" s="130"/>
      <c r="BF74" s="130"/>
      <c r="BG74" s="130"/>
      <c r="BH74" s="130"/>
      <c r="BI74" s="130"/>
      <c r="BJ74" s="130"/>
      <c r="BK74" s="130"/>
    </row>
    <row r="75" spans="1:104" ht="12.75">
      <c r="A75" s="121">
        <v>17</v>
      </c>
      <c r="B75" s="122" t="s">
        <v>121</v>
      </c>
      <c r="C75" s="123" t="s">
        <v>122</v>
      </c>
      <c r="D75" s="124" t="s">
        <v>35</v>
      </c>
      <c r="E75" s="125">
        <v>552.4628</v>
      </c>
      <c r="F75" s="126">
        <v>0</v>
      </c>
      <c r="G75" s="127">
        <f>E75*F75</f>
        <v>0</v>
      </c>
      <c r="H75" s="128">
        <v>0.000499999999999723</v>
      </c>
      <c r="I75" s="129">
        <f>E75*H75</f>
        <v>0.27623139999984697</v>
      </c>
      <c r="J75" s="128"/>
      <c r="K75" s="129">
        <f>E75*J75</f>
        <v>0</v>
      </c>
      <c r="O75" s="120"/>
      <c r="Z75" s="130"/>
      <c r="AA75" s="130">
        <v>3</v>
      </c>
      <c r="AB75" s="130">
        <v>1</v>
      </c>
      <c r="AC75" s="130">
        <v>67390529</v>
      </c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CA75" s="130">
        <v>3</v>
      </c>
      <c r="CB75" s="130">
        <v>1</v>
      </c>
      <c r="CZ75" s="82">
        <v>1</v>
      </c>
    </row>
    <row r="76" spans="1:63" ht="12.75">
      <c r="A76" s="131"/>
      <c r="B76" s="132"/>
      <c r="C76" s="138" t="s">
        <v>123</v>
      </c>
      <c r="D76" s="139"/>
      <c r="E76" s="140">
        <v>103.1389</v>
      </c>
      <c r="F76" s="141"/>
      <c r="G76" s="142"/>
      <c r="H76" s="143"/>
      <c r="I76" s="136"/>
      <c r="J76" s="144"/>
      <c r="K76" s="136"/>
      <c r="M76" s="145" t="s">
        <v>123</v>
      </c>
      <c r="O76" s="12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46" t="str">
        <f>C75</f>
        <v>Geotextilie netkaná NETEX S500 - 500 g/m2</v>
      </c>
      <c r="BE76" s="130"/>
      <c r="BF76" s="130"/>
      <c r="BG76" s="130"/>
      <c r="BH76" s="130"/>
      <c r="BI76" s="130"/>
      <c r="BJ76" s="130"/>
      <c r="BK76" s="130"/>
    </row>
    <row r="77" spans="1:63" ht="12.75">
      <c r="A77" s="131"/>
      <c r="B77" s="132"/>
      <c r="C77" s="138" t="s">
        <v>124</v>
      </c>
      <c r="D77" s="139"/>
      <c r="E77" s="140">
        <v>204.918</v>
      </c>
      <c r="F77" s="141"/>
      <c r="G77" s="142"/>
      <c r="H77" s="143"/>
      <c r="I77" s="136"/>
      <c r="J77" s="144"/>
      <c r="K77" s="136"/>
      <c r="M77" s="145" t="s">
        <v>124</v>
      </c>
      <c r="O77" s="12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46" t="str">
        <f>C76</f>
        <v>úsek č. 1:98,2275*1,05</v>
      </c>
      <c r="BE77" s="130"/>
      <c r="BF77" s="130"/>
      <c r="BG77" s="130"/>
      <c r="BH77" s="130"/>
      <c r="BI77" s="130"/>
      <c r="BJ77" s="130"/>
      <c r="BK77" s="130"/>
    </row>
    <row r="78" spans="1:63" ht="12.75">
      <c r="A78" s="131"/>
      <c r="B78" s="132"/>
      <c r="C78" s="138" t="s">
        <v>125</v>
      </c>
      <c r="D78" s="139"/>
      <c r="E78" s="140">
        <v>244.4059</v>
      </c>
      <c r="F78" s="141"/>
      <c r="G78" s="142"/>
      <c r="H78" s="143"/>
      <c r="I78" s="136"/>
      <c r="J78" s="144"/>
      <c r="K78" s="136"/>
      <c r="M78" s="145" t="s">
        <v>125</v>
      </c>
      <c r="O78" s="12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46" t="str">
        <f>C77</f>
        <v>úsek č. 2:195,16*1,05</v>
      </c>
      <c r="BE78" s="130"/>
      <c r="BF78" s="130"/>
      <c r="BG78" s="130"/>
      <c r="BH78" s="130"/>
      <c r="BI78" s="130"/>
      <c r="BJ78" s="130"/>
      <c r="BK78" s="130"/>
    </row>
    <row r="79" spans="1:63" ht="12.75">
      <c r="A79" s="147" t="s">
        <v>36</v>
      </c>
      <c r="B79" s="148" t="s">
        <v>106</v>
      </c>
      <c r="C79" s="149" t="s">
        <v>107</v>
      </c>
      <c r="D79" s="150"/>
      <c r="E79" s="151"/>
      <c r="F79" s="151"/>
      <c r="G79" s="152">
        <f>SUM(G61:G78)</f>
        <v>0</v>
      </c>
      <c r="H79" s="153"/>
      <c r="I79" s="154">
        <f>SUM(I61:I78)</f>
        <v>284.39601280012255</v>
      </c>
      <c r="J79" s="155"/>
      <c r="K79" s="154">
        <f>SUM(K61:K78)</f>
        <v>0</v>
      </c>
      <c r="O79" s="120"/>
      <c r="X79" s="156">
        <f>K79</f>
        <v>0</v>
      </c>
      <c r="Y79" s="156">
        <f>I79</f>
        <v>284.39601280012255</v>
      </c>
      <c r="Z79" s="157">
        <f>G79</f>
        <v>0</v>
      </c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58"/>
      <c r="BB79" s="158"/>
      <c r="BC79" s="158"/>
      <c r="BD79" s="158"/>
      <c r="BE79" s="158"/>
      <c r="BF79" s="158"/>
      <c r="BG79" s="130"/>
      <c r="BH79" s="130"/>
      <c r="BI79" s="130"/>
      <c r="BJ79" s="130"/>
      <c r="BK79" s="130"/>
    </row>
    <row r="80" spans="1:15" ht="14.25" customHeight="1">
      <c r="A80" s="110" t="s">
        <v>32</v>
      </c>
      <c r="B80" s="111" t="s">
        <v>126</v>
      </c>
      <c r="C80" s="112" t="s">
        <v>127</v>
      </c>
      <c r="D80" s="113"/>
      <c r="E80" s="114"/>
      <c r="F80" s="114"/>
      <c r="G80" s="115"/>
      <c r="H80" s="116"/>
      <c r="I80" s="117"/>
      <c r="J80" s="118"/>
      <c r="K80" s="119"/>
      <c r="O80" s="120"/>
    </row>
    <row r="81" spans="1:104" ht="12.75">
      <c r="A81" s="121">
        <v>18</v>
      </c>
      <c r="B81" s="122" t="s">
        <v>128</v>
      </c>
      <c r="C81" s="123" t="s">
        <v>129</v>
      </c>
      <c r="D81" s="124" t="s">
        <v>35</v>
      </c>
      <c r="E81" s="125">
        <v>9.05</v>
      </c>
      <c r="F81" s="126">
        <v>0</v>
      </c>
      <c r="G81" s="127">
        <f>E81*F81</f>
        <v>0</v>
      </c>
      <c r="H81" s="128">
        <v>0</v>
      </c>
      <c r="I81" s="129">
        <f>E81*H81</f>
        <v>0</v>
      </c>
      <c r="J81" s="128">
        <v>0</v>
      </c>
      <c r="K81" s="129">
        <f>E81*J81</f>
        <v>0</v>
      </c>
      <c r="O81" s="120"/>
      <c r="Z81" s="130"/>
      <c r="AA81" s="130">
        <v>1</v>
      </c>
      <c r="AB81" s="130">
        <v>1</v>
      </c>
      <c r="AC81" s="130">
        <v>1</v>
      </c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CA81" s="130">
        <v>1</v>
      </c>
      <c r="CB81" s="130">
        <v>1</v>
      </c>
      <c r="CZ81" s="82">
        <v>1</v>
      </c>
    </row>
    <row r="82" spans="1:63" ht="12.75">
      <c r="A82" s="131"/>
      <c r="B82" s="132"/>
      <c r="C82" s="133" t="s">
        <v>130</v>
      </c>
      <c r="D82" s="134"/>
      <c r="E82" s="134"/>
      <c r="F82" s="134"/>
      <c r="G82" s="135"/>
      <c r="I82" s="136"/>
      <c r="K82" s="136"/>
      <c r="L82" s="137" t="s">
        <v>130</v>
      </c>
      <c r="O82" s="12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</row>
    <row r="83" spans="1:63" ht="12.75">
      <c r="A83" s="131"/>
      <c r="B83" s="132"/>
      <c r="C83" s="138" t="s">
        <v>131</v>
      </c>
      <c r="D83" s="139"/>
      <c r="E83" s="140">
        <v>1.4</v>
      </c>
      <c r="F83" s="141"/>
      <c r="G83" s="142"/>
      <c r="H83" s="143"/>
      <c r="I83" s="136"/>
      <c r="J83" s="144"/>
      <c r="K83" s="136"/>
      <c r="M83" s="145" t="s">
        <v>131</v>
      </c>
      <c r="O83" s="12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46" t="str">
        <f>C82</f>
        <v>dvojřádek přídlažby</v>
      </c>
      <c r="BE83" s="130"/>
      <c r="BF83" s="130"/>
      <c r="BG83" s="130"/>
      <c r="BH83" s="130"/>
      <c r="BI83" s="130"/>
      <c r="BJ83" s="130"/>
      <c r="BK83" s="130"/>
    </row>
    <row r="84" spans="1:63" ht="12.75">
      <c r="A84" s="131"/>
      <c r="B84" s="132"/>
      <c r="C84" s="138" t="s">
        <v>132</v>
      </c>
      <c r="D84" s="139"/>
      <c r="E84" s="140">
        <v>3.7</v>
      </c>
      <c r="F84" s="141"/>
      <c r="G84" s="142"/>
      <c r="H84" s="143"/>
      <c r="I84" s="136"/>
      <c r="J84" s="144"/>
      <c r="K84" s="136"/>
      <c r="M84" s="145" t="s">
        <v>132</v>
      </c>
      <c r="O84" s="12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46" t="str">
        <f>C83</f>
        <v>úsek č.1:1,40</v>
      </c>
      <c r="BE84" s="130"/>
      <c r="BF84" s="130"/>
      <c r="BG84" s="130"/>
      <c r="BH84" s="130"/>
      <c r="BI84" s="130"/>
      <c r="BJ84" s="130"/>
      <c r="BK84" s="130"/>
    </row>
    <row r="85" spans="1:63" ht="12.75">
      <c r="A85" s="131"/>
      <c r="B85" s="132"/>
      <c r="C85" s="138" t="s">
        <v>133</v>
      </c>
      <c r="D85" s="139"/>
      <c r="E85" s="140">
        <v>3.95</v>
      </c>
      <c r="F85" s="141"/>
      <c r="G85" s="142"/>
      <c r="H85" s="143"/>
      <c r="I85" s="136"/>
      <c r="J85" s="144"/>
      <c r="K85" s="136"/>
      <c r="M85" s="145" t="s">
        <v>133</v>
      </c>
      <c r="O85" s="12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46" t="str">
        <f>C84</f>
        <v>úsek č.2:1,55+2,15</v>
      </c>
      <c r="BE85" s="130"/>
      <c r="BF85" s="130"/>
      <c r="BG85" s="130"/>
      <c r="BH85" s="130"/>
      <c r="BI85" s="130"/>
      <c r="BJ85" s="130"/>
      <c r="BK85" s="130"/>
    </row>
    <row r="86" spans="1:104" ht="12.75">
      <c r="A86" s="121">
        <v>19</v>
      </c>
      <c r="B86" s="122" t="s">
        <v>134</v>
      </c>
      <c r="C86" s="123" t="s">
        <v>135</v>
      </c>
      <c r="D86" s="124" t="s">
        <v>35</v>
      </c>
      <c r="E86" s="125">
        <v>426.05</v>
      </c>
      <c r="F86" s="126">
        <v>0</v>
      </c>
      <c r="G86" s="127">
        <f>E86*F86</f>
        <v>0</v>
      </c>
      <c r="H86" s="128">
        <v>0.0738999999999805</v>
      </c>
      <c r="I86" s="129">
        <f>E86*H86</f>
        <v>31.48509499999169</v>
      </c>
      <c r="J86" s="128">
        <v>0</v>
      </c>
      <c r="K86" s="129">
        <f>E86*J86</f>
        <v>0</v>
      </c>
      <c r="O86" s="120"/>
      <c r="Z86" s="130"/>
      <c r="AA86" s="130">
        <v>1</v>
      </c>
      <c r="AB86" s="130">
        <v>1</v>
      </c>
      <c r="AC86" s="130">
        <v>1</v>
      </c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CA86" s="130">
        <v>1</v>
      </c>
      <c r="CB86" s="130">
        <v>1</v>
      </c>
      <c r="CZ86" s="82">
        <v>1</v>
      </c>
    </row>
    <row r="87" spans="1:63" ht="22.5">
      <c r="A87" s="131"/>
      <c r="B87" s="132"/>
      <c r="C87" s="133" t="s">
        <v>136</v>
      </c>
      <c r="D87" s="134"/>
      <c r="E87" s="134"/>
      <c r="F87" s="134"/>
      <c r="G87" s="135"/>
      <c r="I87" s="136"/>
      <c r="K87" s="136"/>
      <c r="L87" s="137" t="s">
        <v>136</v>
      </c>
      <c r="O87" s="12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</row>
    <row r="88" spans="1:63" ht="12.75">
      <c r="A88" s="131"/>
      <c r="B88" s="132"/>
      <c r="C88" s="133" t="s">
        <v>137</v>
      </c>
      <c r="D88" s="134"/>
      <c r="E88" s="134"/>
      <c r="F88" s="134"/>
      <c r="G88" s="135"/>
      <c r="I88" s="136"/>
      <c r="K88" s="136"/>
      <c r="L88" s="137" t="s">
        <v>137</v>
      </c>
      <c r="O88" s="12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</row>
    <row r="89" spans="1:63" ht="12.75">
      <c r="A89" s="131"/>
      <c r="B89" s="132"/>
      <c r="C89" s="138" t="s">
        <v>138</v>
      </c>
      <c r="D89" s="139"/>
      <c r="E89" s="140">
        <v>0</v>
      </c>
      <c r="F89" s="141"/>
      <c r="G89" s="142"/>
      <c r="H89" s="143"/>
      <c r="I89" s="136"/>
      <c r="J89" s="144"/>
      <c r="K89" s="136"/>
      <c r="M89" s="145" t="s">
        <v>138</v>
      </c>
      <c r="O89" s="12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46" t="str">
        <f>C88</f>
        <v>dlažba ve specifikaci</v>
      </c>
      <c r="BE89" s="130"/>
      <c r="BF89" s="130"/>
      <c r="BG89" s="130"/>
      <c r="BH89" s="130"/>
      <c r="BI89" s="130"/>
      <c r="BJ89" s="130"/>
      <c r="BK89" s="130"/>
    </row>
    <row r="90" spans="1:63" ht="12.75">
      <c r="A90" s="131"/>
      <c r="B90" s="132"/>
      <c r="C90" s="138" t="s">
        <v>139</v>
      </c>
      <c r="D90" s="139"/>
      <c r="E90" s="140">
        <v>0</v>
      </c>
      <c r="F90" s="141"/>
      <c r="G90" s="142"/>
      <c r="H90" s="143"/>
      <c r="I90" s="136"/>
      <c r="J90" s="144"/>
      <c r="K90" s="136"/>
      <c r="M90" s="145" t="s">
        <v>139</v>
      </c>
      <c r="O90" s="12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46" t="str">
        <f>C89</f>
        <v>Úsek č.1: dlažba 200x200x60, šedá s fazetami80,2</v>
      </c>
      <c r="BE90" s="130"/>
      <c r="BF90" s="130"/>
      <c r="BG90" s="130"/>
      <c r="BH90" s="130"/>
      <c r="BI90" s="130"/>
      <c r="BJ90" s="130"/>
      <c r="BK90" s="130"/>
    </row>
    <row r="91" spans="1:63" ht="22.5">
      <c r="A91" s="131"/>
      <c r="B91" s="132"/>
      <c r="C91" s="138" t="s">
        <v>140</v>
      </c>
      <c r="D91" s="139"/>
      <c r="E91" s="140">
        <v>0</v>
      </c>
      <c r="F91" s="141"/>
      <c r="G91" s="142"/>
      <c r="H91" s="143"/>
      <c r="I91" s="136"/>
      <c r="J91" s="144"/>
      <c r="K91" s="136"/>
      <c r="M91" s="145" t="s">
        <v>140</v>
      </c>
      <c r="O91" s="12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46" t="str">
        <f>C90</f>
        <v>Úsek č.1: dlažba náklepová 200x100x60, červená3,5</v>
      </c>
      <c r="BE91" s="130"/>
      <c r="BF91" s="130"/>
      <c r="BG91" s="130"/>
      <c r="BH91" s="130"/>
      <c r="BI91" s="130"/>
      <c r="BJ91" s="130"/>
      <c r="BK91" s="130"/>
    </row>
    <row r="92" spans="1:63" ht="12.75">
      <c r="A92" s="131"/>
      <c r="B92" s="132"/>
      <c r="C92" s="138" t="s">
        <v>141</v>
      </c>
      <c r="D92" s="139"/>
      <c r="E92" s="140">
        <v>0</v>
      </c>
      <c r="F92" s="141"/>
      <c r="G92" s="142"/>
      <c r="H92" s="143"/>
      <c r="I92" s="136"/>
      <c r="J92" s="144"/>
      <c r="K92" s="136"/>
      <c r="M92" s="145" t="s">
        <v>141</v>
      </c>
      <c r="O92" s="12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46" t="str">
        <f>C91</f>
        <v>Úsek č.1: předláždění stávajících ploch - bez dod. materiálu0,75</v>
      </c>
      <c r="BE92" s="130"/>
      <c r="BF92" s="130"/>
      <c r="BG92" s="130"/>
      <c r="BH92" s="130"/>
      <c r="BI92" s="130"/>
      <c r="BJ92" s="130"/>
      <c r="BK92" s="130"/>
    </row>
    <row r="93" spans="1:63" ht="12.75">
      <c r="A93" s="131"/>
      <c r="B93" s="132"/>
      <c r="C93" s="138" t="s">
        <v>142</v>
      </c>
      <c r="D93" s="139"/>
      <c r="E93" s="140">
        <v>0</v>
      </c>
      <c r="F93" s="141"/>
      <c r="G93" s="142"/>
      <c r="H93" s="143"/>
      <c r="I93" s="136"/>
      <c r="J93" s="144"/>
      <c r="K93" s="136"/>
      <c r="M93" s="145" t="s">
        <v>142</v>
      </c>
      <c r="O93" s="12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0"/>
      <c r="BB93" s="130"/>
      <c r="BC93" s="130"/>
      <c r="BD93" s="146" t="str">
        <f>C92</f>
        <v>Úsek č.2: dlažba 200x200x60, šedá s fazetami141,9+9,35</v>
      </c>
      <c r="BE93" s="130"/>
      <c r="BF93" s="130"/>
      <c r="BG93" s="130"/>
      <c r="BH93" s="130"/>
      <c r="BI93" s="130"/>
      <c r="BJ93" s="130"/>
      <c r="BK93" s="130"/>
    </row>
    <row r="94" spans="1:63" ht="12.75">
      <c r="A94" s="131"/>
      <c r="B94" s="132"/>
      <c r="C94" s="138" t="s">
        <v>143</v>
      </c>
      <c r="D94" s="139"/>
      <c r="E94" s="140">
        <v>0</v>
      </c>
      <c r="F94" s="141"/>
      <c r="G94" s="142"/>
      <c r="H94" s="143"/>
      <c r="I94" s="136"/>
      <c r="J94" s="144"/>
      <c r="K94" s="136"/>
      <c r="M94" s="145" t="s">
        <v>143</v>
      </c>
      <c r="O94" s="12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  <c r="BB94" s="130"/>
      <c r="BC94" s="130"/>
      <c r="BD94" s="146" t="str">
        <f>C93</f>
        <v>Úsek č.2: dlažba náklepová 200x100x60, červená3,65+2</v>
      </c>
      <c r="BE94" s="130"/>
      <c r="BF94" s="130"/>
      <c r="BG94" s="130"/>
      <c r="BH94" s="130"/>
      <c r="BI94" s="130"/>
      <c r="BJ94" s="130"/>
      <c r="BK94" s="130"/>
    </row>
    <row r="95" spans="1:63" ht="12.75">
      <c r="A95" s="131"/>
      <c r="B95" s="132"/>
      <c r="C95" s="138" t="s">
        <v>144</v>
      </c>
      <c r="D95" s="139"/>
      <c r="E95" s="140">
        <v>0</v>
      </c>
      <c r="F95" s="141"/>
      <c r="G95" s="142"/>
      <c r="H95" s="143"/>
      <c r="I95" s="136"/>
      <c r="J95" s="144"/>
      <c r="K95" s="136"/>
      <c r="M95" s="145" t="s">
        <v>144</v>
      </c>
      <c r="O95" s="12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/>
      <c r="BC95" s="130"/>
      <c r="BD95" s="146" t="str">
        <f>C94</f>
        <v>Úsek č.3: dlažba 200x200x60, šedá s fazetami172,4+4,5</v>
      </c>
      <c r="BE95" s="130"/>
      <c r="BF95" s="130"/>
      <c r="BG95" s="130"/>
      <c r="BH95" s="130"/>
      <c r="BI95" s="130"/>
      <c r="BJ95" s="130"/>
      <c r="BK95" s="130"/>
    </row>
    <row r="96" spans="1:104" ht="12.75">
      <c r="A96" s="121">
        <v>20</v>
      </c>
      <c r="B96" s="122" t="s">
        <v>145</v>
      </c>
      <c r="C96" s="123" t="s">
        <v>146</v>
      </c>
      <c r="D96" s="124" t="s">
        <v>147</v>
      </c>
      <c r="E96" s="125">
        <v>411.7</v>
      </c>
      <c r="F96" s="126">
        <v>0</v>
      </c>
      <c r="G96" s="127">
        <f>E96*F96</f>
        <v>0</v>
      </c>
      <c r="H96" s="128">
        <v>0.148740000000089</v>
      </c>
      <c r="I96" s="129">
        <f>E96*H96</f>
        <v>61.236258000036635</v>
      </c>
      <c r="J96" s="128">
        <v>0</v>
      </c>
      <c r="K96" s="129">
        <f>E96*J96</f>
        <v>0</v>
      </c>
      <c r="O96" s="120"/>
      <c r="Z96" s="130"/>
      <c r="AA96" s="130">
        <v>1</v>
      </c>
      <c r="AB96" s="130">
        <v>1</v>
      </c>
      <c r="AC96" s="130">
        <v>1</v>
      </c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0"/>
      <c r="BI96" s="130"/>
      <c r="BJ96" s="130"/>
      <c r="BK96" s="130"/>
      <c r="CA96" s="130">
        <v>1</v>
      </c>
      <c r="CB96" s="130">
        <v>1</v>
      </c>
      <c r="CZ96" s="82">
        <v>1</v>
      </c>
    </row>
    <row r="97" spans="1:63" ht="12.75">
      <c r="A97" s="131"/>
      <c r="B97" s="132"/>
      <c r="C97" s="138" t="s">
        <v>148</v>
      </c>
      <c r="D97" s="139"/>
      <c r="E97" s="140">
        <v>0</v>
      </c>
      <c r="F97" s="141"/>
      <c r="G97" s="142"/>
      <c r="H97" s="143"/>
      <c r="I97" s="136"/>
      <c r="J97" s="144"/>
      <c r="K97" s="136"/>
      <c r="M97" s="145" t="s">
        <v>148</v>
      </c>
      <c r="O97" s="12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46" t="str">
        <f>C96</f>
        <v>Osazení stojat. obrub.bet. s opěrou,lože z C 12/15</v>
      </c>
      <c r="BE97" s="130"/>
      <c r="BF97" s="130"/>
      <c r="BG97" s="130"/>
      <c r="BH97" s="130"/>
      <c r="BI97" s="130"/>
      <c r="BJ97" s="130"/>
      <c r="BK97" s="130"/>
    </row>
    <row r="98" spans="1:63" ht="12.75">
      <c r="A98" s="131"/>
      <c r="B98" s="132"/>
      <c r="C98" s="138" t="s">
        <v>149</v>
      </c>
      <c r="D98" s="139"/>
      <c r="E98" s="140">
        <v>0</v>
      </c>
      <c r="F98" s="141"/>
      <c r="G98" s="142"/>
      <c r="H98" s="143"/>
      <c r="I98" s="136"/>
      <c r="J98" s="144"/>
      <c r="K98" s="136"/>
      <c r="M98" s="145" t="s">
        <v>149</v>
      </c>
      <c r="O98" s="12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46" t="str">
        <f>C97</f>
        <v>úsek č.1 : chodníkový obrubník56,85</v>
      </c>
      <c r="BE98" s="130"/>
      <c r="BF98" s="130"/>
      <c r="BG98" s="130"/>
      <c r="BH98" s="130"/>
      <c r="BI98" s="130"/>
      <c r="BJ98" s="130"/>
      <c r="BK98" s="130"/>
    </row>
    <row r="99" spans="1:63" ht="12.75">
      <c r="A99" s="131"/>
      <c r="B99" s="132"/>
      <c r="C99" s="138" t="s">
        <v>150</v>
      </c>
      <c r="D99" s="139"/>
      <c r="E99" s="140">
        <v>0</v>
      </c>
      <c r="F99" s="141"/>
      <c r="G99" s="142"/>
      <c r="H99" s="143"/>
      <c r="I99" s="136"/>
      <c r="J99" s="144"/>
      <c r="K99" s="136"/>
      <c r="M99" s="145" t="s">
        <v>150</v>
      </c>
      <c r="O99" s="12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46" t="str">
        <f>C98</f>
        <v>úsek č.1 : silniční obrubník běžný0</v>
      </c>
      <c r="BE99" s="130"/>
      <c r="BF99" s="130"/>
      <c r="BG99" s="130"/>
      <c r="BH99" s="130"/>
      <c r="BI99" s="130"/>
      <c r="BJ99" s="130"/>
      <c r="BK99" s="130"/>
    </row>
    <row r="100" spans="1:63" ht="12.75">
      <c r="A100" s="131"/>
      <c r="B100" s="132"/>
      <c r="C100" s="138" t="s">
        <v>151</v>
      </c>
      <c r="D100" s="139"/>
      <c r="E100" s="140">
        <v>0</v>
      </c>
      <c r="F100" s="141"/>
      <c r="G100" s="142"/>
      <c r="H100" s="143"/>
      <c r="I100" s="136"/>
      <c r="J100" s="144"/>
      <c r="K100" s="136"/>
      <c r="M100" s="145" t="s">
        <v>151</v>
      </c>
      <c r="O100" s="12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0"/>
      <c r="AZ100" s="130"/>
      <c r="BA100" s="130"/>
      <c r="BB100" s="130"/>
      <c r="BC100" s="130"/>
      <c r="BD100" s="146" t="str">
        <f>C99</f>
        <v>úsek č.1 : silniční obrubník nízký-nájezdový4</v>
      </c>
      <c r="BE100" s="130"/>
      <c r="BF100" s="130"/>
      <c r="BG100" s="130"/>
      <c r="BH100" s="130"/>
      <c r="BI100" s="130"/>
      <c r="BJ100" s="130"/>
      <c r="BK100" s="130"/>
    </row>
    <row r="101" spans="1:63" ht="12.75">
      <c r="A101" s="131"/>
      <c r="B101" s="132"/>
      <c r="C101" s="138" t="s">
        <v>152</v>
      </c>
      <c r="D101" s="139"/>
      <c r="E101" s="140">
        <v>0</v>
      </c>
      <c r="F101" s="141"/>
      <c r="G101" s="142"/>
      <c r="H101" s="143"/>
      <c r="I101" s="136"/>
      <c r="J101" s="144"/>
      <c r="K101" s="136"/>
      <c r="M101" s="145" t="s">
        <v>152</v>
      </c>
      <c r="O101" s="12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130"/>
      <c r="BC101" s="130"/>
      <c r="BD101" s="146" t="str">
        <f>C100</f>
        <v>úsek č.1 : silniční obrubník náběhový L+P2</v>
      </c>
      <c r="BE101" s="130"/>
      <c r="BF101" s="130"/>
      <c r="BG101" s="130"/>
      <c r="BH101" s="130"/>
      <c r="BI101" s="130"/>
      <c r="BJ101" s="130"/>
      <c r="BK101" s="130"/>
    </row>
    <row r="102" spans="1:63" ht="12.75">
      <c r="A102" s="131"/>
      <c r="B102" s="132"/>
      <c r="C102" s="138" t="s">
        <v>153</v>
      </c>
      <c r="D102" s="139"/>
      <c r="E102" s="140">
        <v>0</v>
      </c>
      <c r="F102" s="141"/>
      <c r="G102" s="142"/>
      <c r="H102" s="143"/>
      <c r="I102" s="136"/>
      <c r="J102" s="144"/>
      <c r="K102" s="136"/>
      <c r="M102" s="145" t="s">
        <v>153</v>
      </c>
      <c r="O102" s="12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B102" s="130"/>
      <c r="BC102" s="130"/>
      <c r="BD102" s="146" t="str">
        <f>C101</f>
        <v>úsek č.2 : chodníkový obrubník133,4+5</v>
      </c>
      <c r="BE102" s="130"/>
      <c r="BF102" s="130"/>
      <c r="BG102" s="130"/>
      <c r="BH102" s="130"/>
      <c r="BI102" s="130"/>
      <c r="BJ102" s="130"/>
      <c r="BK102" s="130"/>
    </row>
    <row r="103" spans="1:63" ht="12.75">
      <c r="A103" s="131"/>
      <c r="B103" s="132"/>
      <c r="C103" s="138" t="s">
        <v>154</v>
      </c>
      <c r="D103" s="139"/>
      <c r="E103" s="140">
        <v>0</v>
      </c>
      <c r="F103" s="141"/>
      <c r="G103" s="142"/>
      <c r="H103" s="143"/>
      <c r="I103" s="136"/>
      <c r="J103" s="144"/>
      <c r="K103" s="136"/>
      <c r="M103" s="145" t="s">
        <v>154</v>
      </c>
      <c r="O103" s="12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46" t="str">
        <f>C102</f>
        <v>úsek č.2 : silniční obrubník běžný0</v>
      </c>
      <c r="BE103" s="130"/>
      <c r="BF103" s="130"/>
      <c r="BG103" s="130"/>
      <c r="BH103" s="130"/>
      <c r="BI103" s="130"/>
      <c r="BJ103" s="130"/>
      <c r="BK103" s="130"/>
    </row>
    <row r="104" spans="1:63" ht="12.75">
      <c r="A104" s="131"/>
      <c r="B104" s="132"/>
      <c r="C104" s="138" t="s">
        <v>155</v>
      </c>
      <c r="D104" s="139"/>
      <c r="E104" s="140">
        <v>0</v>
      </c>
      <c r="F104" s="141"/>
      <c r="G104" s="142"/>
      <c r="H104" s="143"/>
      <c r="I104" s="136"/>
      <c r="J104" s="144"/>
      <c r="K104" s="136"/>
      <c r="M104" s="145" t="s">
        <v>155</v>
      </c>
      <c r="O104" s="12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46" t="str">
        <f>C103</f>
        <v>úsek č.2 : silniční obrubník nízký-nájezdový4+6</v>
      </c>
      <c r="BE104" s="130"/>
      <c r="BF104" s="130"/>
      <c r="BG104" s="130"/>
      <c r="BH104" s="130"/>
      <c r="BI104" s="130"/>
      <c r="BJ104" s="130"/>
      <c r="BK104" s="130"/>
    </row>
    <row r="105" spans="1:63" ht="12.75">
      <c r="A105" s="131"/>
      <c r="B105" s="132"/>
      <c r="C105" s="138" t="s">
        <v>156</v>
      </c>
      <c r="D105" s="139"/>
      <c r="E105" s="140">
        <v>0</v>
      </c>
      <c r="F105" s="141"/>
      <c r="G105" s="142"/>
      <c r="H105" s="143"/>
      <c r="I105" s="136"/>
      <c r="J105" s="144"/>
      <c r="K105" s="136"/>
      <c r="M105" s="145" t="s">
        <v>156</v>
      </c>
      <c r="O105" s="12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46" t="str">
        <f>C104</f>
        <v>úsek č.2 : silniční obrubník náběhový L+P2+2</v>
      </c>
      <c r="BE105" s="130"/>
      <c r="BF105" s="130"/>
      <c r="BG105" s="130"/>
      <c r="BH105" s="130"/>
      <c r="BI105" s="130"/>
      <c r="BJ105" s="130"/>
      <c r="BK105" s="130"/>
    </row>
    <row r="106" spans="1:63" ht="12.75">
      <c r="A106" s="131"/>
      <c r="B106" s="132"/>
      <c r="C106" s="138" t="s">
        <v>157</v>
      </c>
      <c r="D106" s="139"/>
      <c r="E106" s="140">
        <v>0</v>
      </c>
      <c r="F106" s="141"/>
      <c r="G106" s="142"/>
      <c r="H106" s="143"/>
      <c r="I106" s="136"/>
      <c r="J106" s="144"/>
      <c r="K106" s="136"/>
      <c r="M106" s="145" t="s">
        <v>157</v>
      </c>
      <c r="O106" s="12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46" t="str">
        <f>C105</f>
        <v>úsek č.3 : chodníkový obrubník177,55+4</v>
      </c>
      <c r="BE106" s="130"/>
      <c r="BF106" s="130"/>
      <c r="BG106" s="130"/>
      <c r="BH106" s="130"/>
      <c r="BI106" s="130"/>
      <c r="BJ106" s="130"/>
      <c r="BK106" s="130"/>
    </row>
    <row r="107" spans="1:63" ht="12.75">
      <c r="A107" s="131"/>
      <c r="B107" s="132"/>
      <c r="C107" s="138" t="s">
        <v>158</v>
      </c>
      <c r="D107" s="139"/>
      <c r="E107" s="140">
        <v>0</v>
      </c>
      <c r="F107" s="141"/>
      <c r="G107" s="142"/>
      <c r="H107" s="143"/>
      <c r="I107" s="136"/>
      <c r="J107" s="144"/>
      <c r="K107" s="136"/>
      <c r="M107" s="145" t="s">
        <v>158</v>
      </c>
      <c r="O107" s="12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0"/>
      <c r="AZ107" s="130"/>
      <c r="BA107" s="130"/>
      <c r="BB107" s="130"/>
      <c r="BC107" s="130"/>
      <c r="BD107" s="146" t="str">
        <f>C106</f>
        <v>úsek č.3 : silniční obrubník běžný0</v>
      </c>
      <c r="BE107" s="130"/>
      <c r="BF107" s="130"/>
      <c r="BG107" s="130"/>
      <c r="BH107" s="130"/>
      <c r="BI107" s="130"/>
      <c r="BJ107" s="130"/>
      <c r="BK107" s="130"/>
    </row>
    <row r="108" spans="1:63" ht="12.75">
      <c r="A108" s="131"/>
      <c r="B108" s="132"/>
      <c r="C108" s="138" t="s">
        <v>159</v>
      </c>
      <c r="D108" s="139"/>
      <c r="E108" s="140">
        <v>0</v>
      </c>
      <c r="F108" s="141"/>
      <c r="G108" s="142"/>
      <c r="H108" s="143"/>
      <c r="I108" s="136"/>
      <c r="J108" s="144"/>
      <c r="K108" s="136"/>
      <c r="M108" s="145" t="s">
        <v>159</v>
      </c>
      <c r="O108" s="12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46" t="str">
        <f>C107</f>
        <v>úsek č.3 : silniční obrubník nízký-nájezdový8,9+3</v>
      </c>
      <c r="BE108" s="130"/>
      <c r="BF108" s="130"/>
      <c r="BG108" s="130"/>
      <c r="BH108" s="130"/>
      <c r="BI108" s="130"/>
      <c r="BJ108" s="130"/>
      <c r="BK108" s="130"/>
    </row>
    <row r="109" spans="1:104" ht="12.75">
      <c r="A109" s="121">
        <v>21</v>
      </c>
      <c r="B109" s="122" t="s">
        <v>160</v>
      </c>
      <c r="C109" s="123" t="s">
        <v>161</v>
      </c>
      <c r="D109" s="124" t="s">
        <v>162</v>
      </c>
      <c r="E109" s="125">
        <v>0</v>
      </c>
      <c r="F109" s="126">
        <v>0</v>
      </c>
      <c r="G109" s="127">
        <f>E109*F109</f>
        <v>0</v>
      </c>
      <c r="H109" s="128">
        <v>0</v>
      </c>
      <c r="I109" s="129">
        <f>E109*H109</f>
        <v>0</v>
      </c>
      <c r="J109" s="128"/>
      <c r="K109" s="129">
        <f>E109*J109</f>
        <v>0</v>
      </c>
      <c r="O109" s="120"/>
      <c r="Z109" s="130"/>
      <c r="AA109" s="130">
        <v>3</v>
      </c>
      <c r="AB109" s="130">
        <v>1</v>
      </c>
      <c r="AC109" s="130">
        <v>58380120</v>
      </c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CA109" s="130">
        <v>3</v>
      </c>
      <c r="CB109" s="130">
        <v>1</v>
      </c>
      <c r="CZ109" s="82">
        <v>1</v>
      </c>
    </row>
    <row r="110" spans="1:63" ht="12.75">
      <c r="A110" s="131"/>
      <c r="B110" s="132"/>
      <c r="C110" s="133" t="s">
        <v>163</v>
      </c>
      <c r="D110" s="134"/>
      <c r="E110" s="134"/>
      <c r="F110" s="134"/>
      <c r="G110" s="135"/>
      <c r="I110" s="136"/>
      <c r="K110" s="136"/>
      <c r="L110" s="137" t="s">
        <v>163</v>
      </c>
      <c r="O110" s="12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</row>
    <row r="111" spans="1:104" ht="12.75">
      <c r="A111" s="121">
        <v>22</v>
      </c>
      <c r="B111" s="122" t="s">
        <v>164</v>
      </c>
      <c r="C111" s="123" t="s">
        <v>165</v>
      </c>
      <c r="D111" s="124" t="s">
        <v>166</v>
      </c>
      <c r="E111" s="125">
        <v>436</v>
      </c>
      <c r="F111" s="126">
        <v>0</v>
      </c>
      <c r="G111" s="127">
        <f>E111*F111</f>
        <v>0</v>
      </c>
      <c r="H111" s="128">
        <v>0.0600000000000023</v>
      </c>
      <c r="I111" s="129">
        <f>E111*H111</f>
        <v>26.160000000001002</v>
      </c>
      <c r="J111" s="128"/>
      <c r="K111" s="129">
        <f>E111*J111</f>
        <v>0</v>
      </c>
      <c r="O111" s="120"/>
      <c r="Z111" s="130"/>
      <c r="AA111" s="130">
        <v>3</v>
      </c>
      <c r="AB111" s="130">
        <v>1</v>
      </c>
      <c r="AC111" s="130">
        <v>59217421</v>
      </c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CA111" s="130">
        <v>3</v>
      </c>
      <c r="CB111" s="130">
        <v>1</v>
      </c>
      <c r="CZ111" s="82">
        <v>1</v>
      </c>
    </row>
    <row r="112" spans="1:104" ht="12.75">
      <c r="A112" s="121">
        <v>23</v>
      </c>
      <c r="B112" s="122" t="s">
        <v>167</v>
      </c>
      <c r="C112" s="123" t="s">
        <v>168</v>
      </c>
      <c r="D112" s="124" t="s">
        <v>166</v>
      </c>
      <c r="E112" s="125">
        <v>55</v>
      </c>
      <c r="F112" s="126">
        <v>0</v>
      </c>
      <c r="G112" s="127">
        <f>E112*F112</f>
        <v>0</v>
      </c>
      <c r="H112" s="128">
        <v>0.0820999999999685</v>
      </c>
      <c r="I112" s="129">
        <f>E112*H112</f>
        <v>4.5154999999982675</v>
      </c>
      <c r="J112" s="128"/>
      <c r="K112" s="129">
        <f>E112*J112</f>
        <v>0</v>
      </c>
      <c r="O112" s="120"/>
      <c r="Z112" s="130"/>
      <c r="AA112" s="130">
        <v>3</v>
      </c>
      <c r="AB112" s="130">
        <v>1</v>
      </c>
      <c r="AC112" s="130">
        <v>59217472</v>
      </c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CA112" s="130">
        <v>3</v>
      </c>
      <c r="CB112" s="130">
        <v>1</v>
      </c>
      <c r="CZ112" s="82">
        <v>1</v>
      </c>
    </row>
    <row r="113" spans="1:104" ht="12.75">
      <c r="A113" s="121">
        <v>24</v>
      </c>
      <c r="B113" s="122" t="s">
        <v>169</v>
      </c>
      <c r="C113" s="123" t="s">
        <v>170</v>
      </c>
      <c r="D113" s="124" t="s">
        <v>166</v>
      </c>
      <c r="E113" s="125">
        <v>30</v>
      </c>
      <c r="F113" s="126">
        <v>0</v>
      </c>
      <c r="G113" s="127">
        <f>E113*F113</f>
        <v>0</v>
      </c>
      <c r="H113" s="128">
        <v>0.0482999999999834</v>
      </c>
      <c r="I113" s="129">
        <f>E113*H113</f>
        <v>1.448999999999502</v>
      </c>
      <c r="J113" s="128"/>
      <c r="K113" s="129">
        <f>E113*J113</f>
        <v>0</v>
      </c>
      <c r="O113" s="120"/>
      <c r="Z113" s="130"/>
      <c r="AA113" s="130">
        <v>3</v>
      </c>
      <c r="AB113" s="130">
        <v>1</v>
      </c>
      <c r="AC113" s="130">
        <v>59217476</v>
      </c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30"/>
      <c r="AZ113" s="130"/>
      <c r="BA113" s="130"/>
      <c r="BB113" s="130"/>
      <c r="BC113" s="130"/>
      <c r="BD113" s="130"/>
      <c r="BE113" s="130"/>
      <c r="BF113" s="130"/>
      <c r="BG113" s="130"/>
      <c r="BH113" s="130"/>
      <c r="BI113" s="130"/>
      <c r="BJ113" s="130"/>
      <c r="BK113" s="130"/>
      <c r="CA113" s="130">
        <v>3</v>
      </c>
      <c r="CB113" s="130">
        <v>1</v>
      </c>
      <c r="CZ113" s="82">
        <v>1</v>
      </c>
    </row>
    <row r="114" spans="1:63" ht="12.75">
      <c r="A114" s="131"/>
      <c r="B114" s="132"/>
      <c r="C114" s="138" t="s">
        <v>171</v>
      </c>
      <c r="D114" s="139"/>
      <c r="E114" s="140">
        <v>5</v>
      </c>
      <c r="F114" s="141"/>
      <c r="G114" s="142"/>
      <c r="H114" s="143"/>
      <c r="I114" s="136"/>
      <c r="J114" s="144"/>
      <c r="K114" s="136"/>
      <c r="M114" s="145" t="s">
        <v>171</v>
      </c>
      <c r="O114" s="12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46" t="str">
        <f>C113</f>
        <v>Obrubník silniční nájezdový 1000/150/150 šedý</v>
      </c>
      <c r="BE114" s="130"/>
      <c r="BF114" s="130"/>
      <c r="BG114" s="130"/>
      <c r="BH114" s="130"/>
      <c r="BI114" s="130"/>
      <c r="BJ114" s="130"/>
      <c r="BK114" s="130"/>
    </row>
    <row r="115" spans="1:63" ht="12.75">
      <c r="A115" s="131"/>
      <c r="B115" s="132"/>
      <c r="C115" s="138" t="s">
        <v>172</v>
      </c>
      <c r="D115" s="139"/>
      <c r="E115" s="140">
        <v>12</v>
      </c>
      <c r="F115" s="141"/>
      <c r="G115" s="142"/>
      <c r="H115" s="143"/>
      <c r="I115" s="136"/>
      <c r="J115" s="144"/>
      <c r="K115" s="136"/>
      <c r="M115" s="145" t="s">
        <v>172</v>
      </c>
      <c r="O115" s="12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30"/>
      <c r="AZ115" s="130"/>
      <c r="BA115" s="130"/>
      <c r="BB115" s="130"/>
      <c r="BC115" s="130"/>
      <c r="BD115" s="146" t="str">
        <f>C114</f>
        <v>úsek č. 1:5</v>
      </c>
      <c r="BE115" s="130"/>
      <c r="BF115" s="130"/>
      <c r="BG115" s="130"/>
      <c r="BH115" s="130"/>
      <c r="BI115" s="130"/>
      <c r="BJ115" s="130"/>
      <c r="BK115" s="130"/>
    </row>
    <row r="116" spans="1:63" ht="12.75">
      <c r="A116" s="131"/>
      <c r="B116" s="132"/>
      <c r="C116" s="138" t="s">
        <v>173</v>
      </c>
      <c r="D116" s="139"/>
      <c r="E116" s="140">
        <v>13</v>
      </c>
      <c r="F116" s="141"/>
      <c r="G116" s="142"/>
      <c r="H116" s="143"/>
      <c r="I116" s="136"/>
      <c r="J116" s="144"/>
      <c r="K116" s="136"/>
      <c r="M116" s="145" t="s">
        <v>173</v>
      </c>
      <c r="O116" s="12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46" t="str">
        <f>C115</f>
        <v>úsek č. 2:5+7</v>
      </c>
      <c r="BE116" s="130"/>
      <c r="BF116" s="130"/>
      <c r="BG116" s="130"/>
      <c r="BH116" s="130"/>
      <c r="BI116" s="130"/>
      <c r="BJ116" s="130"/>
      <c r="BK116" s="130"/>
    </row>
    <row r="117" spans="1:104" ht="12.75">
      <c r="A117" s="121">
        <v>25</v>
      </c>
      <c r="B117" s="122" t="s">
        <v>174</v>
      </c>
      <c r="C117" s="123" t="s">
        <v>175</v>
      </c>
      <c r="D117" s="124" t="s">
        <v>166</v>
      </c>
      <c r="E117" s="125">
        <v>5</v>
      </c>
      <c r="F117" s="126">
        <v>0</v>
      </c>
      <c r="G117" s="127">
        <f>E117*F117</f>
        <v>0</v>
      </c>
      <c r="H117" s="128">
        <v>0.0670000000000073</v>
      </c>
      <c r="I117" s="129">
        <f>E117*H117</f>
        <v>0.3350000000000365</v>
      </c>
      <c r="J117" s="128"/>
      <c r="K117" s="129">
        <f>E117*J117</f>
        <v>0</v>
      </c>
      <c r="O117" s="120"/>
      <c r="Z117" s="130"/>
      <c r="AA117" s="130">
        <v>3</v>
      </c>
      <c r="AB117" s="130">
        <v>1</v>
      </c>
      <c r="AC117" s="130">
        <v>59217480</v>
      </c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CA117" s="130">
        <v>3</v>
      </c>
      <c r="CB117" s="130">
        <v>1</v>
      </c>
      <c r="CZ117" s="82">
        <v>1</v>
      </c>
    </row>
    <row r="118" spans="1:63" ht="12.75">
      <c r="A118" s="131"/>
      <c r="B118" s="132"/>
      <c r="C118" s="138" t="s">
        <v>176</v>
      </c>
      <c r="D118" s="139"/>
      <c r="E118" s="140">
        <v>1</v>
      </c>
      <c r="F118" s="141"/>
      <c r="G118" s="142"/>
      <c r="H118" s="143"/>
      <c r="I118" s="136"/>
      <c r="J118" s="144"/>
      <c r="K118" s="136"/>
      <c r="M118" s="145" t="s">
        <v>176</v>
      </c>
      <c r="O118" s="12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46" t="str">
        <f>C117</f>
        <v>Obrubník silniční přechodový L 1000/150/150-250</v>
      </c>
      <c r="BE118" s="130"/>
      <c r="BF118" s="130"/>
      <c r="BG118" s="130"/>
      <c r="BH118" s="130"/>
      <c r="BI118" s="130"/>
      <c r="BJ118" s="130"/>
      <c r="BK118" s="130"/>
    </row>
    <row r="119" spans="1:63" ht="12.75">
      <c r="A119" s="131"/>
      <c r="B119" s="132"/>
      <c r="C119" s="138" t="s">
        <v>177</v>
      </c>
      <c r="D119" s="139"/>
      <c r="E119" s="140">
        <v>2</v>
      </c>
      <c r="F119" s="141"/>
      <c r="G119" s="142"/>
      <c r="H119" s="143"/>
      <c r="I119" s="136"/>
      <c r="J119" s="144"/>
      <c r="K119" s="136"/>
      <c r="M119" s="145" t="s">
        <v>177</v>
      </c>
      <c r="O119" s="12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0"/>
      <c r="AY119" s="130"/>
      <c r="AZ119" s="130"/>
      <c r="BA119" s="130"/>
      <c r="BB119" s="130"/>
      <c r="BC119" s="130"/>
      <c r="BD119" s="146" t="str">
        <f>C118</f>
        <v>úsek č. 1:1</v>
      </c>
      <c r="BE119" s="130"/>
      <c r="BF119" s="130"/>
      <c r="BG119" s="130"/>
      <c r="BH119" s="130"/>
      <c r="BI119" s="130"/>
      <c r="BJ119" s="130"/>
      <c r="BK119" s="130"/>
    </row>
    <row r="120" spans="1:63" ht="12.75">
      <c r="A120" s="131"/>
      <c r="B120" s="132"/>
      <c r="C120" s="138" t="s">
        <v>178</v>
      </c>
      <c r="D120" s="139"/>
      <c r="E120" s="140">
        <v>2</v>
      </c>
      <c r="F120" s="141"/>
      <c r="G120" s="142"/>
      <c r="H120" s="143"/>
      <c r="I120" s="136"/>
      <c r="J120" s="144"/>
      <c r="K120" s="136"/>
      <c r="M120" s="145" t="s">
        <v>178</v>
      </c>
      <c r="O120" s="12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130"/>
      <c r="AN120" s="130"/>
      <c r="AO120" s="130"/>
      <c r="AP120" s="130"/>
      <c r="AQ120" s="130"/>
      <c r="AR120" s="130"/>
      <c r="AS120" s="130"/>
      <c r="AT120" s="130"/>
      <c r="AU120" s="130"/>
      <c r="AV120" s="130"/>
      <c r="AW120" s="130"/>
      <c r="AX120" s="130"/>
      <c r="AY120" s="130"/>
      <c r="AZ120" s="130"/>
      <c r="BA120" s="130"/>
      <c r="BB120" s="130"/>
      <c r="BC120" s="130"/>
      <c r="BD120" s="146" t="str">
        <f>C119</f>
        <v>úsek č. 2:2</v>
      </c>
      <c r="BE120" s="130"/>
      <c r="BF120" s="130"/>
      <c r="BG120" s="130"/>
      <c r="BH120" s="130"/>
      <c r="BI120" s="130"/>
      <c r="BJ120" s="130"/>
      <c r="BK120" s="130"/>
    </row>
    <row r="121" spans="1:104" ht="12.75">
      <c r="A121" s="121">
        <v>26</v>
      </c>
      <c r="B121" s="122" t="s">
        <v>179</v>
      </c>
      <c r="C121" s="123" t="s">
        <v>180</v>
      </c>
      <c r="D121" s="124" t="s">
        <v>166</v>
      </c>
      <c r="E121" s="125">
        <v>4</v>
      </c>
      <c r="F121" s="126">
        <v>0</v>
      </c>
      <c r="G121" s="127">
        <f>E121*F121</f>
        <v>0</v>
      </c>
      <c r="H121" s="128">
        <v>0.0670000000000073</v>
      </c>
      <c r="I121" s="129">
        <f>E121*H121</f>
        <v>0.2680000000000292</v>
      </c>
      <c r="J121" s="128"/>
      <c r="K121" s="129">
        <f>E121*J121</f>
        <v>0</v>
      </c>
      <c r="O121" s="120"/>
      <c r="Z121" s="130"/>
      <c r="AA121" s="130">
        <v>3</v>
      </c>
      <c r="AB121" s="130">
        <v>1</v>
      </c>
      <c r="AC121" s="130">
        <v>59217481</v>
      </c>
      <c r="AD121" s="130"/>
      <c r="AE121" s="130"/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130"/>
      <c r="AP121" s="130"/>
      <c r="AQ121" s="130"/>
      <c r="AR121" s="130"/>
      <c r="AS121" s="130"/>
      <c r="AT121" s="130"/>
      <c r="AU121" s="130"/>
      <c r="AV121" s="130"/>
      <c r="AW121" s="130"/>
      <c r="AX121" s="130"/>
      <c r="AY121" s="130"/>
      <c r="AZ121" s="130"/>
      <c r="BA121" s="130"/>
      <c r="BB121" s="130"/>
      <c r="BC121" s="130"/>
      <c r="BD121" s="130"/>
      <c r="BE121" s="130"/>
      <c r="BF121" s="130"/>
      <c r="BG121" s="130"/>
      <c r="BH121" s="130"/>
      <c r="BI121" s="130"/>
      <c r="BJ121" s="130"/>
      <c r="BK121" s="130"/>
      <c r="CA121" s="130">
        <v>3</v>
      </c>
      <c r="CB121" s="130">
        <v>1</v>
      </c>
      <c r="CZ121" s="82">
        <v>1</v>
      </c>
    </row>
    <row r="122" spans="1:63" ht="12.75">
      <c r="A122" s="131"/>
      <c r="B122" s="132"/>
      <c r="C122" s="138" t="s">
        <v>176</v>
      </c>
      <c r="D122" s="139"/>
      <c r="E122" s="140">
        <v>1</v>
      </c>
      <c r="F122" s="141"/>
      <c r="G122" s="142"/>
      <c r="H122" s="143"/>
      <c r="I122" s="136"/>
      <c r="J122" s="144"/>
      <c r="K122" s="136"/>
      <c r="M122" s="145" t="s">
        <v>176</v>
      </c>
      <c r="O122" s="120"/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130"/>
      <c r="AJ122" s="130"/>
      <c r="AK122" s="130"/>
      <c r="AL122" s="130"/>
      <c r="AM122" s="130"/>
      <c r="AN122" s="130"/>
      <c r="AO122" s="130"/>
      <c r="AP122" s="130"/>
      <c r="AQ122" s="130"/>
      <c r="AR122" s="130"/>
      <c r="AS122" s="130"/>
      <c r="AT122" s="130"/>
      <c r="AU122" s="130"/>
      <c r="AV122" s="130"/>
      <c r="AW122" s="130"/>
      <c r="AX122" s="130"/>
      <c r="AY122" s="130"/>
      <c r="AZ122" s="130"/>
      <c r="BA122" s="130"/>
      <c r="BB122" s="130"/>
      <c r="BC122" s="130"/>
      <c r="BD122" s="146" t="str">
        <f>C121</f>
        <v>Obrubník silniční přechodový P 1000/150/150-250</v>
      </c>
      <c r="BE122" s="130"/>
      <c r="BF122" s="130"/>
      <c r="BG122" s="130"/>
      <c r="BH122" s="130"/>
      <c r="BI122" s="130"/>
      <c r="BJ122" s="130"/>
      <c r="BK122" s="130"/>
    </row>
    <row r="123" spans="1:63" ht="12.75">
      <c r="A123" s="131"/>
      <c r="B123" s="132"/>
      <c r="C123" s="138" t="s">
        <v>177</v>
      </c>
      <c r="D123" s="139"/>
      <c r="E123" s="140">
        <v>2</v>
      </c>
      <c r="F123" s="141"/>
      <c r="G123" s="142"/>
      <c r="H123" s="143"/>
      <c r="I123" s="136"/>
      <c r="J123" s="144"/>
      <c r="K123" s="136"/>
      <c r="M123" s="145" t="s">
        <v>177</v>
      </c>
      <c r="O123" s="12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  <c r="AM123" s="130"/>
      <c r="AN123" s="130"/>
      <c r="AO123" s="130"/>
      <c r="AP123" s="130"/>
      <c r="AQ123" s="130"/>
      <c r="AR123" s="130"/>
      <c r="AS123" s="130"/>
      <c r="AT123" s="130"/>
      <c r="AU123" s="130"/>
      <c r="AV123" s="130"/>
      <c r="AW123" s="130"/>
      <c r="AX123" s="130"/>
      <c r="AY123" s="130"/>
      <c r="AZ123" s="130"/>
      <c r="BA123" s="130"/>
      <c r="BB123" s="130"/>
      <c r="BC123" s="130"/>
      <c r="BD123" s="146" t="str">
        <f>C122</f>
        <v>úsek č. 1:1</v>
      </c>
      <c r="BE123" s="130"/>
      <c r="BF123" s="130"/>
      <c r="BG123" s="130"/>
      <c r="BH123" s="130"/>
      <c r="BI123" s="130"/>
      <c r="BJ123" s="130"/>
      <c r="BK123" s="130"/>
    </row>
    <row r="124" spans="1:63" ht="12.75">
      <c r="A124" s="131"/>
      <c r="B124" s="132"/>
      <c r="C124" s="138" t="s">
        <v>181</v>
      </c>
      <c r="D124" s="139"/>
      <c r="E124" s="140">
        <v>1</v>
      </c>
      <c r="F124" s="141"/>
      <c r="G124" s="142"/>
      <c r="H124" s="143"/>
      <c r="I124" s="136"/>
      <c r="J124" s="144"/>
      <c r="K124" s="136"/>
      <c r="M124" s="145" t="s">
        <v>181</v>
      </c>
      <c r="O124" s="12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0"/>
      <c r="AX124" s="130"/>
      <c r="AY124" s="130"/>
      <c r="AZ124" s="130"/>
      <c r="BA124" s="130"/>
      <c r="BB124" s="130"/>
      <c r="BC124" s="130"/>
      <c r="BD124" s="146" t="str">
        <f>C123</f>
        <v>úsek č. 2:2</v>
      </c>
      <c r="BE124" s="130"/>
      <c r="BF124" s="130"/>
      <c r="BG124" s="130"/>
      <c r="BH124" s="130"/>
      <c r="BI124" s="130"/>
      <c r="BJ124" s="130"/>
      <c r="BK124" s="130"/>
    </row>
    <row r="125" spans="1:104" ht="22.5">
      <c r="A125" s="121">
        <v>27</v>
      </c>
      <c r="B125" s="122" t="s">
        <v>182</v>
      </c>
      <c r="C125" s="123" t="s">
        <v>183</v>
      </c>
      <c r="D125" s="124" t="s">
        <v>35</v>
      </c>
      <c r="E125" s="125">
        <v>420.6005</v>
      </c>
      <c r="F125" s="126">
        <v>0</v>
      </c>
      <c r="G125" s="127">
        <f>E125*F125</f>
        <v>0</v>
      </c>
      <c r="H125" s="128">
        <v>0.131000000000085</v>
      </c>
      <c r="I125" s="129">
        <f>E125*H125</f>
        <v>55.09866550003575</v>
      </c>
      <c r="J125" s="128"/>
      <c r="K125" s="129">
        <f>E125*J125</f>
        <v>0</v>
      </c>
      <c r="O125" s="120"/>
      <c r="Z125" s="130"/>
      <c r="AA125" s="130">
        <v>3</v>
      </c>
      <c r="AB125" s="130">
        <v>1</v>
      </c>
      <c r="AC125" s="130">
        <v>59245263</v>
      </c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0"/>
      <c r="BK125" s="130"/>
      <c r="CA125" s="130">
        <v>3</v>
      </c>
      <c r="CB125" s="130">
        <v>1</v>
      </c>
      <c r="CZ125" s="82">
        <v>1</v>
      </c>
    </row>
    <row r="126" spans="1:63" ht="12.75">
      <c r="A126" s="131"/>
      <c r="B126" s="132"/>
      <c r="C126" s="133" t="s">
        <v>184</v>
      </c>
      <c r="D126" s="134"/>
      <c r="E126" s="134"/>
      <c r="F126" s="134"/>
      <c r="G126" s="135"/>
      <c r="I126" s="136"/>
      <c r="K126" s="136"/>
      <c r="L126" s="137" t="s">
        <v>184</v>
      </c>
      <c r="O126" s="12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  <c r="BK126" s="130"/>
    </row>
    <row r="127" spans="1:63" ht="12.75">
      <c r="A127" s="131"/>
      <c r="B127" s="132"/>
      <c r="C127" s="138" t="s">
        <v>185</v>
      </c>
      <c r="D127" s="139"/>
      <c r="E127" s="140">
        <v>82.606</v>
      </c>
      <c r="F127" s="141"/>
      <c r="G127" s="142"/>
      <c r="H127" s="143"/>
      <c r="I127" s="136"/>
      <c r="J127" s="144"/>
      <c r="K127" s="136"/>
      <c r="M127" s="145" t="s">
        <v>185</v>
      </c>
      <c r="O127" s="12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46" t="str">
        <f>C126</f>
        <v>betonová dlažba šedá - přírodní 20x20x6 cm</v>
      </c>
      <c r="BE127" s="130"/>
      <c r="BF127" s="130"/>
      <c r="BG127" s="130"/>
      <c r="BH127" s="130"/>
      <c r="BI127" s="130"/>
      <c r="BJ127" s="130"/>
      <c r="BK127" s="130"/>
    </row>
    <row r="128" spans="1:63" ht="22.5">
      <c r="A128" s="131"/>
      <c r="B128" s="132"/>
      <c r="C128" s="138" t="s">
        <v>186</v>
      </c>
      <c r="D128" s="139"/>
      <c r="E128" s="140">
        <v>155.7875</v>
      </c>
      <c r="F128" s="141"/>
      <c r="G128" s="142"/>
      <c r="H128" s="143"/>
      <c r="I128" s="136"/>
      <c r="J128" s="144"/>
      <c r="K128" s="136"/>
      <c r="M128" s="145" t="s">
        <v>186</v>
      </c>
      <c r="O128" s="12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46" t="str">
        <f>C127</f>
        <v>Úsek č.1 - dlažba 200x200x60, šedá s fazetami:80,2*1,03</v>
      </c>
      <c r="BE128" s="130"/>
      <c r="BF128" s="130"/>
      <c r="BG128" s="130"/>
      <c r="BH128" s="130"/>
      <c r="BI128" s="130"/>
      <c r="BJ128" s="130"/>
      <c r="BK128" s="130"/>
    </row>
    <row r="129" spans="1:63" ht="22.5">
      <c r="A129" s="131"/>
      <c r="B129" s="132"/>
      <c r="C129" s="138" t="s">
        <v>187</v>
      </c>
      <c r="D129" s="139"/>
      <c r="E129" s="140">
        <v>182.207</v>
      </c>
      <c r="F129" s="141"/>
      <c r="G129" s="142"/>
      <c r="H129" s="143"/>
      <c r="I129" s="136"/>
      <c r="J129" s="144"/>
      <c r="K129" s="136"/>
      <c r="M129" s="145" t="s">
        <v>187</v>
      </c>
      <c r="O129" s="12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0"/>
      <c r="BD129" s="146" t="str">
        <f>C128</f>
        <v>Úsek č.2 - dlažba 200x200x60, šedá s fazetami:(141,9+9,35)*1,03</v>
      </c>
      <c r="BE129" s="130"/>
      <c r="BF129" s="130"/>
      <c r="BG129" s="130"/>
      <c r="BH129" s="130"/>
      <c r="BI129" s="130"/>
      <c r="BJ129" s="130"/>
      <c r="BK129" s="130"/>
    </row>
    <row r="130" spans="1:104" ht="22.5">
      <c r="A130" s="121">
        <v>28</v>
      </c>
      <c r="B130" s="122" t="s">
        <v>188</v>
      </c>
      <c r="C130" s="123" t="s">
        <v>189</v>
      </c>
      <c r="D130" s="124" t="s">
        <v>35</v>
      </c>
      <c r="E130" s="125">
        <v>18.026</v>
      </c>
      <c r="F130" s="126">
        <v>0</v>
      </c>
      <c r="G130" s="127">
        <f>E130*F130</f>
        <v>0</v>
      </c>
      <c r="H130" s="128">
        <v>0.131000000000085</v>
      </c>
      <c r="I130" s="129">
        <f>E130*H130</f>
        <v>2.3614060000015322</v>
      </c>
      <c r="J130" s="128"/>
      <c r="K130" s="129">
        <f>E130*J130</f>
        <v>0</v>
      </c>
      <c r="O130" s="120"/>
      <c r="Z130" s="130"/>
      <c r="AA130" s="130">
        <v>3</v>
      </c>
      <c r="AB130" s="130">
        <v>1</v>
      </c>
      <c r="AC130" s="130">
        <v>59245267</v>
      </c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0"/>
      <c r="AT130" s="130"/>
      <c r="AU130" s="130"/>
      <c r="AV130" s="130"/>
      <c r="AW130" s="130"/>
      <c r="AX130" s="130"/>
      <c r="AY130" s="130"/>
      <c r="AZ130" s="130"/>
      <c r="BA130" s="130"/>
      <c r="BB130" s="130"/>
      <c r="BC130" s="130"/>
      <c r="BD130" s="130"/>
      <c r="BE130" s="130"/>
      <c r="BF130" s="130"/>
      <c r="BG130" s="130"/>
      <c r="BH130" s="130"/>
      <c r="BI130" s="130"/>
      <c r="BJ130" s="130"/>
      <c r="BK130" s="130"/>
      <c r="CA130" s="130">
        <v>3</v>
      </c>
      <c r="CB130" s="130">
        <v>1</v>
      </c>
      <c r="CZ130" s="82">
        <v>1</v>
      </c>
    </row>
    <row r="131" spans="1:63" ht="12.75">
      <c r="A131" s="131"/>
      <c r="B131" s="132"/>
      <c r="C131" s="138" t="s">
        <v>190</v>
      </c>
      <c r="D131" s="139"/>
      <c r="E131" s="140">
        <v>3.5</v>
      </c>
      <c r="F131" s="141"/>
      <c r="G131" s="142"/>
      <c r="H131" s="143"/>
      <c r="I131" s="136"/>
      <c r="J131" s="144"/>
      <c r="K131" s="136"/>
      <c r="M131" s="145" t="s">
        <v>190</v>
      </c>
      <c r="O131" s="12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46" t="str">
        <f>C130</f>
        <v>Dlažba betonová červená pro nevidomé 20x10x6 -náklepová</v>
      </c>
      <c r="BE131" s="130"/>
      <c r="BF131" s="130"/>
      <c r="BG131" s="130"/>
      <c r="BH131" s="130"/>
      <c r="BI131" s="130"/>
      <c r="BJ131" s="130"/>
      <c r="BK131" s="130"/>
    </row>
    <row r="132" spans="1:63" ht="22.5">
      <c r="A132" s="131"/>
      <c r="B132" s="132"/>
      <c r="C132" s="138" t="s">
        <v>191</v>
      </c>
      <c r="D132" s="139"/>
      <c r="E132" s="140">
        <v>6.102</v>
      </c>
      <c r="F132" s="141"/>
      <c r="G132" s="142"/>
      <c r="H132" s="143"/>
      <c r="I132" s="136"/>
      <c r="J132" s="144"/>
      <c r="K132" s="136"/>
      <c r="M132" s="145" t="s">
        <v>191</v>
      </c>
      <c r="O132" s="12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/>
      <c r="AQ132" s="130"/>
      <c r="AR132" s="130"/>
      <c r="AS132" s="130"/>
      <c r="AT132" s="130"/>
      <c r="AU132" s="130"/>
      <c r="AV132" s="130"/>
      <c r="AW132" s="130"/>
      <c r="AX132" s="130"/>
      <c r="AY132" s="130"/>
      <c r="AZ132" s="130"/>
      <c r="BA132" s="130"/>
      <c r="BB132" s="130"/>
      <c r="BC132" s="130"/>
      <c r="BD132" s="146" t="str">
        <f>C131</f>
        <v>Úsek č.1 - dlažba náklepová 200x100x60, červená:3,5</v>
      </c>
      <c r="BE132" s="130"/>
      <c r="BF132" s="130"/>
      <c r="BG132" s="130"/>
      <c r="BH132" s="130"/>
      <c r="BI132" s="130"/>
      <c r="BJ132" s="130"/>
      <c r="BK132" s="130"/>
    </row>
    <row r="133" spans="1:63" ht="22.5">
      <c r="A133" s="131"/>
      <c r="B133" s="132"/>
      <c r="C133" s="138" t="s">
        <v>192</v>
      </c>
      <c r="D133" s="139"/>
      <c r="E133" s="140">
        <v>8.424</v>
      </c>
      <c r="F133" s="141"/>
      <c r="G133" s="142"/>
      <c r="H133" s="143"/>
      <c r="I133" s="136"/>
      <c r="J133" s="144"/>
      <c r="K133" s="136"/>
      <c r="M133" s="145" t="s">
        <v>192</v>
      </c>
      <c r="O133" s="12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/>
      <c r="AQ133" s="130"/>
      <c r="AR133" s="130"/>
      <c r="AS133" s="130"/>
      <c r="AT133" s="130"/>
      <c r="AU133" s="130"/>
      <c r="AV133" s="130"/>
      <c r="AW133" s="130"/>
      <c r="AX133" s="130"/>
      <c r="AY133" s="130"/>
      <c r="AZ133" s="130"/>
      <c r="BA133" s="130"/>
      <c r="BB133" s="130"/>
      <c r="BC133" s="130"/>
      <c r="BD133" s="146" t="str">
        <f>C132</f>
        <v>Úsek č.2 - dlažba náklepová 200x100x60, červená:(3,65+2)*1,08</v>
      </c>
      <c r="BE133" s="130"/>
      <c r="BF133" s="130"/>
      <c r="BG133" s="130"/>
      <c r="BH133" s="130"/>
      <c r="BI133" s="130"/>
      <c r="BJ133" s="130"/>
      <c r="BK133" s="130"/>
    </row>
    <row r="134" spans="1:63" ht="12.75">
      <c r="A134" s="147" t="s">
        <v>36</v>
      </c>
      <c r="B134" s="148" t="s">
        <v>126</v>
      </c>
      <c r="C134" s="149" t="s">
        <v>127</v>
      </c>
      <c r="D134" s="150"/>
      <c r="E134" s="151"/>
      <c r="F134" s="151"/>
      <c r="G134" s="152">
        <f>SUM(G80:G133)</f>
        <v>0</v>
      </c>
      <c r="H134" s="153"/>
      <c r="I134" s="154">
        <f>SUM(I80:I133)</f>
        <v>182.90892450006444</v>
      </c>
      <c r="J134" s="155"/>
      <c r="K134" s="154">
        <f>SUM(K80:K133)</f>
        <v>0</v>
      </c>
      <c r="O134" s="120"/>
      <c r="X134" s="156">
        <f>K134</f>
        <v>0</v>
      </c>
      <c r="Y134" s="156">
        <f>I134</f>
        <v>182.90892450006444</v>
      </c>
      <c r="Z134" s="157">
        <f>G134</f>
        <v>0</v>
      </c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  <c r="AT134" s="130"/>
      <c r="AU134" s="130"/>
      <c r="AV134" s="130"/>
      <c r="AW134" s="130"/>
      <c r="AX134" s="130"/>
      <c r="AY134" s="130"/>
      <c r="AZ134" s="130"/>
      <c r="BA134" s="158"/>
      <c r="BB134" s="158"/>
      <c r="BC134" s="158"/>
      <c r="BD134" s="158"/>
      <c r="BE134" s="158"/>
      <c r="BF134" s="158"/>
      <c r="BG134" s="130"/>
      <c r="BH134" s="130"/>
      <c r="BI134" s="130"/>
      <c r="BJ134" s="130"/>
      <c r="BK134" s="130"/>
    </row>
    <row r="135" spans="1:15" ht="14.25" customHeight="1">
      <c r="A135" s="110" t="s">
        <v>32</v>
      </c>
      <c r="B135" s="111" t="s">
        <v>193</v>
      </c>
      <c r="C135" s="112" t="s">
        <v>194</v>
      </c>
      <c r="D135" s="113"/>
      <c r="E135" s="114"/>
      <c r="F135" s="114"/>
      <c r="G135" s="115"/>
      <c r="H135" s="116"/>
      <c r="I135" s="117"/>
      <c r="J135" s="118"/>
      <c r="K135" s="119"/>
      <c r="O135" s="120"/>
    </row>
    <row r="136" spans="1:104" ht="12.75">
      <c r="A136" s="121">
        <v>29</v>
      </c>
      <c r="B136" s="122" t="s">
        <v>195</v>
      </c>
      <c r="C136" s="123" t="s">
        <v>196</v>
      </c>
      <c r="D136" s="124" t="s">
        <v>35</v>
      </c>
      <c r="E136" s="125">
        <v>372</v>
      </c>
      <c r="F136" s="126">
        <v>0</v>
      </c>
      <c r="G136" s="127">
        <f>E136*F136</f>
        <v>0</v>
      </c>
      <c r="H136" s="128">
        <v>0</v>
      </c>
      <c r="I136" s="129">
        <f>E136*H136</f>
        <v>0</v>
      </c>
      <c r="J136" s="128">
        <v>-0.13799999999992</v>
      </c>
      <c r="K136" s="129">
        <f>E136*J136</f>
        <v>-51.335999999970234</v>
      </c>
      <c r="O136" s="120"/>
      <c r="Z136" s="130"/>
      <c r="AA136" s="130">
        <v>1</v>
      </c>
      <c r="AB136" s="130">
        <v>1</v>
      </c>
      <c r="AC136" s="130">
        <v>1</v>
      </c>
      <c r="AD136" s="130"/>
      <c r="AE136" s="130"/>
      <c r="AF136" s="130"/>
      <c r="AG136" s="130"/>
      <c r="AH136" s="130"/>
      <c r="AI136" s="130"/>
      <c r="AJ136" s="130"/>
      <c r="AK136" s="130"/>
      <c r="AL136" s="130"/>
      <c r="AM136" s="130"/>
      <c r="AN136" s="130"/>
      <c r="AO136" s="130"/>
      <c r="AP136" s="130"/>
      <c r="AQ136" s="130"/>
      <c r="AR136" s="130"/>
      <c r="AS136" s="130"/>
      <c r="AT136" s="130"/>
      <c r="AU136" s="130"/>
      <c r="AV136" s="130"/>
      <c r="AW136" s="130"/>
      <c r="AX136" s="130"/>
      <c r="AY136" s="130"/>
      <c r="AZ136" s="130"/>
      <c r="BA136" s="130"/>
      <c r="BB136" s="130"/>
      <c r="BC136" s="130"/>
      <c r="BD136" s="130"/>
      <c r="BE136" s="130"/>
      <c r="BF136" s="130"/>
      <c r="BG136" s="130"/>
      <c r="BH136" s="130"/>
      <c r="BI136" s="130"/>
      <c r="BJ136" s="130"/>
      <c r="BK136" s="130"/>
      <c r="CA136" s="130">
        <v>1</v>
      </c>
      <c r="CB136" s="130">
        <v>1</v>
      </c>
      <c r="CZ136" s="82">
        <v>1</v>
      </c>
    </row>
    <row r="137" spans="1:63" ht="12.75">
      <c r="A137" s="131"/>
      <c r="B137" s="132"/>
      <c r="C137" s="138" t="s">
        <v>197</v>
      </c>
      <c r="D137" s="139"/>
      <c r="E137" s="140">
        <v>74.2</v>
      </c>
      <c r="F137" s="141"/>
      <c r="G137" s="142"/>
      <c r="H137" s="143"/>
      <c r="I137" s="136"/>
      <c r="J137" s="144"/>
      <c r="K137" s="136"/>
      <c r="M137" s="145" t="s">
        <v>197</v>
      </c>
      <c r="O137" s="12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0"/>
      <c r="AM137" s="130"/>
      <c r="AN137" s="130"/>
      <c r="AO137" s="130"/>
      <c r="AP137" s="130"/>
      <c r="AQ137" s="130"/>
      <c r="AR137" s="130"/>
      <c r="AS137" s="130"/>
      <c r="AT137" s="130"/>
      <c r="AU137" s="130"/>
      <c r="AV137" s="130"/>
      <c r="AW137" s="130"/>
      <c r="AX137" s="130"/>
      <c r="AY137" s="130"/>
      <c r="AZ137" s="130"/>
      <c r="BA137" s="130"/>
      <c r="BB137" s="130"/>
      <c r="BC137" s="130"/>
      <c r="BD137" s="146" t="str">
        <f>C136</f>
        <v>Rozebrání dlažeb z betonových dlaždic na sucho</v>
      </c>
      <c r="BE137" s="130"/>
      <c r="BF137" s="130"/>
      <c r="BG137" s="130"/>
      <c r="BH137" s="130"/>
      <c r="BI137" s="130"/>
      <c r="BJ137" s="130"/>
      <c r="BK137" s="130"/>
    </row>
    <row r="138" spans="1:63" ht="12.75">
      <c r="A138" s="131"/>
      <c r="B138" s="132"/>
      <c r="C138" s="138" t="s">
        <v>198</v>
      </c>
      <c r="D138" s="139"/>
      <c r="E138" s="140">
        <v>143.55</v>
      </c>
      <c r="F138" s="141"/>
      <c r="G138" s="142"/>
      <c r="H138" s="143"/>
      <c r="I138" s="136"/>
      <c r="J138" s="144"/>
      <c r="K138" s="136"/>
      <c r="M138" s="145" t="s">
        <v>198</v>
      </c>
      <c r="O138" s="12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0"/>
      <c r="AL138" s="130"/>
      <c r="AM138" s="130"/>
      <c r="AN138" s="130"/>
      <c r="AO138" s="130"/>
      <c r="AP138" s="130"/>
      <c r="AQ138" s="130"/>
      <c r="AR138" s="130"/>
      <c r="AS138" s="130"/>
      <c r="AT138" s="130"/>
      <c r="AU138" s="130"/>
      <c r="AV138" s="130"/>
      <c r="AW138" s="130"/>
      <c r="AX138" s="130"/>
      <c r="AY138" s="130"/>
      <c r="AZ138" s="130"/>
      <c r="BA138" s="130"/>
      <c r="BB138" s="130"/>
      <c r="BC138" s="130"/>
      <c r="BD138" s="146" t="str">
        <f>C137</f>
        <v>úsek č.1 - dlažba bet. 300x300x50:74,2</v>
      </c>
      <c r="BE138" s="130"/>
      <c r="BF138" s="130"/>
      <c r="BG138" s="130"/>
      <c r="BH138" s="130"/>
      <c r="BI138" s="130"/>
      <c r="BJ138" s="130"/>
      <c r="BK138" s="130"/>
    </row>
    <row r="139" spans="1:63" ht="12.75">
      <c r="A139" s="131"/>
      <c r="B139" s="132"/>
      <c r="C139" s="138" t="s">
        <v>199</v>
      </c>
      <c r="D139" s="139"/>
      <c r="E139" s="140">
        <v>154.25</v>
      </c>
      <c r="F139" s="141"/>
      <c r="G139" s="142"/>
      <c r="H139" s="143"/>
      <c r="I139" s="136"/>
      <c r="J139" s="144"/>
      <c r="K139" s="136"/>
      <c r="M139" s="145" t="s">
        <v>199</v>
      </c>
      <c r="O139" s="120"/>
      <c r="Z139" s="130"/>
      <c r="AA139" s="130"/>
      <c r="AB139" s="130"/>
      <c r="AC139" s="130"/>
      <c r="AD139" s="130"/>
      <c r="AE139" s="130"/>
      <c r="AF139" s="130"/>
      <c r="AG139" s="130"/>
      <c r="AH139" s="130"/>
      <c r="AI139" s="130"/>
      <c r="AJ139" s="130"/>
      <c r="AK139" s="130"/>
      <c r="AL139" s="130"/>
      <c r="AM139" s="130"/>
      <c r="AN139" s="130"/>
      <c r="AO139" s="130"/>
      <c r="AP139" s="130"/>
      <c r="AQ139" s="130"/>
      <c r="AR139" s="130"/>
      <c r="AS139" s="130"/>
      <c r="AT139" s="130"/>
      <c r="AU139" s="130"/>
      <c r="AV139" s="130"/>
      <c r="AW139" s="130"/>
      <c r="AX139" s="130"/>
      <c r="AY139" s="130"/>
      <c r="AZ139" s="130"/>
      <c r="BA139" s="130"/>
      <c r="BB139" s="130"/>
      <c r="BC139" s="130"/>
      <c r="BD139" s="146" t="str">
        <f>C138</f>
        <v>úsek č.2 - dlažba bet. 300x300x50:131,7+11,85</v>
      </c>
      <c r="BE139" s="130"/>
      <c r="BF139" s="130"/>
      <c r="BG139" s="130"/>
      <c r="BH139" s="130"/>
      <c r="BI139" s="130"/>
      <c r="BJ139" s="130"/>
      <c r="BK139" s="130"/>
    </row>
    <row r="140" spans="1:104" ht="12.75">
      <c r="A140" s="121">
        <v>30</v>
      </c>
      <c r="B140" s="122" t="s">
        <v>200</v>
      </c>
      <c r="C140" s="123" t="s">
        <v>201</v>
      </c>
      <c r="D140" s="124" t="s">
        <v>35</v>
      </c>
      <c r="E140" s="125">
        <v>45.95</v>
      </c>
      <c r="F140" s="126">
        <v>0</v>
      </c>
      <c r="G140" s="127">
        <f>E140*F140</f>
        <v>0</v>
      </c>
      <c r="H140" s="128">
        <v>0</v>
      </c>
      <c r="I140" s="129">
        <f>E140*H140</f>
        <v>0</v>
      </c>
      <c r="J140" s="128">
        <v>-0.224999999999909</v>
      </c>
      <c r="K140" s="129">
        <f>E140*J140</f>
        <v>-10.33874999999582</v>
      </c>
      <c r="O140" s="120"/>
      <c r="Z140" s="130"/>
      <c r="AA140" s="130">
        <v>1</v>
      </c>
      <c r="AB140" s="130">
        <v>1</v>
      </c>
      <c r="AC140" s="130">
        <v>1</v>
      </c>
      <c r="AD140" s="130"/>
      <c r="AE140" s="130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0"/>
      <c r="AQ140" s="130"/>
      <c r="AR140" s="130"/>
      <c r="AS140" s="130"/>
      <c r="AT140" s="130"/>
      <c r="AU140" s="130"/>
      <c r="AV140" s="130"/>
      <c r="AW140" s="130"/>
      <c r="AX140" s="130"/>
      <c r="AY140" s="130"/>
      <c r="AZ140" s="130"/>
      <c r="BA140" s="130"/>
      <c r="BB140" s="130"/>
      <c r="BC140" s="130"/>
      <c r="BD140" s="130"/>
      <c r="BE140" s="130"/>
      <c r="BF140" s="130"/>
      <c r="BG140" s="130"/>
      <c r="BH140" s="130"/>
      <c r="BI140" s="130"/>
      <c r="BJ140" s="130"/>
      <c r="BK140" s="130"/>
      <c r="CA140" s="130">
        <v>1</v>
      </c>
      <c r="CB140" s="130">
        <v>1</v>
      </c>
      <c r="CZ140" s="82">
        <v>1</v>
      </c>
    </row>
    <row r="141" spans="1:63" ht="12.75">
      <c r="A141" s="131"/>
      <c r="B141" s="132"/>
      <c r="C141" s="133" t="s">
        <v>202</v>
      </c>
      <c r="D141" s="134"/>
      <c r="E141" s="134"/>
      <c r="F141" s="134"/>
      <c r="G141" s="135"/>
      <c r="I141" s="136"/>
      <c r="K141" s="136"/>
      <c r="L141" s="137" t="s">
        <v>202</v>
      </c>
      <c r="O141" s="12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AJ141" s="130"/>
      <c r="AK141" s="130"/>
      <c r="AL141" s="130"/>
      <c r="AM141" s="130"/>
      <c r="AN141" s="130"/>
      <c r="AO141" s="130"/>
      <c r="AP141" s="130"/>
      <c r="AQ141" s="130"/>
      <c r="AR141" s="130"/>
      <c r="AS141" s="130"/>
      <c r="AT141" s="130"/>
      <c r="AU141" s="130"/>
      <c r="AV141" s="130"/>
      <c r="AW141" s="130"/>
      <c r="AX141" s="130"/>
      <c r="AY141" s="130"/>
      <c r="AZ141" s="130"/>
      <c r="BA141" s="130"/>
      <c r="BB141" s="130"/>
      <c r="BC141" s="130"/>
      <c r="BD141" s="130"/>
      <c r="BE141" s="130"/>
      <c r="BF141" s="130"/>
      <c r="BG141" s="130"/>
      <c r="BH141" s="130"/>
      <c r="BI141" s="130"/>
      <c r="BJ141" s="130"/>
      <c r="BK141" s="130"/>
    </row>
    <row r="142" spans="1:63" ht="12.75">
      <c r="A142" s="131"/>
      <c r="B142" s="132"/>
      <c r="C142" s="138" t="s">
        <v>203</v>
      </c>
      <c r="D142" s="139"/>
      <c r="E142" s="140">
        <v>5.1</v>
      </c>
      <c r="F142" s="141"/>
      <c r="G142" s="142"/>
      <c r="H142" s="143"/>
      <c r="I142" s="136"/>
      <c r="J142" s="144"/>
      <c r="K142" s="136"/>
      <c r="M142" s="145" t="s">
        <v>203</v>
      </c>
      <c r="O142" s="120"/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AJ142" s="130"/>
      <c r="AK142" s="130"/>
      <c r="AL142" s="130"/>
      <c r="AM142" s="130"/>
      <c r="AN142" s="130"/>
      <c r="AO142" s="130"/>
      <c r="AP142" s="130"/>
      <c r="AQ142" s="130"/>
      <c r="AR142" s="130"/>
      <c r="AS142" s="130"/>
      <c r="AT142" s="130"/>
      <c r="AU142" s="130"/>
      <c r="AV142" s="130"/>
      <c r="AW142" s="130"/>
      <c r="AX142" s="130"/>
      <c r="AY142" s="130"/>
      <c r="AZ142" s="130"/>
      <c r="BA142" s="130"/>
      <c r="BB142" s="130"/>
      <c r="BC142" s="130"/>
      <c r="BD142" s="146" t="str">
        <f>C141</f>
        <v>nájezd k RD</v>
      </c>
      <c r="BE142" s="130"/>
      <c r="BF142" s="130"/>
      <c r="BG142" s="130"/>
      <c r="BH142" s="130"/>
      <c r="BI142" s="130"/>
      <c r="BJ142" s="130"/>
      <c r="BK142" s="130"/>
    </row>
    <row r="143" spans="1:63" ht="12.75">
      <c r="A143" s="131"/>
      <c r="B143" s="132"/>
      <c r="C143" s="138" t="s">
        <v>204</v>
      </c>
      <c r="D143" s="139"/>
      <c r="E143" s="140">
        <v>1</v>
      </c>
      <c r="F143" s="141"/>
      <c r="G143" s="142"/>
      <c r="H143" s="143"/>
      <c r="I143" s="136"/>
      <c r="J143" s="144"/>
      <c r="K143" s="136"/>
      <c r="M143" s="145" t="s">
        <v>204</v>
      </c>
      <c r="O143" s="120"/>
      <c r="Z143" s="130"/>
      <c r="AA143" s="130"/>
      <c r="AB143" s="130"/>
      <c r="AC143" s="130"/>
      <c r="AD143" s="130"/>
      <c r="AE143" s="130"/>
      <c r="AF143" s="130"/>
      <c r="AG143" s="130"/>
      <c r="AH143" s="130"/>
      <c r="AI143" s="130"/>
      <c r="AJ143" s="130"/>
      <c r="AK143" s="130"/>
      <c r="AL143" s="130"/>
      <c r="AM143" s="130"/>
      <c r="AN143" s="130"/>
      <c r="AO143" s="130"/>
      <c r="AP143" s="130"/>
      <c r="AQ143" s="130"/>
      <c r="AR143" s="130"/>
      <c r="AS143" s="130"/>
      <c r="AT143" s="130"/>
      <c r="AU143" s="130"/>
      <c r="AV143" s="130"/>
      <c r="AW143" s="130"/>
      <c r="AX143" s="130"/>
      <c r="AY143" s="130"/>
      <c r="AZ143" s="130"/>
      <c r="BA143" s="130"/>
      <c r="BB143" s="130"/>
      <c r="BC143" s="130"/>
      <c r="BD143" s="146" t="str">
        <f>C142</f>
        <v>úsek č.1 - dlažba 10/10/6,10/20/6:5,1</v>
      </c>
      <c r="BE143" s="130"/>
      <c r="BF143" s="130"/>
      <c r="BG143" s="130"/>
      <c r="BH143" s="130"/>
      <c r="BI143" s="130"/>
      <c r="BJ143" s="130"/>
      <c r="BK143" s="130"/>
    </row>
    <row r="144" spans="1:63" ht="12.75">
      <c r="A144" s="131"/>
      <c r="B144" s="132"/>
      <c r="C144" s="138" t="s">
        <v>205</v>
      </c>
      <c r="D144" s="139"/>
      <c r="E144" s="140">
        <v>13.9</v>
      </c>
      <c r="F144" s="141"/>
      <c r="G144" s="142"/>
      <c r="H144" s="143"/>
      <c r="I144" s="136"/>
      <c r="J144" s="144"/>
      <c r="K144" s="136"/>
      <c r="M144" s="145" t="s">
        <v>205</v>
      </c>
      <c r="O144" s="120"/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AJ144" s="130"/>
      <c r="AK144" s="130"/>
      <c r="AL144" s="130"/>
      <c r="AM144" s="130"/>
      <c r="AN144" s="130"/>
      <c r="AO144" s="130"/>
      <c r="AP144" s="130"/>
      <c r="AQ144" s="130"/>
      <c r="AR144" s="130"/>
      <c r="AS144" s="130"/>
      <c r="AT144" s="130"/>
      <c r="AU144" s="130"/>
      <c r="AV144" s="130"/>
      <c r="AW144" s="130"/>
      <c r="AX144" s="130"/>
      <c r="AY144" s="130"/>
      <c r="AZ144" s="130"/>
      <c r="BA144" s="130"/>
      <c r="BB144" s="130"/>
      <c r="BC144" s="130"/>
      <c r="BD144" s="146" t="str">
        <f>C143</f>
        <v>úsek č.1 - dlažba vlnky 100/200/60 - stání:1</v>
      </c>
      <c r="BE144" s="130"/>
      <c r="BF144" s="130"/>
      <c r="BG144" s="130"/>
      <c r="BH144" s="130"/>
      <c r="BI144" s="130"/>
      <c r="BJ144" s="130"/>
      <c r="BK144" s="130"/>
    </row>
    <row r="145" spans="1:63" ht="12.75">
      <c r="A145" s="131"/>
      <c r="B145" s="132"/>
      <c r="C145" s="138" t="s">
        <v>206</v>
      </c>
      <c r="D145" s="139"/>
      <c r="E145" s="140">
        <v>25.95</v>
      </c>
      <c r="F145" s="141"/>
      <c r="G145" s="142"/>
      <c r="H145" s="143"/>
      <c r="I145" s="136"/>
      <c r="J145" s="144"/>
      <c r="K145" s="136"/>
      <c r="M145" s="145" t="s">
        <v>206</v>
      </c>
      <c r="O145" s="120"/>
      <c r="Z145" s="130"/>
      <c r="AA145" s="130"/>
      <c r="AB145" s="130"/>
      <c r="AC145" s="130"/>
      <c r="AD145" s="130"/>
      <c r="AE145" s="130"/>
      <c r="AF145" s="130"/>
      <c r="AG145" s="130"/>
      <c r="AH145" s="130"/>
      <c r="AI145" s="130"/>
      <c r="AJ145" s="130"/>
      <c r="AK145" s="130"/>
      <c r="AL145" s="130"/>
      <c r="AM145" s="130"/>
      <c r="AN145" s="130"/>
      <c r="AO145" s="130"/>
      <c r="AP145" s="130"/>
      <c r="AQ145" s="130"/>
      <c r="AR145" s="130"/>
      <c r="AS145" s="130"/>
      <c r="AT145" s="130"/>
      <c r="AU145" s="130"/>
      <c r="AV145" s="130"/>
      <c r="AW145" s="130"/>
      <c r="AX145" s="130"/>
      <c r="AY145" s="130"/>
      <c r="AZ145" s="130"/>
      <c r="BA145" s="130"/>
      <c r="BB145" s="130"/>
      <c r="BC145" s="130"/>
      <c r="BD145" s="146" t="str">
        <f>C144</f>
        <v>úsek č.2 - dlažba 10/10/6,10/20/6:13,9</v>
      </c>
      <c r="BE145" s="130"/>
      <c r="BF145" s="130"/>
      <c r="BG145" s="130"/>
      <c r="BH145" s="130"/>
      <c r="BI145" s="130"/>
      <c r="BJ145" s="130"/>
      <c r="BK145" s="130"/>
    </row>
    <row r="146" spans="1:104" ht="12.75">
      <c r="A146" s="121">
        <v>31</v>
      </c>
      <c r="B146" s="122" t="s">
        <v>207</v>
      </c>
      <c r="C146" s="123" t="s">
        <v>208</v>
      </c>
      <c r="D146" s="124" t="s">
        <v>35</v>
      </c>
      <c r="E146" s="125">
        <v>7.75</v>
      </c>
      <c r="F146" s="126">
        <v>0</v>
      </c>
      <c r="G146" s="127">
        <f>E146*F146</f>
        <v>0</v>
      </c>
      <c r="H146" s="128">
        <v>0</v>
      </c>
      <c r="I146" s="129">
        <f>E146*H146</f>
        <v>0</v>
      </c>
      <c r="J146" s="128">
        <v>-0.5</v>
      </c>
      <c r="K146" s="129">
        <f>E146*J146</f>
        <v>-3.875</v>
      </c>
      <c r="O146" s="120"/>
      <c r="Z146" s="130"/>
      <c r="AA146" s="130">
        <v>1</v>
      </c>
      <c r="AB146" s="130">
        <v>1</v>
      </c>
      <c r="AC146" s="130">
        <v>1</v>
      </c>
      <c r="AD146" s="130"/>
      <c r="AE146" s="130"/>
      <c r="AF146" s="130"/>
      <c r="AG146" s="130"/>
      <c r="AH146" s="130"/>
      <c r="AI146" s="130"/>
      <c r="AJ146" s="130"/>
      <c r="AK146" s="130"/>
      <c r="AL146" s="130"/>
      <c r="AM146" s="130"/>
      <c r="AN146" s="130"/>
      <c r="AO146" s="130"/>
      <c r="AP146" s="130"/>
      <c r="AQ146" s="130"/>
      <c r="AR146" s="130"/>
      <c r="AS146" s="130"/>
      <c r="AT146" s="130"/>
      <c r="AU146" s="130"/>
      <c r="AV146" s="130"/>
      <c r="AW146" s="130"/>
      <c r="AX146" s="130"/>
      <c r="AY146" s="130"/>
      <c r="AZ146" s="130"/>
      <c r="BA146" s="130"/>
      <c r="BB146" s="130"/>
      <c r="BC146" s="130"/>
      <c r="BD146" s="130"/>
      <c r="BE146" s="130"/>
      <c r="BF146" s="130"/>
      <c r="BG146" s="130"/>
      <c r="BH146" s="130"/>
      <c r="BI146" s="130"/>
      <c r="BJ146" s="130"/>
      <c r="BK146" s="130"/>
      <c r="CA146" s="130">
        <v>1</v>
      </c>
      <c r="CB146" s="130">
        <v>1</v>
      </c>
      <c r="CZ146" s="82">
        <v>1</v>
      </c>
    </row>
    <row r="147" spans="1:63" ht="12.75">
      <c r="A147" s="131"/>
      <c r="B147" s="132"/>
      <c r="C147" s="133"/>
      <c r="D147" s="134"/>
      <c r="E147" s="134"/>
      <c r="F147" s="134"/>
      <c r="G147" s="135"/>
      <c r="I147" s="136"/>
      <c r="K147" s="136"/>
      <c r="L147" s="137"/>
      <c r="O147" s="12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30"/>
      <c r="AN147" s="130"/>
      <c r="AO147" s="130"/>
      <c r="AP147" s="130"/>
      <c r="AQ147" s="130"/>
      <c r="AR147" s="130"/>
      <c r="AS147" s="130"/>
      <c r="AT147" s="130"/>
      <c r="AU147" s="130"/>
      <c r="AV147" s="130"/>
      <c r="AW147" s="130"/>
      <c r="AX147" s="130"/>
      <c r="AY147" s="130"/>
      <c r="AZ147" s="130"/>
      <c r="BA147" s="130"/>
      <c r="BB147" s="130"/>
      <c r="BC147" s="130"/>
      <c r="BD147" s="130"/>
      <c r="BE147" s="130"/>
      <c r="BF147" s="130"/>
      <c r="BG147" s="130"/>
      <c r="BH147" s="130"/>
      <c r="BI147" s="130"/>
      <c r="BJ147" s="130"/>
      <c r="BK147" s="130"/>
    </row>
    <row r="148" spans="1:63" ht="12.75">
      <c r="A148" s="131"/>
      <c r="B148" s="132"/>
      <c r="C148" s="138" t="s">
        <v>209</v>
      </c>
      <c r="D148" s="139"/>
      <c r="E148" s="140">
        <v>0</v>
      </c>
      <c r="F148" s="141"/>
      <c r="G148" s="142"/>
      <c r="H148" s="143"/>
      <c r="I148" s="136"/>
      <c r="J148" s="144"/>
      <c r="K148" s="136"/>
      <c r="M148" s="145" t="s">
        <v>209</v>
      </c>
      <c r="O148" s="120"/>
      <c r="Z148" s="130"/>
      <c r="AA148" s="130"/>
      <c r="AB148" s="130"/>
      <c r="AC148" s="130"/>
      <c r="AD148" s="130"/>
      <c r="AE148" s="130"/>
      <c r="AF148" s="130"/>
      <c r="AG148" s="130"/>
      <c r="AH148" s="130"/>
      <c r="AI148" s="130"/>
      <c r="AJ148" s="130"/>
      <c r="AK148" s="130"/>
      <c r="AL148" s="130"/>
      <c r="AM148" s="130"/>
      <c r="AN148" s="130"/>
      <c r="AO148" s="130"/>
      <c r="AP148" s="130"/>
      <c r="AQ148" s="130"/>
      <c r="AR148" s="130"/>
      <c r="AS148" s="130"/>
      <c r="AT148" s="130"/>
      <c r="AU148" s="130"/>
      <c r="AV148" s="130"/>
      <c r="AW148" s="130"/>
      <c r="AX148" s="130"/>
      <c r="AY148" s="130"/>
      <c r="AZ148" s="130"/>
      <c r="BA148" s="130"/>
      <c r="BB148" s="130"/>
      <c r="BC148" s="130"/>
      <c r="BD148" s="146">
        <f>C147</f>
        <v>0</v>
      </c>
      <c r="BE148" s="130"/>
      <c r="BF148" s="130"/>
      <c r="BG148" s="130"/>
      <c r="BH148" s="130"/>
      <c r="BI148" s="130"/>
      <c r="BJ148" s="130"/>
      <c r="BK148" s="130"/>
    </row>
    <row r="149" spans="1:63" ht="12.75">
      <c r="A149" s="131"/>
      <c r="B149" s="132"/>
      <c r="C149" s="138" t="s">
        <v>210</v>
      </c>
      <c r="D149" s="139"/>
      <c r="E149" s="140">
        <v>1.55</v>
      </c>
      <c r="F149" s="141"/>
      <c r="G149" s="142"/>
      <c r="H149" s="143"/>
      <c r="I149" s="136"/>
      <c r="J149" s="144"/>
      <c r="K149" s="136"/>
      <c r="M149" s="145" t="s">
        <v>210</v>
      </c>
      <c r="O149" s="12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  <c r="AK149" s="130"/>
      <c r="AL149" s="130"/>
      <c r="AM149" s="130"/>
      <c r="AN149" s="130"/>
      <c r="AO149" s="130"/>
      <c r="AP149" s="130"/>
      <c r="AQ149" s="130"/>
      <c r="AR149" s="130"/>
      <c r="AS149" s="130"/>
      <c r="AT149" s="130"/>
      <c r="AU149" s="130"/>
      <c r="AV149" s="130"/>
      <c r="AW149" s="130"/>
      <c r="AX149" s="130"/>
      <c r="AY149" s="130"/>
      <c r="AZ149" s="130"/>
      <c r="BA149" s="130"/>
      <c r="BB149" s="130"/>
      <c r="BC149" s="130"/>
      <c r="BD149" s="146" t="str">
        <f>C148</f>
        <v>úsek č.1:</v>
      </c>
      <c r="BE149" s="130"/>
      <c r="BF149" s="130"/>
      <c r="BG149" s="130"/>
      <c r="BH149" s="130"/>
      <c r="BI149" s="130"/>
      <c r="BJ149" s="130"/>
      <c r="BK149" s="130"/>
    </row>
    <row r="150" spans="1:63" ht="12.75">
      <c r="A150" s="131"/>
      <c r="B150" s="132"/>
      <c r="C150" s="138" t="s">
        <v>211</v>
      </c>
      <c r="D150" s="139"/>
      <c r="E150" s="140">
        <v>6.2</v>
      </c>
      <c r="F150" s="141"/>
      <c r="G150" s="142"/>
      <c r="H150" s="143"/>
      <c r="I150" s="136"/>
      <c r="J150" s="144"/>
      <c r="K150" s="136"/>
      <c r="M150" s="145" t="s">
        <v>211</v>
      </c>
      <c r="O150" s="120"/>
      <c r="Z150" s="130"/>
      <c r="AA150" s="130"/>
      <c r="AB150" s="130"/>
      <c r="AC150" s="130"/>
      <c r="AD150" s="130"/>
      <c r="AE150" s="130"/>
      <c r="AF150" s="130"/>
      <c r="AG150" s="130"/>
      <c r="AH150" s="130"/>
      <c r="AI150" s="130"/>
      <c r="AJ150" s="130"/>
      <c r="AK150" s="130"/>
      <c r="AL150" s="130"/>
      <c r="AM150" s="130"/>
      <c r="AN150" s="130"/>
      <c r="AO150" s="130"/>
      <c r="AP150" s="130"/>
      <c r="AQ150" s="130"/>
      <c r="AR150" s="130"/>
      <c r="AS150" s="130"/>
      <c r="AT150" s="130"/>
      <c r="AU150" s="130"/>
      <c r="AV150" s="130"/>
      <c r="AW150" s="130"/>
      <c r="AX150" s="130"/>
      <c r="AY150" s="130"/>
      <c r="AZ150" s="130"/>
      <c r="BA150" s="130"/>
      <c r="BB150" s="130"/>
      <c r="BC150" s="130"/>
      <c r="BD150" s="146" t="str">
        <f>C149</f>
        <v>úsek č.2:1,55</v>
      </c>
      <c r="BE150" s="130"/>
      <c r="BF150" s="130"/>
      <c r="BG150" s="130"/>
      <c r="BH150" s="130"/>
      <c r="BI150" s="130"/>
      <c r="BJ150" s="130"/>
      <c r="BK150" s="130"/>
    </row>
    <row r="151" spans="1:104" ht="12.75">
      <c r="A151" s="121">
        <v>32</v>
      </c>
      <c r="B151" s="122" t="s">
        <v>212</v>
      </c>
      <c r="C151" s="123" t="s">
        <v>213</v>
      </c>
      <c r="D151" s="124" t="s">
        <v>35</v>
      </c>
      <c r="E151" s="125">
        <v>428.6</v>
      </c>
      <c r="F151" s="126">
        <v>0</v>
      </c>
      <c r="G151" s="127">
        <f>E151*F151</f>
        <v>0</v>
      </c>
      <c r="H151" s="128">
        <v>0</v>
      </c>
      <c r="I151" s="129">
        <f>E151*H151</f>
        <v>0</v>
      </c>
      <c r="J151" s="128">
        <v>-0.440000000000055</v>
      </c>
      <c r="K151" s="129">
        <f>E151*J151</f>
        <v>-188.5840000000236</v>
      </c>
      <c r="O151" s="120"/>
      <c r="Z151" s="130"/>
      <c r="AA151" s="130">
        <v>1</v>
      </c>
      <c r="AB151" s="130">
        <v>1</v>
      </c>
      <c r="AC151" s="130">
        <v>1</v>
      </c>
      <c r="AD151" s="130"/>
      <c r="AE151" s="130"/>
      <c r="AF151" s="130"/>
      <c r="AG151" s="130"/>
      <c r="AH151" s="130"/>
      <c r="AI151" s="130"/>
      <c r="AJ151" s="130"/>
      <c r="AK151" s="130"/>
      <c r="AL151" s="130"/>
      <c r="AM151" s="130"/>
      <c r="AN151" s="130"/>
      <c r="AO151" s="130"/>
      <c r="AP151" s="130"/>
      <c r="AQ151" s="130"/>
      <c r="AR151" s="130"/>
      <c r="AS151" s="130"/>
      <c r="AT151" s="130"/>
      <c r="AU151" s="130"/>
      <c r="AV151" s="130"/>
      <c r="AW151" s="130"/>
      <c r="AX151" s="130"/>
      <c r="AY151" s="130"/>
      <c r="AZ151" s="130"/>
      <c r="BA151" s="130"/>
      <c r="BB151" s="130"/>
      <c r="BC151" s="130"/>
      <c r="BD151" s="130"/>
      <c r="BE151" s="130"/>
      <c r="BF151" s="130"/>
      <c r="BG151" s="130"/>
      <c r="BH151" s="130"/>
      <c r="BI151" s="130"/>
      <c r="BJ151" s="130"/>
      <c r="BK151" s="130"/>
      <c r="CA151" s="130">
        <v>1</v>
      </c>
      <c r="CB151" s="130">
        <v>1</v>
      </c>
      <c r="CZ151" s="82">
        <v>1</v>
      </c>
    </row>
    <row r="152" spans="1:63" ht="12.75">
      <c r="A152" s="131"/>
      <c r="B152" s="132"/>
      <c r="C152" s="138" t="s">
        <v>214</v>
      </c>
      <c r="D152" s="139"/>
      <c r="E152" s="140">
        <v>81.95</v>
      </c>
      <c r="F152" s="141"/>
      <c r="G152" s="142"/>
      <c r="H152" s="143"/>
      <c r="I152" s="136"/>
      <c r="J152" s="144"/>
      <c r="K152" s="136"/>
      <c r="M152" s="145" t="s">
        <v>214</v>
      </c>
      <c r="O152" s="120"/>
      <c r="Z152" s="130"/>
      <c r="AA152" s="130"/>
      <c r="AB152" s="130"/>
      <c r="AC152" s="130"/>
      <c r="AD152" s="130"/>
      <c r="AE152" s="130"/>
      <c r="AF152" s="130"/>
      <c r="AG152" s="130"/>
      <c r="AH152" s="130"/>
      <c r="AI152" s="130"/>
      <c r="AJ152" s="130"/>
      <c r="AK152" s="130"/>
      <c r="AL152" s="130"/>
      <c r="AM152" s="130"/>
      <c r="AN152" s="130"/>
      <c r="AO152" s="130"/>
      <c r="AP152" s="130"/>
      <c r="AQ152" s="130"/>
      <c r="AR152" s="130"/>
      <c r="AS152" s="130"/>
      <c r="AT152" s="130"/>
      <c r="AU152" s="130"/>
      <c r="AV152" s="130"/>
      <c r="AW152" s="130"/>
      <c r="AX152" s="130"/>
      <c r="AY152" s="130"/>
      <c r="AZ152" s="130"/>
      <c r="BA152" s="130"/>
      <c r="BB152" s="130"/>
      <c r="BC152" s="130"/>
      <c r="BD152" s="146" t="str">
        <f>C151</f>
        <v>Odstranění podkladu nad 50 m2,kam.drcené tl.20 cm</v>
      </c>
      <c r="BE152" s="130"/>
      <c r="BF152" s="130"/>
      <c r="BG152" s="130"/>
      <c r="BH152" s="130"/>
      <c r="BI152" s="130"/>
      <c r="BJ152" s="130"/>
      <c r="BK152" s="130"/>
    </row>
    <row r="153" spans="1:63" ht="12.75">
      <c r="A153" s="131"/>
      <c r="B153" s="132"/>
      <c r="C153" s="138" t="s">
        <v>215</v>
      </c>
      <c r="D153" s="139"/>
      <c r="E153" s="140">
        <v>159</v>
      </c>
      <c r="F153" s="141"/>
      <c r="G153" s="142"/>
      <c r="H153" s="143"/>
      <c r="I153" s="136"/>
      <c r="J153" s="144"/>
      <c r="K153" s="136"/>
      <c r="M153" s="145" t="s">
        <v>215</v>
      </c>
      <c r="O153" s="120"/>
      <c r="Z153" s="130"/>
      <c r="AA153" s="130"/>
      <c r="AB153" s="130"/>
      <c r="AC153" s="130"/>
      <c r="AD153" s="130"/>
      <c r="AE153" s="130"/>
      <c r="AF153" s="130"/>
      <c r="AG153" s="130"/>
      <c r="AH153" s="130"/>
      <c r="AI153" s="130"/>
      <c r="AJ153" s="130"/>
      <c r="AK153" s="130"/>
      <c r="AL153" s="130"/>
      <c r="AM153" s="130"/>
      <c r="AN153" s="130"/>
      <c r="AO153" s="130"/>
      <c r="AP153" s="130"/>
      <c r="AQ153" s="130"/>
      <c r="AR153" s="130"/>
      <c r="AS153" s="130"/>
      <c r="AT153" s="130"/>
      <c r="AU153" s="130"/>
      <c r="AV153" s="130"/>
      <c r="AW153" s="130"/>
      <c r="AX153" s="130"/>
      <c r="AY153" s="130"/>
      <c r="AZ153" s="130"/>
      <c r="BA153" s="130"/>
      <c r="BB153" s="130"/>
      <c r="BC153" s="130"/>
      <c r="BD153" s="146" t="str">
        <f>C152</f>
        <v>úsek č.1:79,3+3,65-1</v>
      </c>
      <c r="BE153" s="130"/>
      <c r="BF153" s="130"/>
      <c r="BG153" s="130"/>
      <c r="BH153" s="130"/>
      <c r="BI153" s="130"/>
      <c r="BJ153" s="130"/>
      <c r="BK153" s="130"/>
    </row>
    <row r="154" spans="1:63" ht="12.75">
      <c r="A154" s="131"/>
      <c r="B154" s="132"/>
      <c r="C154" s="138" t="s">
        <v>216</v>
      </c>
      <c r="D154" s="139"/>
      <c r="E154" s="140">
        <v>187.65</v>
      </c>
      <c r="F154" s="141"/>
      <c r="G154" s="142"/>
      <c r="H154" s="143"/>
      <c r="I154" s="136"/>
      <c r="J154" s="144"/>
      <c r="K154" s="136"/>
      <c r="M154" s="145" t="s">
        <v>216</v>
      </c>
      <c r="O154" s="120"/>
      <c r="Z154" s="130"/>
      <c r="AA154" s="130"/>
      <c r="AB154" s="130"/>
      <c r="AC154" s="130"/>
      <c r="AD154" s="130"/>
      <c r="AE154" s="130"/>
      <c r="AF154" s="130"/>
      <c r="AG154" s="130"/>
      <c r="AH154" s="130"/>
      <c r="AI154" s="130"/>
      <c r="AJ154" s="130"/>
      <c r="AK154" s="130"/>
      <c r="AL154" s="130"/>
      <c r="AM154" s="130"/>
      <c r="AN154" s="130"/>
      <c r="AO154" s="130"/>
      <c r="AP154" s="130"/>
      <c r="AQ154" s="130"/>
      <c r="AR154" s="130"/>
      <c r="AS154" s="130"/>
      <c r="AT154" s="130"/>
      <c r="AU154" s="130"/>
      <c r="AV154" s="130"/>
      <c r="AW154" s="130"/>
      <c r="AX154" s="130"/>
      <c r="AY154" s="130"/>
      <c r="AZ154" s="130"/>
      <c r="BA154" s="130"/>
      <c r="BB154" s="130"/>
      <c r="BC154" s="130"/>
      <c r="BD154" s="146" t="str">
        <f>C153</f>
        <v>úsek č.2:147,15+11,85</v>
      </c>
      <c r="BE154" s="130"/>
      <c r="BF154" s="130"/>
      <c r="BG154" s="130"/>
      <c r="BH154" s="130"/>
      <c r="BI154" s="130"/>
      <c r="BJ154" s="130"/>
      <c r="BK154" s="130"/>
    </row>
    <row r="155" spans="1:104" ht="12.75">
      <c r="A155" s="121">
        <v>33</v>
      </c>
      <c r="B155" s="122" t="s">
        <v>217</v>
      </c>
      <c r="C155" s="123" t="s">
        <v>218</v>
      </c>
      <c r="D155" s="124" t="s">
        <v>147</v>
      </c>
      <c r="E155" s="125">
        <v>374.65</v>
      </c>
      <c r="F155" s="126">
        <v>0</v>
      </c>
      <c r="G155" s="127">
        <f>E155*F155</f>
        <v>0</v>
      </c>
      <c r="H155" s="128">
        <v>0</v>
      </c>
      <c r="I155" s="129">
        <f>E155*H155</f>
        <v>0</v>
      </c>
      <c r="J155" s="128">
        <v>-0.230000000000018</v>
      </c>
      <c r="K155" s="129">
        <f>E155*J155</f>
        <v>-86.16950000000674</v>
      </c>
      <c r="O155" s="120"/>
      <c r="Z155" s="130"/>
      <c r="AA155" s="130">
        <v>1</v>
      </c>
      <c r="AB155" s="130">
        <v>1</v>
      </c>
      <c r="AC155" s="130">
        <v>1</v>
      </c>
      <c r="AD155" s="130"/>
      <c r="AE155" s="130"/>
      <c r="AF155" s="130"/>
      <c r="AG155" s="130"/>
      <c r="AH155" s="130"/>
      <c r="AI155" s="130"/>
      <c r="AJ155" s="130"/>
      <c r="AK155" s="130"/>
      <c r="AL155" s="130"/>
      <c r="AM155" s="130"/>
      <c r="AN155" s="130"/>
      <c r="AO155" s="130"/>
      <c r="AP155" s="130"/>
      <c r="AQ155" s="130"/>
      <c r="AR155" s="130"/>
      <c r="AS155" s="130"/>
      <c r="AT155" s="130"/>
      <c r="AU155" s="130"/>
      <c r="AV155" s="130"/>
      <c r="AW155" s="130"/>
      <c r="AX155" s="130"/>
      <c r="AY155" s="130"/>
      <c r="AZ155" s="130"/>
      <c r="BA155" s="130"/>
      <c r="BB155" s="130"/>
      <c r="BC155" s="130"/>
      <c r="BD155" s="130"/>
      <c r="BE155" s="130"/>
      <c r="BF155" s="130"/>
      <c r="BG155" s="130"/>
      <c r="BH155" s="130"/>
      <c r="BI155" s="130"/>
      <c r="BJ155" s="130"/>
      <c r="BK155" s="130"/>
      <c r="CA155" s="130">
        <v>1</v>
      </c>
      <c r="CB155" s="130">
        <v>1</v>
      </c>
      <c r="CZ155" s="82">
        <v>1</v>
      </c>
    </row>
    <row r="156" spans="1:63" ht="12.75">
      <c r="A156" s="131"/>
      <c r="B156" s="132"/>
      <c r="C156" s="138" t="s">
        <v>219</v>
      </c>
      <c r="D156" s="139"/>
      <c r="E156" s="140">
        <v>57.2</v>
      </c>
      <c r="F156" s="141"/>
      <c r="G156" s="142"/>
      <c r="H156" s="143"/>
      <c r="I156" s="136"/>
      <c r="J156" s="144"/>
      <c r="K156" s="136"/>
      <c r="M156" s="145" t="s">
        <v>219</v>
      </c>
      <c r="O156" s="120"/>
      <c r="Z156" s="130"/>
      <c r="AA156" s="130"/>
      <c r="AB156" s="130"/>
      <c r="AC156" s="130"/>
      <c r="AD156" s="130"/>
      <c r="AE156" s="130"/>
      <c r="AF156" s="130"/>
      <c r="AG156" s="130"/>
      <c r="AH156" s="130"/>
      <c r="AI156" s="130"/>
      <c r="AJ156" s="130"/>
      <c r="AK156" s="130"/>
      <c r="AL156" s="130"/>
      <c r="AM156" s="130"/>
      <c r="AN156" s="130"/>
      <c r="AO156" s="130"/>
      <c r="AP156" s="130"/>
      <c r="AQ156" s="130"/>
      <c r="AR156" s="130"/>
      <c r="AS156" s="130"/>
      <c r="AT156" s="130"/>
      <c r="AU156" s="130"/>
      <c r="AV156" s="130"/>
      <c r="AW156" s="130"/>
      <c r="AX156" s="130"/>
      <c r="AY156" s="130"/>
      <c r="AZ156" s="130"/>
      <c r="BA156" s="130"/>
      <c r="BB156" s="130"/>
      <c r="BC156" s="130"/>
      <c r="BD156" s="146" t="str">
        <f>C155</f>
        <v>Vytrhání obrub chodníkových</v>
      </c>
      <c r="BE156" s="130"/>
      <c r="BF156" s="130"/>
      <c r="BG156" s="130"/>
      <c r="BH156" s="130"/>
      <c r="BI156" s="130"/>
      <c r="BJ156" s="130"/>
      <c r="BK156" s="130"/>
    </row>
    <row r="157" spans="1:63" ht="12.75">
      <c r="A157" s="131"/>
      <c r="B157" s="132"/>
      <c r="C157" s="138" t="s">
        <v>220</v>
      </c>
      <c r="D157" s="139"/>
      <c r="E157" s="140">
        <v>142.5</v>
      </c>
      <c r="F157" s="141"/>
      <c r="G157" s="142"/>
      <c r="H157" s="143"/>
      <c r="I157" s="136"/>
      <c r="J157" s="144"/>
      <c r="K157" s="136"/>
      <c r="M157" s="145" t="s">
        <v>220</v>
      </c>
      <c r="O157" s="120"/>
      <c r="Z157" s="130"/>
      <c r="AA157" s="130"/>
      <c r="AB157" s="130"/>
      <c r="AC157" s="130"/>
      <c r="AD157" s="130"/>
      <c r="AE157" s="130"/>
      <c r="AF157" s="130"/>
      <c r="AG157" s="130"/>
      <c r="AH157" s="130"/>
      <c r="AI157" s="130"/>
      <c r="AJ157" s="130"/>
      <c r="AK157" s="130"/>
      <c r="AL157" s="130"/>
      <c r="AM157" s="130"/>
      <c r="AN157" s="130"/>
      <c r="AO157" s="130"/>
      <c r="AP157" s="130"/>
      <c r="AQ157" s="130"/>
      <c r="AR157" s="130"/>
      <c r="AS157" s="130"/>
      <c r="AT157" s="130"/>
      <c r="AU157" s="130"/>
      <c r="AV157" s="130"/>
      <c r="AW157" s="130"/>
      <c r="AX157" s="130"/>
      <c r="AY157" s="130"/>
      <c r="AZ157" s="130"/>
      <c r="BA157" s="130"/>
      <c r="BB157" s="130"/>
      <c r="BC157" s="130"/>
      <c r="BD157" s="146" t="str">
        <f>C156</f>
        <v>úsek č.1:57,2</v>
      </c>
      <c r="BE157" s="130"/>
      <c r="BF157" s="130"/>
      <c r="BG157" s="130"/>
      <c r="BH157" s="130"/>
      <c r="BI157" s="130"/>
      <c r="BJ157" s="130"/>
      <c r="BK157" s="130"/>
    </row>
    <row r="158" spans="1:63" ht="12.75">
      <c r="A158" s="131"/>
      <c r="B158" s="132"/>
      <c r="C158" s="138" t="s">
        <v>221</v>
      </c>
      <c r="D158" s="139"/>
      <c r="E158" s="140">
        <v>174.95</v>
      </c>
      <c r="F158" s="141"/>
      <c r="G158" s="142"/>
      <c r="H158" s="143"/>
      <c r="I158" s="136"/>
      <c r="J158" s="144"/>
      <c r="K158" s="136"/>
      <c r="M158" s="145" t="s">
        <v>221</v>
      </c>
      <c r="O158" s="12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  <c r="AL158" s="130"/>
      <c r="AM158" s="130"/>
      <c r="AN158" s="130"/>
      <c r="AO158" s="130"/>
      <c r="AP158" s="130"/>
      <c r="AQ158" s="130"/>
      <c r="AR158" s="130"/>
      <c r="AS158" s="130"/>
      <c r="AT158" s="130"/>
      <c r="AU158" s="130"/>
      <c r="AV158" s="130"/>
      <c r="AW158" s="130"/>
      <c r="AX158" s="130"/>
      <c r="AY158" s="130"/>
      <c r="AZ158" s="130"/>
      <c r="BA158" s="130"/>
      <c r="BB158" s="130"/>
      <c r="BC158" s="130"/>
      <c r="BD158" s="146" t="str">
        <f>C157</f>
        <v>úsek č.2:137,9+4,6</v>
      </c>
      <c r="BE158" s="130"/>
      <c r="BF158" s="130"/>
      <c r="BG158" s="130"/>
      <c r="BH158" s="130"/>
      <c r="BI158" s="130"/>
      <c r="BJ158" s="130"/>
      <c r="BK158" s="130"/>
    </row>
    <row r="159" spans="1:104" ht="12.75">
      <c r="A159" s="121">
        <v>34</v>
      </c>
      <c r="B159" s="122" t="s">
        <v>222</v>
      </c>
      <c r="C159" s="123" t="s">
        <v>223</v>
      </c>
      <c r="D159" s="124" t="s">
        <v>147</v>
      </c>
      <c r="E159" s="125">
        <v>13.4</v>
      </c>
      <c r="F159" s="126">
        <v>0</v>
      </c>
      <c r="G159" s="127">
        <f>E159*F159</f>
        <v>0</v>
      </c>
      <c r="H159" s="128">
        <v>0</v>
      </c>
      <c r="I159" s="129">
        <f>E159*H159</f>
        <v>0</v>
      </c>
      <c r="J159" s="128">
        <v>-0.144999999999982</v>
      </c>
      <c r="K159" s="129">
        <f>E159*J159</f>
        <v>-1.942999999999759</v>
      </c>
      <c r="O159" s="120"/>
      <c r="Z159" s="130"/>
      <c r="AA159" s="130">
        <v>1</v>
      </c>
      <c r="AB159" s="130">
        <v>1</v>
      </c>
      <c r="AC159" s="130">
        <v>1</v>
      </c>
      <c r="AD159" s="130"/>
      <c r="AE159" s="130"/>
      <c r="AF159" s="130"/>
      <c r="AG159" s="130"/>
      <c r="AH159" s="130"/>
      <c r="AI159" s="130"/>
      <c r="AJ159" s="130"/>
      <c r="AK159" s="130"/>
      <c r="AL159" s="130"/>
      <c r="AM159" s="130"/>
      <c r="AN159" s="130"/>
      <c r="AO159" s="130"/>
      <c r="AP159" s="130"/>
      <c r="AQ159" s="130"/>
      <c r="AR159" s="130"/>
      <c r="AS159" s="130"/>
      <c r="AT159" s="130"/>
      <c r="AU159" s="130"/>
      <c r="AV159" s="130"/>
      <c r="AW159" s="130"/>
      <c r="AX159" s="130"/>
      <c r="AY159" s="130"/>
      <c r="AZ159" s="130"/>
      <c r="BA159" s="130"/>
      <c r="BB159" s="130"/>
      <c r="BC159" s="130"/>
      <c r="BD159" s="130"/>
      <c r="BE159" s="130"/>
      <c r="BF159" s="130"/>
      <c r="BG159" s="130"/>
      <c r="BH159" s="130"/>
      <c r="BI159" s="130"/>
      <c r="BJ159" s="130"/>
      <c r="BK159" s="130"/>
      <c r="CA159" s="130">
        <v>1</v>
      </c>
      <c r="CB159" s="130">
        <v>1</v>
      </c>
      <c r="CZ159" s="82">
        <v>1</v>
      </c>
    </row>
    <row r="160" spans="1:63" ht="12.75">
      <c r="A160" s="131"/>
      <c r="B160" s="132"/>
      <c r="C160" s="138" t="s">
        <v>224</v>
      </c>
      <c r="D160" s="139"/>
      <c r="E160" s="140">
        <v>5.45</v>
      </c>
      <c r="F160" s="141"/>
      <c r="G160" s="142"/>
      <c r="H160" s="143"/>
      <c r="I160" s="136"/>
      <c r="J160" s="144"/>
      <c r="K160" s="136"/>
      <c r="M160" s="145" t="s">
        <v>224</v>
      </c>
      <c r="O160" s="120"/>
      <c r="Z160" s="130"/>
      <c r="AA160" s="130"/>
      <c r="AB160" s="130"/>
      <c r="AC160" s="130"/>
      <c r="AD160" s="130"/>
      <c r="AE160" s="130"/>
      <c r="AF160" s="130"/>
      <c r="AG160" s="130"/>
      <c r="AH160" s="130"/>
      <c r="AI160" s="130"/>
      <c r="AJ160" s="130"/>
      <c r="AK160" s="130"/>
      <c r="AL160" s="130"/>
      <c r="AM160" s="130"/>
      <c r="AN160" s="130"/>
      <c r="AO160" s="130"/>
      <c r="AP160" s="130"/>
      <c r="AQ160" s="130"/>
      <c r="AR160" s="130"/>
      <c r="AS160" s="130"/>
      <c r="AT160" s="130"/>
      <c r="AU160" s="130"/>
      <c r="AV160" s="130"/>
      <c r="AW160" s="130"/>
      <c r="AX160" s="130"/>
      <c r="AY160" s="130"/>
      <c r="AZ160" s="130"/>
      <c r="BA160" s="130"/>
      <c r="BB160" s="130"/>
      <c r="BC160" s="130"/>
      <c r="BD160" s="146" t="str">
        <f>C159</f>
        <v>Vytrhání obrub z krajníků nebo obrubníků stojatých</v>
      </c>
      <c r="BE160" s="130"/>
      <c r="BF160" s="130"/>
      <c r="BG160" s="130"/>
      <c r="BH160" s="130"/>
      <c r="BI160" s="130"/>
      <c r="BJ160" s="130"/>
      <c r="BK160" s="130"/>
    </row>
    <row r="161" spans="1:63" ht="12.75">
      <c r="A161" s="131"/>
      <c r="B161" s="132"/>
      <c r="C161" s="138" t="s">
        <v>225</v>
      </c>
      <c r="D161" s="139"/>
      <c r="E161" s="140">
        <v>6</v>
      </c>
      <c r="F161" s="141"/>
      <c r="G161" s="142"/>
      <c r="H161" s="143"/>
      <c r="I161" s="136"/>
      <c r="J161" s="144"/>
      <c r="K161" s="136"/>
      <c r="M161" s="145" t="s">
        <v>225</v>
      </c>
      <c r="O161" s="120"/>
      <c r="Z161" s="130"/>
      <c r="AA161" s="130"/>
      <c r="AB161" s="130"/>
      <c r="AC161" s="130"/>
      <c r="AD161" s="130"/>
      <c r="AE161" s="130"/>
      <c r="AF161" s="130"/>
      <c r="AG161" s="130"/>
      <c r="AH161" s="130"/>
      <c r="AI161" s="130"/>
      <c r="AJ161" s="130"/>
      <c r="AK161" s="130"/>
      <c r="AL161" s="130"/>
      <c r="AM161" s="130"/>
      <c r="AN161" s="130"/>
      <c r="AO161" s="130"/>
      <c r="AP161" s="130"/>
      <c r="AQ161" s="130"/>
      <c r="AR161" s="130"/>
      <c r="AS161" s="130"/>
      <c r="AT161" s="130"/>
      <c r="AU161" s="130"/>
      <c r="AV161" s="130"/>
      <c r="AW161" s="130"/>
      <c r="AX161" s="130"/>
      <c r="AY161" s="130"/>
      <c r="AZ161" s="130"/>
      <c r="BA161" s="130"/>
      <c r="BB161" s="130"/>
      <c r="BC161" s="130"/>
      <c r="BD161" s="146" t="str">
        <f>C160</f>
        <v>úsek č.1:5,45</v>
      </c>
      <c r="BE161" s="130"/>
      <c r="BF161" s="130"/>
      <c r="BG161" s="130"/>
      <c r="BH161" s="130"/>
      <c r="BI161" s="130"/>
      <c r="BJ161" s="130"/>
      <c r="BK161" s="130"/>
    </row>
    <row r="162" spans="1:63" ht="12.75">
      <c r="A162" s="131"/>
      <c r="B162" s="132"/>
      <c r="C162" s="138" t="s">
        <v>226</v>
      </c>
      <c r="D162" s="139"/>
      <c r="E162" s="140">
        <v>1.95</v>
      </c>
      <c r="F162" s="141"/>
      <c r="G162" s="142"/>
      <c r="H162" s="143"/>
      <c r="I162" s="136"/>
      <c r="J162" s="144"/>
      <c r="K162" s="136"/>
      <c r="M162" s="145" t="s">
        <v>226</v>
      </c>
      <c r="O162" s="120"/>
      <c r="Z162" s="130"/>
      <c r="AA162" s="130"/>
      <c r="AB162" s="130"/>
      <c r="AC162" s="130"/>
      <c r="AD162" s="130"/>
      <c r="AE162" s="130"/>
      <c r="AF162" s="130"/>
      <c r="AG162" s="130"/>
      <c r="AH162" s="130"/>
      <c r="AI162" s="130"/>
      <c r="AJ162" s="130"/>
      <c r="AK162" s="130"/>
      <c r="AL162" s="130"/>
      <c r="AM162" s="130"/>
      <c r="AN162" s="130"/>
      <c r="AO162" s="130"/>
      <c r="AP162" s="130"/>
      <c r="AQ162" s="130"/>
      <c r="AR162" s="130"/>
      <c r="AS162" s="130"/>
      <c r="AT162" s="130"/>
      <c r="AU162" s="130"/>
      <c r="AV162" s="130"/>
      <c r="AW162" s="130"/>
      <c r="AX162" s="130"/>
      <c r="AY162" s="130"/>
      <c r="AZ162" s="130"/>
      <c r="BA162" s="130"/>
      <c r="BB162" s="130"/>
      <c r="BC162" s="130"/>
      <c r="BD162" s="146" t="str">
        <f>C161</f>
        <v>úsek č.2:6</v>
      </c>
      <c r="BE162" s="130"/>
      <c r="BF162" s="130"/>
      <c r="BG162" s="130"/>
      <c r="BH162" s="130"/>
      <c r="BI162" s="130"/>
      <c r="BJ162" s="130"/>
      <c r="BK162" s="130"/>
    </row>
    <row r="163" spans="1:104" ht="12.75">
      <c r="A163" s="121">
        <v>35</v>
      </c>
      <c r="B163" s="122" t="s">
        <v>227</v>
      </c>
      <c r="C163" s="123" t="s">
        <v>228</v>
      </c>
      <c r="D163" s="124" t="s">
        <v>147</v>
      </c>
      <c r="E163" s="125">
        <v>67.9</v>
      </c>
      <c r="F163" s="126">
        <v>0</v>
      </c>
      <c r="G163" s="127">
        <f>E163*F163</f>
        <v>0</v>
      </c>
      <c r="H163" s="128">
        <v>0</v>
      </c>
      <c r="I163" s="129">
        <f>E163*H163</f>
        <v>0</v>
      </c>
      <c r="J163" s="128">
        <v>0</v>
      </c>
      <c r="K163" s="129">
        <f>E163*J163</f>
        <v>0</v>
      </c>
      <c r="O163" s="120"/>
      <c r="Z163" s="130"/>
      <c r="AA163" s="130">
        <v>1</v>
      </c>
      <c r="AB163" s="130">
        <v>1</v>
      </c>
      <c r="AC163" s="130">
        <v>1</v>
      </c>
      <c r="AD163" s="130"/>
      <c r="AE163" s="130"/>
      <c r="AF163" s="130"/>
      <c r="AG163" s="130"/>
      <c r="AH163" s="130"/>
      <c r="AI163" s="130"/>
      <c r="AJ163" s="130"/>
      <c r="AK163" s="130"/>
      <c r="AL163" s="130"/>
      <c r="AM163" s="130"/>
      <c r="AN163" s="130"/>
      <c r="AO163" s="130"/>
      <c r="AP163" s="130"/>
      <c r="AQ163" s="130"/>
      <c r="AR163" s="130"/>
      <c r="AS163" s="130"/>
      <c r="AT163" s="130"/>
      <c r="AU163" s="130"/>
      <c r="AV163" s="130"/>
      <c r="AW163" s="130"/>
      <c r="AX163" s="130"/>
      <c r="AY163" s="130"/>
      <c r="AZ163" s="130"/>
      <c r="BA163" s="130"/>
      <c r="BB163" s="130"/>
      <c r="BC163" s="130"/>
      <c r="BD163" s="130"/>
      <c r="BE163" s="130"/>
      <c r="BF163" s="130"/>
      <c r="BG163" s="130"/>
      <c r="BH163" s="130"/>
      <c r="BI163" s="130"/>
      <c r="BJ163" s="130"/>
      <c r="BK163" s="130"/>
      <c r="CA163" s="130">
        <v>1</v>
      </c>
      <c r="CB163" s="130">
        <v>1</v>
      </c>
      <c r="CZ163" s="82">
        <v>1</v>
      </c>
    </row>
    <row r="164" spans="1:63" ht="12.75">
      <c r="A164" s="131"/>
      <c r="B164" s="132"/>
      <c r="C164" s="138" t="s">
        <v>229</v>
      </c>
      <c r="D164" s="139"/>
      <c r="E164" s="140">
        <v>11.2</v>
      </c>
      <c r="F164" s="141"/>
      <c r="G164" s="142"/>
      <c r="H164" s="143"/>
      <c r="I164" s="136"/>
      <c r="J164" s="144"/>
      <c r="K164" s="136"/>
      <c r="M164" s="145" t="s">
        <v>229</v>
      </c>
      <c r="O164" s="120"/>
      <c r="Z164" s="130"/>
      <c r="AA164" s="130"/>
      <c r="AB164" s="130"/>
      <c r="AC164" s="130"/>
      <c r="AD164" s="130"/>
      <c r="AE164" s="130"/>
      <c r="AF164" s="130"/>
      <c r="AG164" s="130"/>
      <c r="AH164" s="130"/>
      <c r="AI164" s="130"/>
      <c r="AJ164" s="130"/>
      <c r="AK164" s="130"/>
      <c r="AL164" s="130"/>
      <c r="AM164" s="130"/>
      <c r="AN164" s="130"/>
      <c r="AO164" s="130"/>
      <c r="AP164" s="130"/>
      <c r="AQ164" s="130"/>
      <c r="AR164" s="130"/>
      <c r="AS164" s="130"/>
      <c r="AT164" s="130"/>
      <c r="AU164" s="130"/>
      <c r="AV164" s="130"/>
      <c r="AW164" s="130"/>
      <c r="AX164" s="130"/>
      <c r="AY164" s="130"/>
      <c r="AZ164" s="130"/>
      <c r="BA164" s="130"/>
      <c r="BB164" s="130"/>
      <c r="BC164" s="130"/>
      <c r="BD164" s="146" t="str">
        <f>C163</f>
        <v>Vytrhání obrub a krajníků z dlažebních kostek</v>
      </c>
      <c r="BE164" s="130"/>
      <c r="BF164" s="130"/>
      <c r="BG164" s="130"/>
      <c r="BH164" s="130"/>
      <c r="BI164" s="130"/>
      <c r="BJ164" s="130"/>
      <c r="BK164" s="130"/>
    </row>
    <row r="165" spans="1:63" ht="12.75">
      <c r="A165" s="131"/>
      <c r="B165" s="132"/>
      <c r="C165" s="138" t="s">
        <v>230</v>
      </c>
      <c r="D165" s="139"/>
      <c r="E165" s="140">
        <v>22.8</v>
      </c>
      <c r="F165" s="141"/>
      <c r="G165" s="142"/>
      <c r="H165" s="143"/>
      <c r="I165" s="136"/>
      <c r="J165" s="144"/>
      <c r="K165" s="136"/>
      <c r="M165" s="145" t="s">
        <v>230</v>
      </c>
      <c r="O165" s="120"/>
      <c r="Z165" s="130"/>
      <c r="AA165" s="130"/>
      <c r="AB165" s="130"/>
      <c r="AC165" s="130"/>
      <c r="AD165" s="130"/>
      <c r="AE165" s="130"/>
      <c r="AF165" s="130"/>
      <c r="AG165" s="130"/>
      <c r="AH165" s="130"/>
      <c r="AI165" s="130"/>
      <c r="AJ165" s="130"/>
      <c r="AK165" s="130"/>
      <c r="AL165" s="130"/>
      <c r="AM165" s="130"/>
      <c r="AN165" s="130"/>
      <c r="AO165" s="130"/>
      <c r="AP165" s="130"/>
      <c r="AQ165" s="130"/>
      <c r="AR165" s="130"/>
      <c r="AS165" s="130"/>
      <c r="AT165" s="130"/>
      <c r="AU165" s="130"/>
      <c r="AV165" s="130"/>
      <c r="AW165" s="130"/>
      <c r="AX165" s="130"/>
      <c r="AY165" s="130"/>
      <c r="AZ165" s="130"/>
      <c r="BA165" s="130"/>
      <c r="BB165" s="130"/>
      <c r="BC165" s="130"/>
      <c r="BD165" s="146" t="str">
        <f>C164</f>
        <v>úsek č.1 - dvojřádek přídlažba:2*5,6</v>
      </c>
      <c r="BE165" s="130"/>
      <c r="BF165" s="130"/>
      <c r="BG165" s="130"/>
      <c r="BH165" s="130"/>
      <c r="BI165" s="130"/>
      <c r="BJ165" s="130"/>
      <c r="BK165" s="130"/>
    </row>
    <row r="166" spans="1:63" ht="12.75">
      <c r="A166" s="131"/>
      <c r="B166" s="132"/>
      <c r="C166" s="138" t="s">
        <v>231</v>
      </c>
      <c r="D166" s="139"/>
      <c r="E166" s="140">
        <v>33.9</v>
      </c>
      <c r="F166" s="141"/>
      <c r="G166" s="142"/>
      <c r="H166" s="143"/>
      <c r="I166" s="136"/>
      <c r="J166" s="144"/>
      <c r="K166" s="136"/>
      <c r="M166" s="145" t="s">
        <v>231</v>
      </c>
      <c r="O166" s="120"/>
      <c r="Z166" s="130"/>
      <c r="AA166" s="130"/>
      <c r="AB166" s="130"/>
      <c r="AC166" s="130"/>
      <c r="AD166" s="130"/>
      <c r="AE166" s="130"/>
      <c r="AF166" s="130"/>
      <c r="AG166" s="130"/>
      <c r="AH166" s="130"/>
      <c r="AI166" s="130"/>
      <c r="AJ166" s="130"/>
      <c r="AK166" s="130"/>
      <c r="AL166" s="130"/>
      <c r="AM166" s="130"/>
      <c r="AN166" s="130"/>
      <c r="AO166" s="130"/>
      <c r="AP166" s="130"/>
      <c r="AQ166" s="130"/>
      <c r="AR166" s="130"/>
      <c r="AS166" s="130"/>
      <c r="AT166" s="130"/>
      <c r="AU166" s="130"/>
      <c r="AV166" s="130"/>
      <c r="AW166" s="130"/>
      <c r="AX166" s="130"/>
      <c r="AY166" s="130"/>
      <c r="AZ166" s="130"/>
      <c r="BA166" s="130"/>
      <c r="BB166" s="130"/>
      <c r="BC166" s="130"/>
      <c r="BD166" s="146" t="str">
        <f>C165</f>
        <v>úsek č.2 - dvojřádek přídlažba:2*6,2+2*5,2</v>
      </c>
      <c r="BE166" s="130"/>
      <c r="BF166" s="130"/>
      <c r="BG166" s="130"/>
      <c r="BH166" s="130"/>
      <c r="BI166" s="130"/>
      <c r="BJ166" s="130"/>
      <c r="BK166" s="130"/>
    </row>
    <row r="167" spans="1:104" ht="12.75">
      <c r="A167" s="121">
        <v>36</v>
      </c>
      <c r="B167" s="122" t="s">
        <v>232</v>
      </c>
      <c r="C167" s="123" t="s">
        <v>233</v>
      </c>
      <c r="D167" s="124" t="s">
        <v>147</v>
      </c>
      <c r="E167" s="125">
        <v>7.7</v>
      </c>
      <c r="F167" s="126">
        <v>0</v>
      </c>
      <c r="G167" s="127">
        <f>E167*F167</f>
        <v>0</v>
      </c>
      <c r="H167" s="128">
        <v>0</v>
      </c>
      <c r="I167" s="129">
        <f>E167*H167</f>
        <v>0</v>
      </c>
      <c r="J167" s="128">
        <v>0</v>
      </c>
      <c r="K167" s="129">
        <f>E167*J167</f>
        <v>0</v>
      </c>
      <c r="O167" s="120"/>
      <c r="Z167" s="130"/>
      <c r="AA167" s="130">
        <v>1</v>
      </c>
      <c r="AB167" s="130">
        <v>1</v>
      </c>
      <c r="AC167" s="130">
        <v>1</v>
      </c>
      <c r="AD167" s="130"/>
      <c r="AE167" s="130"/>
      <c r="AF167" s="130"/>
      <c r="AG167" s="130"/>
      <c r="AH167" s="130"/>
      <c r="AI167" s="130"/>
      <c r="AJ167" s="130"/>
      <c r="AK167" s="130"/>
      <c r="AL167" s="130"/>
      <c r="AM167" s="130"/>
      <c r="AN167" s="130"/>
      <c r="AO167" s="130"/>
      <c r="AP167" s="130"/>
      <c r="AQ167" s="130"/>
      <c r="AR167" s="130"/>
      <c r="AS167" s="130"/>
      <c r="AT167" s="130"/>
      <c r="AU167" s="130"/>
      <c r="AV167" s="130"/>
      <c r="AW167" s="130"/>
      <c r="AX167" s="130"/>
      <c r="AY167" s="130"/>
      <c r="AZ167" s="130"/>
      <c r="BA167" s="130"/>
      <c r="BB167" s="130"/>
      <c r="BC167" s="130"/>
      <c r="BD167" s="130"/>
      <c r="BE167" s="130"/>
      <c r="BF167" s="130"/>
      <c r="BG167" s="130"/>
      <c r="BH167" s="130"/>
      <c r="BI167" s="130"/>
      <c r="BJ167" s="130"/>
      <c r="BK167" s="130"/>
      <c r="CA167" s="130">
        <v>1</v>
      </c>
      <c r="CB167" s="130">
        <v>1</v>
      </c>
      <c r="CZ167" s="82">
        <v>1</v>
      </c>
    </row>
    <row r="168" spans="1:63" ht="12.75">
      <c r="A168" s="131"/>
      <c r="B168" s="132"/>
      <c r="C168" s="133" t="s">
        <v>234</v>
      </c>
      <c r="D168" s="134"/>
      <c r="E168" s="134"/>
      <c r="F168" s="134"/>
      <c r="G168" s="135"/>
      <c r="I168" s="136"/>
      <c r="K168" s="136"/>
      <c r="L168" s="137" t="s">
        <v>234</v>
      </c>
      <c r="O168" s="120"/>
      <c r="Z168" s="130"/>
      <c r="AA168" s="130"/>
      <c r="AB168" s="130"/>
      <c r="AC168" s="130"/>
      <c r="AD168" s="130"/>
      <c r="AE168" s="130"/>
      <c r="AF168" s="130"/>
      <c r="AG168" s="130"/>
      <c r="AH168" s="130"/>
      <c r="AI168" s="130"/>
      <c r="AJ168" s="130"/>
      <c r="AK168" s="130"/>
      <c r="AL168" s="130"/>
      <c r="AM168" s="130"/>
      <c r="AN168" s="130"/>
      <c r="AO168" s="130"/>
      <c r="AP168" s="130"/>
      <c r="AQ168" s="130"/>
      <c r="AR168" s="130"/>
      <c r="AS168" s="130"/>
      <c r="AT168" s="130"/>
      <c r="AU168" s="130"/>
      <c r="AV168" s="130"/>
      <c r="AW168" s="130"/>
      <c r="AX168" s="130"/>
      <c r="AY168" s="130"/>
      <c r="AZ168" s="130"/>
      <c r="BA168" s="130"/>
      <c r="BB168" s="130"/>
      <c r="BC168" s="130"/>
      <c r="BD168" s="130"/>
      <c r="BE168" s="130"/>
      <c r="BF168" s="130"/>
      <c r="BG168" s="130"/>
      <c r="BH168" s="130"/>
      <c r="BI168" s="130"/>
      <c r="BJ168" s="130"/>
      <c r="BK168" s="130"/>
    </row>
    <row r="169" spans="1:63" ht="12.75">
      <c r="A169" s="131"/>
      <c r="B169" s="132"/>
      <c r="C169" s="138" t="s">
        <v>235</v>
      </c>
      <c r="D169" s="139"/>
      <c r="E169" s="140">
        <v>4.95</v>
      </c>
      <c r="F169" s="141"/>
      <c r="G169" s="142"/>
      <c r="H169" s="143"/>
      <c r="I169" s="136"/>
      <c r="J169" s="144"/>
      <c r="K169" s="136"/>
      <c r="M169" s="145" t="s">
        <v>235</v>
      </c>
      <c r="O169" s="120"/>
      <c r="Z169" s="130"/>
      <c r="AA169" s="130"/>
      <c r="AB169" s="130"/>
      <c r="AC169" s="130"/>
      <c r="AD169" s="130"/>
      <c r="AE169" s="130"/>
      <c r="AF169" s="130"/>
      <c r="AG169" s="130"/>
      <c r="AH169" s="130"/>
      <c r="AI169" s="130"/>
      <c r="AJ169" s="130"/>
      <c r="AK169" s="130"/>
      <c r="AL169" s="130"/>
      <c r="AM169" s="130"/>
      <c r="AN169" s="130"/>
      <c r="AO169" s="130"/>
      <c r="AP169" s="130"/>
      <c r="AQ169" s="130"/>
      <c r="AR169" s="130"/>
      <c r="AS169" s="130"/>
      <c r="AT169" s="130"/>
      <c r="AU169" s="130"/>
      <c r="AV169" s="130"/>
      <c r="AW169" s="130"/>
      <c r="AX169" s="130"/>
      <c r="AY169" s="130"/>
      <c r="AZ169" s="130"/>
      <c r="BA169" s="130"/>
      <c r="BB169" s="130"/>
      <c r="BC169" s="130"/>
      <c r="BD169" s="146" t="str">
        <f>C168</f>
        <v>zařezání betonových ploch před bouráním</v>
      </c>
      <c r="BE169" s="130"/>
      <c r="BF169" s="130"/>
      <c r="BG169" s="130"/>
      <c r="BH169" s="130"/>
      <c r="BI169" s="130"/>
      <c r="BJ169" s="130"/>
      <c r="BK169" s="130"/>
    </row>
    <row r="170" spans="1:63" ht="12.75">
      <c r="A170" s="131"/>
      <c r="B170" s="132"/>
      <c r="C170" s="138" t="s">
        <v>236</v>
      </c>
      <c r="D170" s="139"/>
      <c r="E170" s="140">
        <v>2.75</v>
      </c>
      <c r="F170" s="141"/>
      <c r="G170" s="142"/>
      <c r="H170" s="143"/>
      <c r="I170" s="136"/>
      <c r="J170" s="144"/>
      <c r="K170" s="136"/>
      <c r="M170" s="145" t="s">
        <v>236</v>
      </c>
      <c r="O170" s="120"/>
      <c r="Z170" s="130"/>
      <c r="AA170" s="130"/>
      <c r="AB170" s="130"/>
      <c r="AC170" s="130"/>
      <c r="AD170" s="130"/>
      <c r="AE170" s="130"/>
      <c r="AF170" s="130"/>
      <c r="AG170" s="130"/>
      <c r="AH170" s="130"/>
      <c r="AI170" s="130"/>
      <c r="AJ170" s="130"/>
      <c r="AK170" s="130"/>
      <c r="AL170" s="130"/>
      <c r="AM170" s="130"/>
      <c r="AN170" s="130"/>
      <c r="AO170" s="130"/>
      <c r="AP170" s="130"/>
      <c r="AQ170" s="130"/>
      <c r="AR170" s="130"/>
      <c r="AS170" s="130"/>
      <c r="AT170" s="130"/>
      <c r="AU170" s="130"/>
      <c r="AV170" s="130"/>
      <c r="AW170" s="130"/>
      <c r="AX170" s="130"/>
      <c r="AY170" s="130"/>
      <c r="AZ170" s="130"/>
      <c r="BA170" s="130"/>
      <c r="BB170" s="130"/>
      <c r="BC170" s="130"/>
      <c r="BD170" s="146" t="str">
        <f>C169</f>
        <v>úsek č.2:4,95</v>
      </c>
      <c r="BE170" s="130"/>
      <c r="BF170" s="130"/>
      <c r="BG170" s="130"/>
      <c r="BH170" s="130"/>
      <c r="BI170" s="130"/>
      <c r="BJ170" s="130"/>
      <c r="BK170" s="130"/>
    </row>
    <row r="171" spans="1:104" ht="12.75">
      <c r="A171" s="121">
        <v>37</v>
      </c>
      <c r="B171" s="122" t="s">
        <v>237</v>
      </c>
      <c r="C171" s="123" t="s">
        <v>238</v>
      </c>
      <c r="D171" s="124" t="s">
        <v>35</v>
      </c>
      <c r="E171" s="125">
        <v>1</v>
      </c>
      <c r="F171" s="126">
        <v>0</v>
      </c>
      <c r="G171" s="127">
        <f>E171*F171</f>
        <v>0</v>
      </c>
      <c r="H171" s="128">
        <v>0</v>
      </c>
      <c r="I171" s="129">
        <f>E171*H171</f>
        <v>0</v>
      </c>
      <c r="J171" s="128">
        <v>0</v>
      </c>
      <c r="K171" s="129">
        <f>E171*J171</f>
        <v>0</v>
      </c>
      <c r="O171" s="120"/>
      <c r="Z171" s="130"/>
      <c r="AA171" s="130">
        <v>1</v>
      </c>
      <c r="AB171" s="130">
        <v>1</v>
      </c>
      <c r="AC171" s="130">
        <v>1</v>
      </c>
      <c r="AD171" s="130"/>
      <c r="AE171" s="130"/>
      <c r="AF171" s="130"/>
      <c r="AG171" s="130"/>
      <c r="AH171" s="130"/>
      <c r="AI171" s="130"/>
      <c r="AJ171" s="130"/>
      <c r="AK171" s="130"/>
      <c r="AL171" s="130"/>
      <c r="AM171" s="130"/>
      <c r="AN171" s="130"/>
      <c r="AO171" s="130"/>
      <c r="AP171" s="130"/>
      <c r="AQ171" s="130"/>
      <c r="AR171" s="130"/>
      <c r="AS171" s="130"/>
      <c r="AT171" s="130"/>
      <c r="AU171" s="130"/>
      <c r="AV171" s="130"/>
      <c r="AW171" s="130"/>
      <c r="AX171" s="130"/>
      <c r="AY171" s="130"/>
      <c r="AZ171" s="130"/>
      <c r="BA171" s="130"/>
      <c r="BB171" s="130"/>
      <c r="BC171" s="130"/>
      <c r="BD171" s="130"/>
      <c r="BE171" s="130"/>
      <c r="BF171" s="130"/>
      <c r="BG171" s="130"/>
      <c r="BH171" s="130"/>
      <c r="BI171" s="130"/>
      <c r="BJ171" s="130"/>
      <c r="BK171" s="130"/>
      <c r="CA171" s="130">
        <v>1</v>
      </c>
      <c r="CB171" s="130">
        <v>1</v>
      </c>
      <c r="CZ171" s="82">
        <v>1</v>
      </c>
    </row>
    <row r="172" spans="1:63" ht="12.75">
      <c r="A172" s="131"/>
      <c r="B172" s="132"/>
      <c r="C172" s="133" t="s">
        <v>239</v>
      </c>
      <c r="D172" s="134"/>
      <c r="E172" s="134"/>
      <c r="F172" s="134"/>
      <c r="G172" s="135"/>
      <c r="I172" s="136"/>
      <c r="K172" s="136"/>
      <c r="L172" s="137" t="s">
        <v>239</v>
      </c>
      <c r="O172" s="120"/>
      <c r="Z172" s="130"/>
      <c r="AA172" s="130"/>
      <c r="AB172" s="130"/>
      <c r="AC172" s="130"/>
      <c r="AD172" s="130"/>
      <c r="AE172" s="130"/>
      <c r="AF172" s="130"/>
      <c r="AG172" s="130"/>
      <c r="AH172" s="130"/>
      <c r="AI172" s="130"/>
      <c r="AJ172" s="130"/>
      <c r="AK172" s="130"/>
      <c r="AL172" s="130"/>
      <c r="AM172" s="130"/>
      <c r="AN172" s="130"/>
      <c r="AO172" s="130"/>
      <c r="AP172" s="130"/>
      <c r="AQ172" s="130"/>
      <c r="AR172" s="130"/>
      <c r="AS172" s="130"/>
      <c r="AT172" s="130"/>
      <c r="AU172" s="130"/>
      <c r="AV172" s="130"/>
      <c r="AW172" s="130"/>
      <c r="AX172" s="130"/>
      <c r="AY172" s="130"/>
      <c r="AZ172" s="130"/>
      <c r="BA172" s="130"/>
      <c r="BB172" s="130"/>
      <c r="BC172" s="130"/>
      <c r="BD172" s="130"/>
      <c r="BE172" s="130"/>
      <c r="BF172" s="130"/>
      <c r="BG172" s="130"/>
      <c r="BH172" s="130"/>
      <c r="BI172" s="130"/>
      <c r="BJ172" s="130"/>
      <c r="BK172" s="130"/>
    </row>
    <row r="173" spans="1:63" ht="12.75">
      <c r="A173" s="131"/>
      <c r="B173" s="132"/>
      <c r="C173" s="138" t="s">
        <v>176</v>
      </c>
      <c r="D173" s="139"/>
      <c r="E173" s="140">
        <v>1</v>
      </c>
      <c r="F173" s="141"/>
      <c r="G173" s="142"/>
      <c r="H173" s="143"/>
      <c r="I173" s="136"/>
      <c r="J173" s="144"/>
      <c r="K173" s="136"/>
      <c r="M173" s="145" t="s">
        <v>176</v>
      </c>
      <c r="O173" s="120"/>
      <c r="Z173" s="130"/>
      <c r="AA173" s="130"/>
      <c r="AB173" s="130"/>
      <c r="AC173" s="130"/>
      <c r="AD173" s="130"/>
      <c r="AE173" s="130"/>
      <c r="AF173" s="130"/>
      <c r="AG173" s="130"/>
      <c r="AH173" s="130"/>
      <c r="AI173" s="130"/>
      <c r="AJ173" s="130"/>
      <c r="AK173" s="130"/>
      <c r="AL173" s="130"/>
      <c r="AM173" s="130"/>
      <c r="AN173" s="130"/>
      <c r="AO173" s="130"/>
      <c r="AP173" s="130"/>
      <c r="AQ173" s="130"/>
      <c r="AR173" s="130"/>
      <c r="AS173" s="130"/>
      <c r="AT173" s="130"/>
      <c r="AU173" s="130"/>
      <c r="AV173" s="130"/>
      <c r="AW173" s="130"/>
      <c r="AX173" s="130"/>
      <c r="AY173" s="130"/>
      <c r="AZ173" s="130"/>
      <c r="BA173" s="130"/>
      <c r="BB173" s="130"/>
      <c r="BC173" s="130"/>
      <c r="BD173" s="146" t="str">
        <f>C172</f>
        <v>zámková dlažba - nájezdy k RD</v>
      </c>
      <c r="BE173" s="130"/>
      <c r="BF173" s="130"/>
      <c r="BG173" s="130"/>
      <c r="BH173" s="130"/>
      <c r="BI173" s="130"/>
      <c r="BJ173" s="130"/>
      <c r="BK173" s="130"/>
    </row>
    <row r="174" spans="1:104" ht="12.75">
      <c r="A174" s="121">
        <v>38</v>
      </c>
      <c r="B174" s="122" t="s">
        <v>240</v>
      </c>
      <c r="C174" s="123" t="s">
        <v>241</v>
      </c>
      <c r="D174" s="124" t="s">
        <v>35</v>
      </c>
      <c r="E174" s="125">
        <v>8.1</v>
      </c>
      <c r="F174" s="126">
        <v>0</v>
      </c>
      <c r="G174" s="127">
        <f>E174*F174</f>
        <v>0</v>
      </c>
      <c r="H174" s="128">
        <v>0</v>
      </c>
      <c r="I174" s="129">
        <f>E174*H174</f>
        <v>0</v>
      </c>
      <c r="J174" s="128">
        <v>0</v>
      </c>
      <c r="K174" s="129">
        <f>E174*J174</f>
        <v>0</v>
      </c>
      <c r="O174" s="120"/>
      <c r="Z174" s="130"/>
      <c r="AA174" s="130">
        <v>1</v>
      </c>
      <c r="AB174" s="130">
        <v>1</v>
      </c>
      <c r="AC174" s="130">
        <v>1</v>
      </c>
      <c r="AD174" s="130"/>
      <c r="AE174" s="130"/>
      <c r="AF174" s="130"/>
      <c r="AG174" s="130"/>
      <c r="AH174" s="130"/>
      <c r="AI174" s="130"/>
      <c r="AJ174" s="130"/>
      <c r="AK174" s="130"/>
      <c r="AL174" s="130"/>
      <c r="AM174" s="130"/>
      <c r="AN174" s="130"/>
      <c r="AO174" s="130"/>
      <c r="AP174" s="130"/>
      <c r="AQ174" s="130"/>
      <c r="AR174" s="130"/>
      <c r="AS174" s="130"/>
      <c r="AT174" s="130"/>
      <c r="AU174" s="130"/>
      <c r="AV174" s="130"/>
      <c r="AW174" s="130"/>
      <c r="AX174" s="130"/>
      <c r="AY174" s="130"/>
      <c r="AZ174" s="130"/>
      <c r="BA174" s="130"/>
      <c r="BB174" s="130"/>
      <c r="BC174" s="130"/>
      <c r="BD174" s="130"/>
      <c r="BE174" s="130"/>
      <c r="BF174" s="130"/>
      <c r="BG174" s="130"/>
      <c r="BH174" s="130"/>
      <c r="BI174" s="130"/>
      <c r="BJ174" s="130"/>
      <c r="BK174" s="130"/>
      <c r="CA174" s="130">
        <v>1</v>
      </c>
      <c r="CB174" s="130">
        <v>1</v>
      </c>
      <c r="CZ174" s="82">
        <v>1</v>
      </c>
    </row>
    <row r="175" spans="1:63" ht="12.75">
      <c r="A175" s="131"/>
      <c r="B175" s="132"/>
      <c r="C175" s="138" t="s">
        <v>242</v>
      </c>
      <c r="D175" s="139"/>
      <c r="E175" s="140">
        <v>1.4</v>
      </c>
      <c r="F175" s="141"/>
      <c r="G175" s="142"/>
      <c r="H175" s="143"/>
      <c r="I175" s="136"/>
      <c r="J175" s="144"/>
      <c r="K175" s="136"/>
      <c r="M175" s="145" t="s">
        <v>242</v>
      </c>
      <c r="O175" s="120"/>
      <c r="Z175" s="130"/>
      <c r="AA175" s="130"/>
      <c r="AB175" s="130"/>
      <c r="AC175" s="130"/>
      <c r="AD175" s="130"/>
      <c r="AE175" s="130"/>
      <c r="AF175" s="130"/>
      <c r="AG175" s="130"/>
      <c r="AH175" s="130"/>
      <c r="AI175" s="130"/>
      <c r="AJ175" s="130"/>
      <c r="AK175" s="130"/>
      <c r="AL175" s="130"/>
      <c r="AM175" s="130"/>
      <c r="AN175" s="130"/>
      <c r="AO175" s="130"/>
      <c r="AP175" s="130"/>
      <c r="AQ175" s="130"/>
      <c r="AR175" s="130"/>
      <c r="AS175" s="130"/>
      <c r="AT175" s="130"/>
      <c r="AU175" s="130"/>
      <c r="AV175" s="130"/>
      <c r="AW175" s="130"/>
      <c r="AX175" s="130"/>
      <c r="AY175" s="130"/>
      <c r="AZ175" s="130"/>
      <c r="BA175" s="130"/>
      <c r="BB175" s="130"/>
      <c r="BC175" s="130"/>
      <c r="BD175" s="146" t="str">
        <f>C174</f>
        <v>Očištění vybour.kostek drobných s výplní MC/živicí</v>
      </c>
      <c r="BE175" s="130"/>
      <c r="BF175" s="130"/>
      <c r="BG175" s="130"/>
      <c r="BH175" s="130"/>
      <c r="BI175" s="130"/>
      <c r="BJ175" s="130"/>
      <c r="BK175" s="130"/>
    </row>
    <row r="176" spans="1:63" ht="12.75">
      <c r="A176" s="131"/>
      <c r="B176" s="132"/>
      <c r="C176" s="138" t="s">
        <v>243</v>
      </c>
      <c r="D176" s="139"/>
      <c r="E176" s="140">
        <v>2.85</v>
      </c>
      <c r="F176" s="141"/>
      <c r="G176" s="142"/>
      <c r="H176" s="143"/>
      <c r="I176" s="136"/>
      <c r="J176" s="144"/>
      <c r="K176" s="136"/>
      <c r="M176" s="145" t="s">
        <v>243</v>
      </c>
      <c r="O176" s="120"/>
      <c r="Z176" s="130"/>
      <c r="AA176" s="130"/>
      <c r="AB176" s="130"/>
      <c r="AC176" s="130"/>
      <c r="AD176" s="130"/>
      <c r="AE176" s="130"/>
      <c r="AF176" s="130"/>
      <c r="AG176" s="130"/>
      <c r="AH176" s="130"/>
      <c r="AI176" s="130"/>
      <c r="AJ176" s="130"/>
      <c r="AK176" s="130"/>
      <c r="AL176" s="130"/>
      <c r="AM176" s="130"/>
      <c r="AN176" s="130"/>
      <c r="AO176" s="130"/>
      <c r="AP176" s="130"/>
      <c r="AQ176" s="130"/>
      <c r="AR176" s="130"/>
      <c r="AS176" s="130"/>
      <c r="AT176" s="130"/>
      <c r="AU176" s="130"/>
      <c r="AV176" s="130"/>
      <c r="AW176" s="130"/>
      <c r="AX176" s="130"/>
      <c r="AY176" s="130"/>
      <c r="AZ176" s="130"/>
      <c r="BA176" s="130"/>
      <c r="BB176" s="130"/>
      <c r="BC176" s="130"/>
      <c r="BD176" s="146" t="str">
        <f>C175</f>
        <v>úsek č.1:1,4</v>
      </c>
      <c r="BE176" s="130"/>
      <c r="BF176" s="130"/>
      <c r="BG176" s="130"/>
      <c r="BH176" s="130"/>
      <c r="BI176" s="130"/>
      <c r="BJ176" s="130"/>
      <c r="BK176" s="130"/>
    </row>
    <row r="177" spans="1:63" ht="12.75">
      <c r="A177" s="131"/>
      <c r="B177" s="132"/>
      <c r="C177" s="138" t="s">
        <v>244</v>
      </c>
      <c r="D177" s="139"/>
      <c r="E177" s="140">
        <v>3.85</v>
      </c>
      <c r="F177" s="141"/>
      <c r="G177" s="142"/>
      <c r="H177" s="143"/>
      <c r="I177" s="136"/>
      <c r="J177" s="144"/>
      <c r="K177" s="136"/>
      <c r="M177" s="145" t="s">
        <v>244</v>
      </c>
      <c r="O177" s="120"/>
      <c r="Z177" s="130"/>
      <c r="AA177" s="130"/>
      <c r="AB177" s="130"/>
      <c r="AC177" s="130"/>
      <c r="AD177" s="130"/>
      <c r="AE177" s="130"/>
      <c r="AF177" s="130"/>
      <c r="AG177" s="130"/>
      <c r="AH177" s="130"/>
      <c r="AI177" s="130"/>
      <c r="AJ177" s="130"/>
      <c r="AK177" s="130"/>
      <c r="AL177" s="130"/>
      <c r="AM177" s="130"/>
      <c r="AN177" s="130"/>
      <c r="AO177" s="130"/>
      <c r="AP177" s="130"/>
      <c r="AQ177" s="130"/>
      <c r="AR177" s="130"/>
      <c r="AS177" s="130"/>
      <c r="AT177" s="130"/>
      <c r="AU177" s="130"/>
      <c r="AV177" s="130"/>
      <c r="AW177" s="130"/>
      <c r="AX177" s="130"/>
      <c r="AY177" s="130"/>
      <c r="AZ177" s="130"/>
      <c r="BA177" s="130"/>
      <c r="BB177" s="130"/>
      <c r="BC177" s="130"/>
      <c r="BD177" s="146" t="str">
        <f>C176</f>
        <v>úsek č.2:1,55+1,3</v>
      </c>
      <c r="BE177" s="130"/>
      <c r="BF177" s="130"/>
      <c r="BG177" s="130"/>
      <c r="BH177" s="130"/>
      <c r="BI177" s="130"/>
      <c r="BJ177" s="130"/>
      <c r="BK177" s="130"/>
    </row>
    <row r="178" spans="1:63" ht="12.75">
      <c r="A178" s="147" t="s">
        <v>36</v>
      </c>
      <c r="B178" s="148" t="s">
        <v>193</v>
      </c>
      <c r="C178" s="149" t="s">
        <v>194</v>
      </c>
      <c r="D178" s="150"/>
      <c r="E178" s="151"/>
      <c r="F178" s="151"/>
      <c r="G178" s="152">
        <f>SUM(G135:G177)</f>
        <v>0</v>
      </c>
      <c r="H178" s="153"/>
      <c r="I178" s="154">
        <f>SUM(I135:I177)</f>
        <v>0</v>
      </c>
      <c r="J178" s="155"/>
      <c r="K178" s="154">
        <f>SUM(K135:K177)</f>
        <v>-342.24624999999617</v>
      </c>
      <c r="O178" s="120"/>
      <c r="X178" s="156">
        <f>K178</f>
        <v>-342.24624999999617</v>
      </c>
      <c r="Y178" s="156">
        <f>I178</f>
        <v>0</v>
      </c>
      <c r="Z178" s="157">
        <f>G178</f>
        <v>0</v>
      </c>
      <c r="AA178" s="130"/>
      <c r="AB178" s="130"/>
      <c r="AC178" s="130"/>
      <c r="AD178" s="130"/>
      <c r="AE178" s="130"/>
      <c r="AF178" s="130"/>
      <c r="AG178" s="130"/>
      <c r="AH178" s="130"/>
      <c r="AI178" s="130"/>
      <c r="AJ178" s="130"/>
      <c r="AK178" s="130"/>
      <c r="AL178" s="130"/>
      <c r="AM178" s="130"/>
      <c r="AN178" s="130"/>
      <c r="AO178" s="130"/>
      <c r="AP178" s="130"/>
      <c r="AQ178" s="130"/>
      <c r="AR178" s="130"/>
      <c r="AS178" s="130"/>
      <c r="AT178" s="130"/>
      <c r="AU178" s="130"/>
      <c r="AV178" s="130"/>
      <c r="AW178" s="130"/>
      <c r="AX178" s="130"/>
      <c r="AY178" s="130"/>
      <c r="AZ178" s="130"/>
      <c r="BA178" s="158"/>
      <c r="BB178" s="158"/>
      <c r="BC178" s="158"/>
      <c r="BD178" s="158"/>
      <c r="BE178" s="158"/>
      <c r="BF178" s="158"/>
      <c r="BG178" s="130"/>
      <c r="BH178" s="130"/>
      <c r="BI178" s="130"/>
      <c r="BJ178" s="130"/>
      <c r="BK178" s="130"/>
    </row>
    <row r="179" spans="1:15" ht="14.25" customHeight="1">
      <c r="A179" s="110" t="s">
        <v>32</v>
      </c>
      <c r="B179" s="111" t="s">
        <v>245</v>
      </c>
      <c r="C179" s="112" t="s">
        <v>246</v>
      </c>
      <c r="D179" s="113"/>
      <c r="E179" s="114"/>
      <c r="F179" s="114"/>
      <c r="G179" s="115"/>
      <c r="H179" s="116"/>
      <c r="I179" s="117"/>
      <c r="J179" s="118"/>
      <c r="K179" s="119"/>
      <c r="O179" s="120"/>
    </row>
    <row r="180" spans="1:104" ht="12.75">
      <c r="A180" s="121">
        <v>39</v>
      </c>
      <c r="B180" s="122" t="s">
        <v>247</v>
      </c>
      <c r="C180" s="123" t="s">
        <v>248</v>
      </c>
      <c r="D180" s="124" t="s">
        <v>56</v>
      </c>
      <c r="E180" s="125">
        <v>0.2025</v>
      </c>
      <c r="F180" s="126">
        <v>0</v>
      </c>
      <c r="G180" s="127">
        <f>E180*F180</f>
        <v>0</v>
      </c>
      <c r="H180" s="128">
        <v>2.58559999999852</v>
      </c>
      <c r="I180" s="129">
        <f>E180*H180</f>
        <v>0.5235839999997004</v>
      </c>
      <c r="J180" s="128">
        <v>0</v>
      </c>
      <c r="K180" s="129">
        <f>E180*J180</f>
        <v>0</v>
      </c>
      <c r="O180" s="120"/>
      <c r="Z180" s="130"/>
      <c r="AA180" s="130">
        <v>1</v>
      </c>
      <c r="AB180" s="130">
        <v>0</v>
      </c>
      <c r="AC180" s="130">
        <v>0</v>
      </c>
      <c r="AD180" s="130"/>
      <c r="AE180" s="130"/>
      <c r="AF180" s="130"/>
      <c r="AG180" s="130"/>
      <c r="AH180" s="130"/>
      <c r="AI180" s="130"/>
      <c r="AJ180" s="130"/>
      <c r="AK180" s="130"/>
      <c r="AL180" s="130"/>
      <c r="AM180" s="130"/>
      <c r="AN180" s="130"/>
      <c r="AO180" s="130"/>
      <c r="AP180" s="130"/>
      <c r="AQ180" s="130"/>
      <c r="AR180" s="130"/>
      <c r="AS180" s="130"/>
      <c r="AT180" s="130"/>
      <c r="AU180" s="130"/>
      <c r="AV180" s="130"/>
      <c r="AW180" s="130"/>
      <c r="AX180" s="130"/>
      <c r="AY180" s="130"/>
      <c r="AZ180" s="130"/>
      <c r="BA180" s="130"/>
      <c r="BB180" s="130"/>
      <c r="BC180" s="130"/>
      <c r="BD180" s="130"/>
      <c r="BE180" s="130"/>
      <c r="BF180" s="130"/>
      <c r="BG180" s="130"/>
      <c r="BH180" s="130"/>
      <c r="BI180" s="130"/>
      <c r="BJ180" s="130"/>
      <c r="BK180" s="130"/>
      <c r="CA180" s="130">
        <v>1</v>
      </c>
      <c r="CB180" s="130">
        <v>0</v>
      </c>
      <c r="CZ180" s="82">
        <v>1</v>
      </c>
    </row>
    <row r="181" spans="1:63" ht="12.75">
      <c r="A181" s="131"/>
      <c r="B181" s="132"/>
      <c r="C181" s="133" t="s">
        <v>249</v>
      </c>
      <c r="D181" s="134"/>
      <c r="E181" s="134"/>
      <c r="F181" s="134"/>
      <c r="G181" s="135"/>
      <c r="I181" s="136"/>
      <c r="K181" s="136"/>
      <c r="L181" s="137" t="s">
        <v>249</v>
      </c>
      <c r="O181" s="120"/>
      <c r="Z181" s="130"/>
      <c r="AA181" s="130"/>
      <c r="AB181" s="130"/>
      <c r="AC181" s="130"/>
      <c r="AD181" s="130"/>
      <c r="AE181" s="130"/>
      <c r="AF181" s="130"/>
      <c r="AG181" s="130"/>
      <c r="AH181" s="130"/>
      <c r="AI181" s="130"/>
      <c r="AJ181" s="130"/>
      <c r="AK181" s="130"/>
      <c r="AL181" s="130"/>
      <c r="AM181" s="130"/>
      <c r="AN181" s="130"/>
      <c r="AO181" s="130"/>
      <c r="AP181" s="130"/>
      <c r="AQ181" s="130"/>
      <c r="AR181" s="130"/>
      <c r="AS181" s="130"/>
      <c r="AT181" s="130"/>
      <c r="AU181" s="130"/>
      <c r="AV181" s="130"/>
      <c r="AW181" s="130"/>
      <c r="AX181" s="130"/>
      <c r="AY181" s="130"/>
      <c r="AZ181" s="130"/>
      <c r="BA181" s="130"/>
      <c r="BB181" s="130"/>
      <c r="BC181" s="130"/>
      <c r="BD181" s="130"/>
      <c r="BE181" s="130"/>
      <c r="BF181" s="130"/>
      <c r="BG181" s="130"/>
      <c r="BH181" s="130"/>
      <c r="BI181" s="130"/>
      <c r="BJ181" s="130"/>
      <c r="BK181" s="130"/>
    </row>
    <row r="182" spans="1:63" ht="12.75">
      <c r="A182" s="131"/>
      <c r="B182" s="132"/>
      <c r="C182" s="138" t="s">
        <v>250</v>
      </c>
      <c r="D182" s="139"/>
      <c r="E182" s="140">
        <v>0.1125</v>
      </c>
      <c r="F182" s="141"/>
      <c r="G182" s="142"/>
      <c r="H182" s="143"/>
      <c r="I182" s="136"/>
      <c r="J182" s="144"/>
      <c r="K182" s="136"/>
      <c r="M182" s="145" t="s">
        <v>250</v>
      </c>
      <c r="O182" s="120"/>
      <c r="Z182" s="130"/>
      <c r="AA182" s="130"/>
      <c r="AB182" s="130"/>
      <c r="AC182" s="130"/>
      <c r="AD182" s="130"/>
      <c r="AE182" s="130"/>
      <c r="AF182" s="130"/>
      <c r="AG182" s="130"/>
      <c r="AH182" s="130"/>
      <c r="AI182" s="130"/>
      <c r="AJ182" s="130"/>
      <c r="AK182" s="130"/>
      <c r="AL182" s="130"/>
      <c r="AM182" s="130"/>
      <c r="AN182" s="130"/>
      <c r="AO182" s="130"/>
      <c r="AP182" s="130"/>
      <c r="AQ182" s="130"/>
      <c r="AR182" s="130"/>
      <c r="AS182" s="130"/>
      <c r="AT182" s="130"/>
      <c r="AU182" s="130"/>
      <c r="AV182" s="130"/>
      <c r="AW182" s="130"/>
      <c r="AX182" s="130"/>
      <c r="AY182" s="130"/>
      <c r="AZ182" s="130"/>
      <c r="BA182" s="130"/>
      <c r="BB182" s="130"/>
      <c r="BC182" s="130"/>
      <c r="BD182" s="146" t="str">
        <f>C181</f>
        <v>dobetonování stáv.ploch k obrubníkům</v>
      </c>
      <c r="BE182" s="130"/>
      <c r="BF182" s="130"/>
      <c r="BG182" s="130"/>
      <c r="BH182" s="130"/>
      <c r="BI182" s="130"/>
      <c r="BJ182" s="130"/>
      <c r="BK182" s="130"/>
    </row>
    <row r="183" spans="1:63" ht="12.75">
      <c r="A183" s="131"/>
      <c r="B183" s="132"/>
      <c r="C183" s="138" t="s">
        <v>251</v>
      </c>
      <c r="D183" s="139"/>
      <c r="E183" s="140">
        <v>0.09</v>
      </c>
      <c r="F183" s="141"/>
      <c r="G183" s="142"/>
      <c r="H183" s="143"/>
      <c r="I183" s="136"/>
      <c r="J183" s="144"/>
      <c r="K183" s="136"/>
      <c r="M183" s="145" t="s">
        <v>251</v>
      </c>
      <c r="O183" s="120"/>
      <c r="Z183" s="130"/>
      <c r="AA183" s="130"/>
      <c r="AB183" s="130"/>
      <c r="AC183" s="130"/>
      <c r="AD183" s="130"/>
      <c r="AE183" s="130"/>
      <c r="AF183" s="130"/>
      <c r="AG183" s="130"/>
      <c r="AH183" s="130"/>
      <c r="AI183" s="130"/>
      <c r="AJ183" s="130"/>
      <c r="AK183" s="130"/>
      <c r="AL183" s="130"/>
      <c r="AM183" s="130"/>
      <c r="AN183" s="130"/>
      <c r="AO183" s="130"/>
      <c r="AP183" s="130"/>
      <c r="AQ183" s="130"/>
      <c r="AR183" s="130"/>
      <c r="AS183" s="130"/>
      <c r="AT183" s="130"/>
      <c r="AU183" s="130"/>
      <c r="AV183" s="130"/>
      <c r="AW183" s="130"/>
      <c r="AX183" s="130"/>
      <c r="AY183" s="130"/>
      <c r="AZ183" s="130"/>
      <c r="BA183" s="130"/>
      <c r="BB183" s="130"/>
      <c r="BC183" s="130"/>
      <c r="BD183" s="146" t="str">
        <f>C182</f>
        <v>úsek č. 2:0,75*0,15</v>
      </c>
      <c r="BE183" s="130"/>
      <c r="BF183" s="130"/>
      <c r="BG183" s="130"/>
      <c r="BH183" s="130"/>
      <c r="BI183" s="130"/>
      <c r="BJ183" s="130"/>
      <c r="BK183" s="130"/>
    </row>
    <row r="184" spans="1:104" ht="12.75">
      <c r="A184" s="121">
        <v>40</v>
      </c>
      <c r="B184" s="122" t="s">
        <v>252</v>
      </c>
      <c r="C184" s="123" t="s">
        <v>253</v>
      </c>
      <c r="D184" s="124" t="s">
        <v>147</v>
      </c>
      <c r="E184" s="125">
        <v>34</v>
      </c>
      <c r="F184" s="126">
        <v>0</v>
      </c>
      <c r="G184" s="127">
        <f>E184*F184</f>
        <v>0</v>
      </c>
      <c r="H184" s="128">
        <v>0</v>
      </c>
      <c r="I184" s="129">
        <f>E184*H184</f>
        <v>0</v>
      </c>
      <c r="J184" s="128">
        <v>0</v>
      </c>
      <c r="K184" s="129">
        <f>E184*J184</f>
        <v>0</v>
      </c>
      <c r="O184" s="120"/>
      <c r="Z184" s="130"/>
      <c r="AA184" s="130">
        <v>1</v>
      </c>
      <c r="AB184" s="130">
        <v>1</v>
      </c>
      <c r="AC184" s="130">
        <v>1</v>
      </c>
      <c r="AD184" s="130"/>
      <c r="AE184" s="130"/>
      <c r="AF184" s="130"/>
      <c r="AG184" s="130"/>
      <c r="AH184" s="130"/>
      <c r="AI184" s="130"/>
      <c r="AJ184" s="130"/>
      <c r="AK184" s="130"/>
      <c r="AL184" s="130"/>
      <c r="AM184" s="130"/>
      <c r="AN184" s="130"/>
      <c r="AO184" s="130"/>
      <c r="AP184" s="130"/>
      <c r="AQ184" s="130"/>
      <c r="AR184" s="130"/>
      <c r="AS184" s="130"/>
      <c r="AT184" s="130"/>
      <c r="AU184" s="130"/>
      <c r="AV184" s="130"/>
      <c r="AW184" s="130"/>
      <c r="AX184" s="130"/>
      <c r="AY184" s="130"/>
      <c r="AZ184" s="130"/>
      <c r="BA184" s="130"/>
      <c r="BB184" s="130"/>
      <c r="BC184" s="130"/>
      <c r="BD184" s="130"/>
      <c r="BE184" s="130"/>
      <c r="BF184" s="130"/>
      <c r="BG184" s="130"/>
      <c r="BH184" s="130"/>
      <c r="BI184" s="130"/>
      <c r="BJ184" s="130"/>
      <c r="BK184" s="130"/>
      <c r="CA184" s="130">
        <v>1</v>
      </c>
      <c r="CB184" s="130">
        <v>1</v>
      </c>
      <c r="CZ184" s="82">
        <v>1</v>
      </c>
    </row>
    <row r="185" spans="1:63" ht="12.75">
      <c r="A185" s="131"/>
      <c r="B185" s="132"/>
      <c r="C185" s="133" t="s">
        <v>254</v>
      </c>
      <c r="D185" s="134"/>
      <c r="E185" s="134"/>
      <c r="F185" s="134"/>
      <c r="G185" s="135"/>
      <c r="I185" s="136"/>
      <c r="K185" s="136"/>
      <c r="L185" s="137" t="s">
        <v>254</v>
      </c>
      <c r="O185" s="120"/>
      <c r="Z185" s="130"/>
      <c r="AA185" s="130"/>
      <c r="AB185" s="130"/>
      <c r="AC185" s="130"/>
      <c r="AD185" s="130"/>
      <c r="AE185" s="130"/>
      <c r="AF185" s="130"/>
      <c r="AG185" s="130"/>
      <c r="AH185" s="130"/>
      <c r="AI185" s="130"/>
      <c r="AJ185" s="130"/>
      <c r="AK185" s="130"/>
      <c r="AL185" s="130"/>
      <c r="AM185" s="130"/>
      <c r="AN185" s="130"/>
      <c r="AO185" s="130"/>
      <c r="AP185" s="130"/>
      <c r="AQ185" s="130"/>
      <c r="AR185" s="130"/>
      <c r="AS185" s="130"/>
      <c r="AT185" s="130"/>
      <c r="AU185" s="130"/>
      <c r="AV185" s="130"/>
      <c r="AW185" s="130"/>
      <c r="AX185" s="130"/>
      <c r="AY185" s="130"/>
      <c r="AZ185" s="130"/>
      <c r="BA185" s="130"/>
      <c r="BB185" s="130"/>
      <c r="BC185" s="130"/>
      <c r="BD185" s="130"/>
      <c r="BE185" s="130"/>
      <c r="BF185" s="130"/>
      <c r="BG185" s="130"/>
      <c r="BH185" s="130"/>
      <c r="BI185" s="130"/>
      <c r="BJ185" s="130"/>
      <c r="BK185" s="130"/>
    </row>
    <row r="186" spans="1:63" ht="12.75">
      <c r="A186" s="131"/>
      <c r="B186" s="132"/>
      <c r="C186" s="138" t="s">
        <v>255</v>
      </c>
      <c r="D186" s="139"/>
      <c r="E186" s="140">
        <v>6</v>
      </c>
      <c r="F186" s="141"/>
      <c r="G186" s="142"/>
      <c r="H186" s="143"/>
      <c r="I186" s="136"/>
      <c r="J186" s="144"/>
      <c r="K186" s="136"/>
      <c r="M186" s="145" t="s">
        <v>255</v>
      </c>
      <c r="O186" s="120"/>
      <c r="Z186" s="130"/>
      <c r="AA186" s="130"/>
      <c r="AB186" s="130"/>
      <c r="AC186" s="130"/>
      <c r="AD186" s="130"/>
      <c r="AE186" s="130"/>
      <c r="AF186" s="130"/>
      <c r="AG186" s="130"/>
      <c r="AH186" s="130"/>
      <c r="AI186" s="130"/>
      <c r="AJ186" s="130"/>
      <c r="AK186" s="130"/>
      <c r="AL186" s="130"/>
      <c r="AM186" s="130"/>
      <c r="AN186" s="130"/>
      <c r="AO186" s="130"/>
      <c r="AP186" s="130"/>
      <c r="AQ186" s="130"/>
      <c r="AR186" s="130"/>
      <c r="AS186" s="130"/>
      <c r="AT186" s="130"/>
      <c r="AU186" s="130"/>
      <c r="AV186" s="130"/>
      <c r="AW186" s="130"/>
      <c r="AX186" s="130"/>
      <c r="AY186" s="130"/>
      <c r="AZ186" s="130"/>
      <c r="BA186" s="130"/>
      <c r="BB186" s="130"/>
      <c r="BC186" s="130"/>
      <c r="BD186" s="146" t="str">
        <f>C185</f>
        <v>zarovnání asfaltových ploch před osazením obrub</v>
      </c>
      <c r="BE186" s="130"/>
      <c r="BF186" s="130"/>
      <c r="BG186" s="130"/>
      <c r="BH186" s="130"/>
      <c r="BI186" s="130"/>
      <c r="BJ186" s="130"/>
      <c r="BK186" s="130"/>
    </row>
    <row r="187" spans="1:63" ht="12.75">
      <c r="A187" s="131"/>
      <c r="B187" s="132"/>
      <c r="C187" s="138" t="s">
        <v>256</v>
      </c>
      <c r="D187" s="139"/>
      <c r="E187" s="140">
        <v>12</v>
      </c>
      <c r="F187" s="141"/>
      <c r="G187" s="142"/>
      <c r="H187" s="143"/>
      <c r="I187" s="136"/>
      <c r="J187" s="144"/>
      <c r="K187" s="136"/>
      <c r="M187" s="145" t="s">
        <v>256</v>
      </c>
      <c r="O187" s="120"/>
      <c r="Z187" s="130"/>
      <c r="AA187" s="130"/>
      <c r="AB187" s="130"/>
      <c r="AC187" s="130"/>
      <c r="AD187" s="130"/>
      <c r="AE187" s="130"/>
      <c r="AF187" s="130"/>
      <c r="AG187" s="130"/>
      <c r="AH187" s="130"/>
      <c r="AI187" s="130"/>
      <c r="AJ187" s="130"/>
      <c r="AK187" s="130"/>
      <c r="AL187" s="130"/>
      <c r="AM187" s="130"/>
      <c r="AN187" s="130"/>
      <c r="AO187" s="130"/>
      <c r="AP187" s="130"/>
      <c r="AQ187" s="130"/>
      <c r="AR187" s="130"/>
      <c r="AS187" s="130"/>
      <c r="AT187" s="130"/>
      <c r="AU187" s="130"/>
      <c r="AV187" s="130"/>
      <c r="AW187" s="130"/>
      <c r="AX187" s="130"/>
      <c r="AY187" s="130"/>
      <c r="AZ187" s="130"/>
      <c r="BA187" s="130"/>
      <c r="BB187" s="130"/>
      <c r="BC187" s="130"/>
      <c r="BD187" s="146" t="str">
        <f>C186</f>
        <v>úsek č.1:6</v>
      </c>
      <c r="BE187" s="130"/>
      <c r="BF187" s="130"/>
      <c r="BG187" s="130"/>
      <c r="BH187" s="130"/>
      <c r="BI187" s="130"/>
      <c r="BJ187" s="130"/>
      <c r="BK187" s="130"/>
    </row>
    <row r="188" spans="1:63" ht="12.75">
      <c r="A188" s="131"/>
      <c r="B188" s="132"/>
      <c r="C188" s="138" t="s">
        <v>257</v>
      </c>
      <c r="D188" s="139"/>
      <c r="E188" s="140">
        <v>16</v>
      </c>
      <c r="F188" s="141"/>
      <c r="G188" s="142"/>
      <c r="H188" s="143"/>
      <c r="I188" s="136"/>
      <c r="J188" s="144"/>
      <c r="K188" s="136"/>
      <c r="M188" s="145" t="s">
        <v>257</v>
      </c>
      <c r="O188" s="120"/>
      <c r="Z188" s="130"/>
      <c r="AA188" s="130"/>
      <c r="AB188" s="130"/>
      <c r="AC188" s="130"/>
      <c r="AD188" s="130"/>
      <c r="AE188" s="130"/>
      <c r="AF188" s="130"/>
      <c r="AG188" s="130"/>
      <c r="AH188" s="130"/>
      <c r="AI188" s="130"/>
      <c r="AJ188" s="130"/>
      <c r="AK188" s="130"/>
      <c r="AL188" s="130"/>
      <c r="AM188" s="130"/>
      <c r="AN188" s="130"/>
      <c r="AO188" s="130"/>
      <c r="AP188" s="130"/>
      <c r="AQ188" s="130"/>
      <c r="AR188" s="130"/>
      <c r="AS188" s="130"/>
      <c r="AT188" s="130"/>
      <c r="AU188" s="130"/>
      <c r="AV188" s="130"/>
      <c r="AW188" s="130"/>
      <c r="AX188" s="130"/>
      <c r="AY188" s="130"/>
      <c r="AZ188" s="130"/>
      <c r="BA188" s="130"/>
      <c r="BB188" s="130"/>
      <c r="BC188" s="130"/>
      <c r="BD188" s="146" t="str">
        <f>C187</f>
        <v>úsek č.2:6,5+5,5</v>
      </c>
      <c r="BE188" s="130"/>
      <c r="BF188" s="130"/>
      <c r="BG188" s="130"/>
      <c r="BH188" s="130"/>
      <c r="BI188" s="130"/>
      <c r="BJ188" s="130"/>
      <c r="BK188" s="130"/>
    </row>
    <row r="189" spans="1:104" ht="12.75">
      <c r="A189" s="121">
        <v>41</v>
      </c>
      <c r="B189" s="122" t="s">
        <v>258</v>
      </c>
      <c r="C189" s="123" t="s">
        <v>259</v>
      </c>
      <c r="D189" s="124" t="s">
        <v>53</v>
      </c>
      <c r="E189" s="125">
        <v>1</v>
      </c>
      <c r="F189" s="126">
        <v>0</v>
      </c>
      <c r="G189" s="127">
        <f>E189*F189</f>
        <v>0</v>
      </c>
      <c r="H189" s="128">
        <v>0</v>
      </c>
      <c r="I189" s="129">
        <f>E189*H189</f>
        <v>0</v>
      </c>
      <c r="J189" s="128"/>
      <c r="K189" s="129">
        <f>E189*J189</f>
        <v>0</v>
      </c>
      <c r="O189" s="120"/>
      <c r="Z189" s="130"/>
      <c r="AA189" s="130">
        <v>12</v>
      </c>
      <c r="AB189" s="130">
        <v>0</v>
      </c>
      <c r="AC189" s="130">
        <v>3</v>
      </c>
      <c r="AD189" s="130"/>
      <c r="AE189" s="130"/>
      <c r="AF189" s="130"/>
      <c r="AG189" s="130"/>
      <c r="AH189" s="130"/>
      <c r="AI189" s="130"/>
      <c r="AJ189" s="130"/>
      <c r="AK189" s="130"/>
      <c r="AL189" s="130"/>
      <c r="AM189" s="130"/>
      <c r="AN189" s="130"/>
      <c r="AO189" s="130"/>
      <c r="AP189" s="130"/>
      <c r="AQ189" s="130"/>
      <c r="AR189" s="130"/>
      <c r="AS189" s="130"/>
      <c r="AT189" s="130"/>
      <c r="AU189" s="130"/>
      <c r="AV189" s="130"/>
      <c r="AW189" s="130"/>
      <c r="AX189" s="130"/>
      <c r="AY189" s="130"/>
      <c r="AZ189" s="130"/>
      <c r="BA189" s="130"/>
      <c r="BB189" s="130"/>
      <c r="BC189" s="130"/>
      <c r="BD189" s="130"/>
      <c r="BE189" s="130"/>
      <c r="BF189" s="130"/>
      <c r="BG189" s="130"/>
      <c r="BH189" s="130"/>
      <c r="BI189" s="130"/>
      <c r="BJ189" s="130"/>
      <c r="BK189" s="130"/>
      <c r="CA189" s="130">
        <v>12</v>
      </c>
      <c r="CB189" s="130">
        <v>0</v>
      </c>
      <c r="CZ189" s="82">
        <v>1</v>
      </c>
    </row>
    <row r="190" spans="1:104" ht="12.75">
      <c r="A190" s="121">
        <v>42</v>
      </c>
      <c r="B190" s="122" t="s">
        <v>260</v>
      </c>
      <c r="C190" s="123" t="s">
        <v>261</v>
      </c>
      <c r="D190" s="124" t="s">
        <v>53</v>
      </c>
      <c r="E190" s="125">
        <v>1</v>
      </c>
      <c r="F190" s="126">
        <v>0</v>
      </c>
      <c r="G190" s="127">
        <f>E190*F190</f>
        <v>0</v>
      </c>
      <c r="H190" s="128">
        <v>0</v>
      </c>
      <c r="I190" s="129">
        <f>E190*H190</f>
        <v>0</v>
      </c>
      <c r="J190" s="128"/>
      <c r="K190" s="129">
        <f>E190*J190</f>
        <v>0</v>
      </c>
      <c r="O190" s="120"/>
      <c r="Z190" s="130"/>
      <c r="AA190" s="130">
        <v>12</v>
      </c>
      <c r="AB190" s="130">
        <v>0</v>
      </c>
      <c r="AC190" s="130">
        <v>4</v>
      </c>
      <c r="AD190" s="130"/>
      <c r="AE190" s="130"/>
      <c r="AF190" s="130"/>
      <c r="AG190" s="130"/>
      <c r="AH190" s="130"/>
      <c r="AI190" s="130"/>
      <c r="AJ190" s="130"/>
      <c r="AK190" s="130"/>
      <c r="AL190" s="130"/>
      <c r="AM190" s="130"/>
      <c r="AN190" s="130"/>
      <c r="AO190" s="130"/>
      <c r="AP190" s="130"/>
      <c r="AQ190" s="130"/>
      <c r="AR190" s="130"/>
      <c r="AS190" s="130"/>
      <c r="AT190" s="130"/>
      <c r="AU190" s="130"/>
      <c r="AV190" s="130"/>
      <c r="AW190" s="130"/>
      <c r="AX190" s="130"/>
      <c r="AY190" s="130"/>
      <c r="AZ190" s="130"/>
      <c r="BA190" s="130"/>
      <c r="BB190" s="130"/>
      <c r="BC190" s="130"/>
      <c r="BD190" s="130"/>
      <c r="BE190" s="130"/>
      <c r="BF190" s="130"/>
      <c r="BG190" s="130"/>
      <c r="BH190" s="130"/>
      <c r="BI190" s="130"/>
      <c r="BJ190" s="130"/>
      <c r="BK190" s="130"/>
      <c r="CA190" s="130">
        <v>12</v>
      </c>
      <c r="CB190" s="130">
        <v>0</v>
      </c>
      <c r="CZ190" s="82">
        <v>1</v>
      </c>
    </row>
    <row r="191" spans="1:104" ht="12.75">
      <c r="A191" s="121">
        <v>43</v>
      </c>
      <c r="B191" s="122" t="s">
        <v>262</v>
      </c>
      <c r="C191" s="123" t="s">
        <v>263</v>
      </c>
      <c r="D191" s="124" t="s">
        <v>264</v>
      </c>
      <c r="E191" s="125">
        <v>45</v>
      </c>
      <c r="F191" s="126">
        <v>0</v>
      </c>
      <c r="G191" s="127">
        <f>E191*F191</f>
        <v>0</v>
      </c>
      <c r="H191" s="128">
        <v>0</v>
      </c>
      <c r="I191" s="129">
        <f>E191*H191</f>
        <v>0</v>
      </c>
      <c r="J191" s="128"/>
      <c r="K191" s="129">
        <f>E191*J191</f>
        <v>0</v>
      </c>
      <c r="O191" s="120"/>
      <c r="Z191" s="130"/>
      <c r="AA191" s="130">
        <v>12</v>
      </c>
      <c r="AB191" s="130">
        <v>0</v>
      </c>
      <c r="AC191" s="130">
        <v>5</v>
      </c>
      <c r="AD191" s="130"/>
      <c r="AE191" s="130"/>
      <c r="AF191" s="130"/>
      <c r="AG191" s="130"/>
      <c r="AH191" s="130"/>
      <c r="AI191" s="130"/>
      <c r="AJ191" s="130"/>
      <c r="AK191" s="130"/>
      <c r="AL191" s="130"/>
      <c r="AM191" s="130"/>
      <c r="AN191" s="130"/>
      <c r="AO191" s="130"/>
      <c r="AP191" s="130"/>
      <c r="AQ191" s="130"/>
      <c r="AR191" s="130"/>
      <c r="AS191" s="130"/>
      <c r="AT191" s="130"/>
      <c r="AU191" s="130"/>
      <c r="AV191" s="130"/>
      <c r="AW191" s="130"/>
      <c r="AX191" s="130"/>
      <c r="AY191" s="130"/>
      <c r="AZ191" s="130"/>
      <c r="BA191" s="130"/>
      <c r="BB191" s="130"/>
      <c r="BC191" s="130"/>
      <c r="BD191" s="130"/>
      <c r="BE191" s="130"/>
      <c r="BF191" s="130"/>
      <c r="BG191" s="130"/>
      <c r="BH191" s="130"/>
      <c r="BI191" s="130"/>
      <c r="BJ191" s="130"/>
      <c r="BK191" s="130"/>
      <c r="CA191" s="130">
        <v>12</v>
      </c>
      <c r="CB191" s="130">
        <v>0</v>
      </c>
      <c r="CZ191" s="82">
        <v>1</v>
      </c>
    </row>
    <row r="192" spans="1:63" ht="12.75">
      <c r="A192" s="147" t="s">
        <v>36</v>
      </c>
      <c r="B192" s="148" t="s">
        <v>245</v>
      </c>
      <c r="C192" s="149" t="s">
        <v>246</v>
      </c>
      <c r="D192" s="150"/>
      <c r="E192" s="151"/>
      <c r="F192" s="151"/>
      <c r="G192" s="152">
        <f>SUM(G179:G191)</f>
        <v>0</v>
      </c>
      <c r="H192" s="153"/>
      <c r="I192" s="154">
        <f>SUM(I179:I191)</f>
        <v>0.5235839999997004</v>
      </c>
      <c r="J192" s="155"/>
      <c r="K192" s="154">
        <f>SUM(K179:K191)</f>
        <v>0</v>
      </c>
      <c r="O192" s="120"/>
      <c r="X192" s="156">
        <f>K192</f>
        <v>0</v>
      </c>
      <c r="Y192" s="156">
        <f>I192</f>
        <v>0.5235839999997004</v>
      </c>
      <c r="Z192" s="157">
        <f>G192</f>
        <v>0</v>
      </c>
      <c r="AA192" s="130"/>
      <c r="AB192" s="130"/>
      <c r="AC192" s="130"/>
      <c r="AD192" s="130"/>
      <c r="AE192" s="130"/>
      <c r="AF192" s="130"/>
      <c r="AG192" s="130"/>
      <c r="AH192" s="130"/>
      <c r="AI192" s="130"/>
      <c r="AJ192" s="130"/>
      <c r="AK192" s="130"/>
      <c r="AL192" s="130"/>
      <c r="AM192" s="130"/>
      <c r="AN192" s="130"/>
      <c r="AO192" s="130"/>
      <c r="AP192" s="130"/>
      <c r="AQ192" s="130"/>
      <c r="AR192" s="130"/>
      <c r="AS192" s="130"/>
      <c r="AT192" s="130"/>
      <c r="AU192" s="130"/>
      <c r="AV192" s="130"/>
      <c r="AW192" s="130"/>
      <c r="AX192" s="130"/>
      <c r="AY192" s="130"/>
      <c r="AZ192" s="130"/>
      <c r="BA192" s="158"/>
      <c r="BB192" s="158"/>
      <c r="BC192" s="158"/>
      <c r="BD192" s="158"/>
      <c r="BE192" s="158"/>
      <c r="BF192" s="158"/>
      <c r="BG192" s="130"/>
      <c r="BH192" s="130"/>
      <c r="BI192" s="130"/>
      <c r="BJ192" s="130"/>
      <c r="BK192" s="130"/>
    </row>
    <row r="193" spans="1:15" ht="14.25" customHeight="1">
      <c r="A193" s="110" t="s">
        <v>32</v>
      </c>
      <c r="B193" s="111" t="s">
        <v>265</v>
      </c>
      <c r="C193" s="112" t="s">
        <v>266</v>
      </c>
      <c r="D193" s="113"/>
      <c r="E193" s="114"/>
      <c r="F193" s="114"/>
      <c r="G193" s="115"/>
      <c r="H193" s="116"/>
      <c r="I193" s="117"/>
      <c r="J193" s="118"/>
      <c r="K193" s="119"/>
      <c r="O193" s="120"/>
    </row>
    <row r="194" spans="1:104" ht="12.75">
      <c r="A194" s="121">
        <v>44</v>
      </c>
      <c r="B194" s="122" t="s">
        <v>267</v>
      </c>
      <c r="C194" s="123" t="s">
        <v>268</v>
      </c>
      <c r="D194" s="124" t="s">
        <v>269</v>
      </c>
      <c r="E194" s="125">
        <v>0</v>
      </c>
      <c r="F194" s="126">
        <v>0</v>
      </c>
      <c r="G194" s="127">
        <f>E194*F194</f>
        <v>0</v>
      </c>
      <c r="H194" s="128">
        <v>0</v>
      </c>
      <c r="I194" s="129">
        <f>E194*H194</f>
        <v>0</v>
      </c>
      <c r="J194" s="128"/>
      <c r="K194" s="129">
        <f>E194*J194</f>
        <v>0</v>
      </c>
      <c r="O194" s="120"/>
      <c r="Z194" s="130"/>
      <c r="AA194" s="130">
        <v>7</v>
      </c>
      <c r="AB194" s="130">
        <v>1</v>
      </c>
      <c r="AC194" s="130">
        <v>2</v>
      </c>
      <c r="AD194" s="130"/>
      <c r="AE194" s="130"/>
      <c r="AF194" s="130"/>
      <c r="AG194" s="130"/>
      <c r="AH194" s="130"/>
      <c r="AI194" s="130"/>
      <c r="AJ194" s="130"/>
      <c r="AK194" s="130"/>
      <c r="AL194" s="130"/>
      <c r="AM194" s="130"/>
      <c r="AN194" s="130"/>
      <c r="AO194" s="130"/>
      <c r="AP194" s="130"/>
      <c r="AQ194" s="130"/>
      <c r="AR194" s="130"/>
      <c r="AS194" s="130"/>
      <c r="AT194" s="130"/>
      <c r="AU194" s="130"/>
      <c r="AV194" s="130"/>
      <c r="AW194" s="130"/>
      <c r="AX194" s="130"/>
      <c r="AY194" s="130"/>
      <c r="AZ194" s="130"/>
      <c r="BA194" s="130"/>
      <c r="BB194" s="130"/>
      <c r="BC194" s="130"/>
      <c r="BD194" s="130"/>
      <c r="BE194" s="130"/>
      <c r="BF194" s="130"/>
      <c r="BG194" s="130"/>
      <c r="BH194" s="130"/>
      <c r="BI194" s="130"/>
      <c r="BJ194" s="130"/>
      <c r="BK194" s="130"/>
      <c r="CA194" s="130">
        <v>7</v>
      </c>
      <c r="CB194" s="130">
        <v>1</v>
      </c>
      <c r="CZ194" s="82">
        <v>1</v>
      </c>
    </row>
    <row r="195" spans="1:63" ht="12.75">
      <c r="A195" s="147" t="s">
        <v>36</v>
      </c>
      <c r="B195" s="148" t="s">
        <v>265</v>
      </c>
      <c r="C195" s="149" t="s">
        <v>266</v>
      </c>
      <c r="D195" s="150"/>
      <c r="E195" s="151"/>
      <c r="F195" s="151"/>
      <c r="G195" s="152">
        <f>SUM(G193:G194)</f>
        <v>0</v>
      </c>
      <c r="H195" s="153"/>
      <c r="I195" s="154">
        <f>SUM(I193:I194)</f>
        <v>0</v>
      </c>
      <c r="J195" s="155"/>
      <c r="K195" s="154">
        <f>SUM(K193:K194)</f>
        <v>0</v>
      </c>
      <c r="O195" s="120"/>
      <c r="X195" s="156">
        <f>K195</f>
        <v>0</v>
      </c>
      <c r="Y195" s="156">
        <f>I195</f>
        <v>0</v>
      </c>
      <c r="Z195" s="157">
        <f>G195</f>
        <v>0</v>
      </c>
      <c r="AA195" s="130"/>
      <c r="AB195" s="130"/>
      <c r="AC195" s="130"/>
      <c r="AD195" s="130"/>
      <c r="AE195" s="130"/>
      <c r="AF195" s="130"/>
      <c r="AG195" s="130"/>
      <c r="AH195" s="130"/>
      <c r="AI195" s="130"/>
      <c r="AJ195" s="130"/>
      <c r="AK195" s="130"/>
      <c r="AL195" s="130"/>
      <c r="AM195" s="130"/>
      <c r="AN195" s="130"/>
      <c r="AO195" s="130"/>
      <c r="AP195" s="130"/>
      <c r="AQ195" s="130"/>
      <c r="AR195" s="130"/>
      <c r="AS195" s="130"/>
      <c r="AT195" s="130"/>
      <c r="AU195" s="130"/>
      <c r="AV195" s="130"/>
      <c r="AW195" s="130"/>
      <c r="AX195" s="130"/>
      <c r="AY195" s="130"/>
      <c r="AZ195" s="130"/>
      <c r="BA195" s="158"/>
      <c r="BB195" s="158"/>
      <c r="BC195" s="158"/>
      <c r="BD195" s="158"/>
      <c r="BE195" s="158"/>
      <c r="BF195" s="158"/>
      <c r="BG195" s="130"/>
      <c r="BH195" s="130"/>
      <c r="BI195" s="130"/>
      <c r="BJ195" s="130"/>
      <c r="BK195" s="130"/>
    </row>
    <row r="196" spans="1:15" ht="14.25" customHeight="1">
      <c r="A196" s="110" t="s">
        <v>32</v>
      </c>
      <c r="B196" s="111" t="s">
        <v>270</v>
      </c>
      <c r="C196" s="112" t="s">
        <v>271</v>
      </c>
      <c r="D196" s="113"/>
      <c r="E196" s="114"/>
      <c r="F196" s="114"/>
      <c r="G196" s="115"/>
      <c r="H196" s="116"/>
      <c r="I196" s="117"/>
      <c r="J196" s="118"/>
      <c r="K196" s="119"/>
      <c r="O196" s="120"/>
    </row>
    <row r="197" spans="1:104" ht="12.75">
      <c r="A197" s="121">
        <v>45</v>
      </c>
      <c r="B197" s="122" t="s">
        <v>272</v>
      </c>
      <c r="C197" s="123" t="s">
        <v>273</v>
      </c>
      <c r="D197" s="124" t="s">
        <v>56</v>
      </c>
      <c r="E197" s="125">
        <v>86.128</v>
      </c>
      <c r="F197" s="126">
        <v>0</v>
      </c>
      <c r="G197" s="127">
        <f>E197*F197</f>
        <v>0</v>
      </c>
      <c r="H197" s="128">
        <v>0</v>
      </c>
      <c r="I197" s="129">
        <f>E197*H197</f>
        <v>0</v>
      </c>
      <c r="J197" s="128">
        <v>0</v>
      </c>
      <c r="K197" s="129">
        <f>E197*J197</f>
        <v>0</v>
      </c>
      <c r="O197" s="120"/>
      <c r="Z197" s="130"/>
      <c r="AA197" s="130">
        <v>1</v>
      </c>
      <c r="AB197" s="130">
        <v>10</v>
      </c>
      <c r="AC197" s="130">
        <v>10</v>
      </c>
      <c r="AD197" s="130"/>
      <c r="AE197" s="130"/>
      <c r="AF197" s="130"/>
      <c r="AG197" s="130"/>
      <c r="AH197" s="130"/>
      <c r="AI197" s="130"/>
      <c r="AJ197" s="130"/>
      <c r="AK197" s="130"/>
      <c r="AL197" s="130"/>
      <c r="AM197" s="130"/>
      <c r="AN197" s="130"/>
      <c r="AO197" s="130"/>
      <c r="AP197" s="130"/>
      <c r="AQ197" s="130"/>
      <c r="AR197" s="130"/>
      <c r="AS197" s="130"/>
      <c r="AT197" s="130"/>
      <c r="AU197" s="130"/>
      <c r="AV197" s="130"/>
      <c r="AW197" s="130"/>
      <c r="AX197" s="130"/>
      <c r="AY197" s="130"/>
      <c r="AZ197" s="130"/>
      <c r="BA197" s="130"/>
      <c r="BB197" s="130"/>
      <c r="BC197" s="130"/>
      <c r="BD197" s="130"/>
      <c r="BE197" s="130"/>
      <c r="BF197" s="130"/>
      <c r="BG197" s="130"/>
      <c r="BH197" s="130"/>
      <c r="BI197" s="130"/>
      <c r="BJ197" s="130"/>
      <c r="BK197" s="130"/>
      <c r="CA197" s="130">
        <v>1</v>
      </c>
      <c r="CB197" s="130">
        <v>10</v>
      </c>
      <c r="CZ197" s="82">
        <v>1</v>
      </c>
    </row>
    <row r="198" spans="1:63" ht="12.75">
      <c r="A198" s="131"/>
      <c r="B198" s="132"/>
      <c r="C198" s="138" t="s">
        <v>274</v>
      </c>
      <c r="D198" s="139"/>
      <c r="E198" s="140">
        <v>15.834</v>
      </c>
      <c r="F198" s="141"/>
      <c r="G198" s="142"/>
      <c r="H198" s="143"/>
      <c r="I198" s="136"/>
      <c r="J198" s="144"/>
      <c r="K198" s="136"/>
      <c r="M198" s="145" t="s">
        <v>274</v>
      </c>
      <c r="O198" s="120"/>
      <c r="Z198" s="130"/>
      <c r="AA198" s="130"/>
      <c r="AB198" s="130"/>
      <c r="AC198" s="130"/>
      <c r="AD198" s="130"/>
      <c r="AE198" s="130"/>
      <c r="AF198" s="130"/>
      <c r="AG198" s="130"/>
      <c r="AH198" s="130"/>
      <c r="AI198" s="130"/>
      <c r="AJ198" s="130"/>
      <c r="AK198" s="130"/>
      <c r="AL198" s="130"/>
      <c r="AM198" s="130"/>
      <c r="AN198" s="130"/>
      <c r="AO198" s="130"/>
      <c r="AP198" s="130"/>
      <c r="AQ198" s="130"/>
      <c r="AR198" s="130"/>
      <c r="AS198" s="130"/>
      <c r="AT198" s="130"/>
      <c r="AU198" s="130"/>
      <c r="AV198" s="130"/>
      <c r="AW198" s="130"/>
      <c r="AX198" s="130"/>
      <c r="AY198" s="130"/>
      <c r="AZ198" s="130"/>
      <c r="BA198" s="130"/>
      <c r="BB198" s="130"/>
      <c r="BC198" s="130"/>
      <c r="BD198" s="146" t="str">
        <f>C197</f>
        <v>Poplatek za skládku horniny 1- 4</v>
      </c>
      <c r="BE198" s="130"/>
      <c r="BF198" s="130"/>
      <c r="BG198" s="130"/>
      <c r="BH198" s="130"/>
      <c r="BI198" s="130"/>
      <c r="BJ198" s="130"/>
      <c r="BK198" s="130"/>
    </row>
    <row r="199" spans="1:63" ht="12.75">
      <c r="A199" s="131"/>
      <c r="B199" s="132"/>
      <c r="C199" s="138" t="s">
        <v>275</v>
      </c>
      <c r="D199" s="139"/>
      <c r="E199" s="140">
        <v>31.941</v>
      </c>
      <c r="F199" s="141"/>
      <c r="G199" s="142"/>
      <c r="H199" s="143"/>
      <c r="I199" s="136"/>
      <c r="J199" s="144"/>
      <c r="K199" s="136"/>
      <c r="M199" s="145" t="s">
        <v>275</v>
      </c>
      <c r="O199" s="120"/>
      <c r="Z199" s="130"/>
      <c r="AA199" s="130"/>
      <c r="AB199" s="130"/>
      <c r="AC199" s="130"/>
      <c r="AD199" s="130"/>
      <c r="AE199" s="130"/>
      <c r="AF199" s="130"/>
      <c r="AG199" s="130"/>
      <c r="AH199" s="130"/>
      <c r="AI199" s="130"/>
      <c r="AJ199" s="130"/>
      <c r="AK199" s="130"/>
      <c r="AL199" s="130"/>
      <c r="AM199" s="130"/>
      <c r="AN199" s="130"/>
      <c r="AO199" s="130"/>
      <c r="AP199" s="130"/>
      <c r="AQ199" s="130"/>
      <c r="AR199" s="130"/>
      <c r="AS199" s="130"/>
      <c r="AT199" s="130"/>
      <c r="AU199" s="130"/>
      <c r="AV199" s="130"/>
      <c r="AW199" s="130"/>
      <c r="AX199" s="130"/>
      <c r="AY199" s="130"/>
      <c r="AZ199" s="130"/>
      <c r="BA199" s="130"/>
      <c r="BB199" s="130"/>
      <c r="BC199" s="130"/>
      <c r="BD199" s="146" t="str">
        <f>C198</f>
        <v>úsek č. 1:15,834</v>
      </c>
      <c r="BE199" s="130"/>
      <c r="BF199" s="130"/>
      <c r="BG199" s="130"/>
      <c r="BH199" s="130"/>
      <c r="BI199" s="130"/>
      <c r="BJ199" s="130"/>
      <c r="BK199" s="130"/>
    </row>
    <row r="200" spans="1:63" ht="12.75">
      <c r="A200" s="131"/>
      <c r="B200" s="132"/>
      <c r="C200" s="138" t="s">
        <v>276</v>
      </c>
      <c r="D200" s="139"/>
      <c r="E200" s="140">
        <v>38.353</v>
      </c>
      <c r="F200" s="141"/>
      <c r="G200" s="142"/>
      <c r="H200" s="143"/>
      <c r="I200" s="136"/>
      <c r="J200" s="144"/>
      <c r="K200" s="136"/>
      <c r="M200" s="145" t="s">
        <v>276</v>
      </c>
      <c r="O200" s="120"/>
      <c r="Z200" s="130"/>
      <c r="AA200" s="130"/>
      <c r="AB200" s="130"/>
      <c r="AC200" s="130"/>
      <c r="AD200" s="130"/>
      <c r="AE200" s="130"/>
      <c r="AF200" s="130"/>
      <c r="AG200" s="130"/>
      <c r="AH200" s="130"/>
      <c r="AI200" s="130"/>
      <c r="AJ200" s="130"/>
      <c r="AK200" s="130"/>
      <c r="AL200" s="130"/>
      <c r="AM200" s="130"/>
      <c r="AN200" s="130"/>
      <c r="AO200" s="130"/>
      <c r="AP200" s="130"/>
      <c r="AQ200" s="130"/>
      <c r="AR200" s="130"/>
      <c r="AS200" s="130"/>
      <c r="AT200" s="130"/>
      <c r="AU200" s="130"/>
      <c r="AV200" s="130"/>
      <c r="AW200" s="130"/>
      <c r="AX200" s="130"/>
      <c r="AY200" s="130"/>
      <c r="AZ200" s="130"/>
      <c r="BA200" s="130"/>
      <c r="BB200" s="130"/>
      <c r="BC200" s="130"/>
      <c r="BD200" s="146" t="str">
        <f>C199</f>
        <v>úsek č. 2:31,941</v>
      </c>
      <c r="BE200" s="130"/>
      <c r="BF200" s="130"/>
      <c r="BG200" s="130"/>
      <c r="BH200" s="130"/>
      <c r="BI200" s="130"/>
      <c r="BJ200" s="130"/>
      <c r="BK200" s="130"/>
    </row>
    <row r="201" spans="1:63" ht="12.75">
      <c r="A201" s="131"/>
      <c r="B201" s="132"/>
      <c r="C201" s="138" t="s">
        <v>49</v>
      </c>
      <c r="D201" s="139"/>
      <c r="E201" s="140">
        <v>0</v>
      </c>
      <c r="F201" s="141"/>
      <c r="G201" s="142"/>
      <c r="H201" s="143"/>
      <c r="I201" s="136"/>
      <c r="J201" s="144"/>
      <c r="K201" s="136"/>
      <c r="M201" s="145">
        <v>0</v>
      </c>
      <c r="O201" s="120"/>
      <c r="Z201" s="130"/>
      <c r="AA201" s="130"/>
      <c r="AB201" s="130"/>
      <c r="AC201" s="130"/>
      <c r="AD201" s="130"/>
      <c r="AE201" s="130"/>
      <c r="AF201" s="130"/>
      <c r="AG201" s="130"/>
      <c r="AH201" s="130"/>
      <c r="AI201" s="130"/>
      <c r="AJ201" s="130"/>
      <c r="AK201" s="130"/>
      <c r="AL201" s="130"/>
      <c r="AM201" s="130"/>
      <c r="AN201" s="130"/>
      <c r="AO201" s="130"/>
      <c r="AP201" s="130"/>
      <c r="AQ201" s="130"/>
      <c r="AR201" s="130"/>
      <c r="AS201" s="130"/>
      <c r="AT201" s="130"/>
      <c r="AU201" s="130"/>
      <c r="AV201" s="130"/>
      <c r="AW201" s="130"/>
      <c r="AX201" s="130"/>
      <c r="AY201" s="130"/>
      <c r="AZ201" s="130"/>
      <c r="BA201" s="130"/>
      <c r="BB201" s="130"/>
      <c r="BC201" s="130"/>
      <c r="BD201" s="146" t="str">
        <f>C200</f>
        <v>úsek č. 3:38,353</v>
      </c>
      <c r="BE201" s="130"/>
      <c r="BF201" s="130"/>
      <c r="BG201" s="130"/>
      <c r="BH201" s="130"/>
      <c r="BI201" s="130"/>
      <c r="BJ201" s="130"/>
      <c r="BK201" s="130"/>
    </row>
    <row r="202" spans="1:104" ht="12.75">
      <c r="A202" s="121">
        <v>46</v>
      </c>
      <c r="B202" s="122" t="s">
        <v>277</v>
      </c>
      <c r="C202" s="123" t="s">
        <v>278</v>
      </c>
      <c r="D202" s="124" t="s">
        <v>269</v>
      </c>
      <c r="E202" s="125">
        <v>188.584</v>
      </c>
      <c r="F202" s="126">
        <v>0</v>
      </c>
      <c r="G202" s="127">
        <f>E202*F202</f>
        <v>0</v>
      </c>
      <c r="H202" s="128">
        <v>0</v>
      </c>
      <c r="I202" s="129">
        <f>E202*H202</f>
        <v>0</v>
      </c>
      <c r="J202" s="128">
        <v>0</v>
      </c>
      <c r="K202" s="129">
        <f>E202*J202</f>
        <v>0</v>
      </c>
      <c r="O202" s="120"/>
      <c r="Z202" s="130"/>
      <c r="AA202" s="130">
        <v>1</v>
      </c>
      <c r="AB202" s="130">
        <v>0</v>
      </c>
      <c r="AC202" s="130">
        <v>0</v>
      </c>
      <c r="AD202" s="130"/>
      <c r="AE202" s="130"/>
      <c r="AF202" s="130"/>
      <c r="AG202" s="130"/>
      <c r="AH202" s="130"/>
      <c r="AI202" s="130"/>
      <c r="AJ202" s="130"/>
      <c r="AK202" s="130"/>
      <c r="AL202" s="130"/>
      <c r="AM202" s="130"/>
      <c r="AN202" s="130"/>
      <c r="AO202" s="130"/>
      <c r="AP202" s="130"/>
      <c r="AQ202" s="130"/>
      <c r="AR202" s="130"/>
      <c r="AS202" s="130"/>
      <c r="AT202" s="130"/>
      <c r="AU202" s="130"/>
      <c r="AV202" s="130"/>
      <c r="AW202" s="130"/>
      <c r="AX202" s="130"/>
      <c r="AY202" s="130"/>
      <c r="AZ202" s="130"/>
      <c r="BA202" s="130"/>
      <c r="BB202" s="130"/>
      <c r="BC202" s="130"/>
      <c r="BD202" s="130"/>
      <c r="BE202" s="130"/>
      <c r="BF202" s="130"/>
      <c r="BG202" s="130"/>
      <c r="BH202" s="130"/>
      <c r="BI202" s="130"/>
      <c r="BJ202" s="130"/>
      <c r="BK202" s="130"/>
      <c r="CA202" s="130">
        <v>1</v>
      </c>
      <c r="CB202" s="130">
        <v>0</v>
      </c>
      <c r="CZ202" s="82">
        <v>1</v>
      </c>
    </row>
    <row r="203" spans="1:63" ht="12.75">
      <c r="A203" s="131"/>
      <c r="B203" s="132"/>
      <c r="C203" s="133" t="s">
        <v>279</v>
      </c>
      <c r="D203" s="134"/>
      <c r="E203" s="134"/>
      <c r="F203" s="134"/>
      <c r="G203" s="135"/>
      <c r="I203" s="136"/>
      <c r="K203" s="136"/>
      <c r="L203" s="137" t="s">
        <v>279</v>
      </c>
      <c r="O203" s="120"/>
      <c r="Z203" s="130"/>
      <c r="AA203" s="130"/>
      <c r="AB203" s="130"/>
      <c r="AC203" s="130"/>
      <c r="AD203" s="130"/>
      <c r="AE203" s="130"/>
      <c r="AF203" s="130"/>
      <c r="AG203" s="130"/>
      <c r="AH203" s="130"/>
      <c r="AI203" s="130"/>
      <c r="AJ203" s="130"/>
      <c r="AK203" s="130"/>
      <c r="AL203" s="130"/>
      <c r="AM203" s="130"/>
      <c r="AN203" s="130"/>
      <c r="AO203" s="130"/>
      <c r="AP203" s="130"/>
      <c r="AQ203" s="130"/>
      <c r="AR203" s="130"/>
      <c r="AS203" s="130"/>
      <c r="AT203" s="130"/>
      <c r="AU203" s="130"/>
      <c r="AV203" s="130"/>
      <c r="AW203" s="130"/>
      <c r="AX203" s="130"/>
      <c r="AY203" s="130"/>
      <c r="AZ203" s="130"/>
      <c r="BA203" s="130"/>
      <c r="BB203" s="130"/>
      <c r="BC203" s="130"/>
      <c r="BD203" s="130"/>
      <c r="BE203" s="130"/>
      <c r="BF203" s="130"/>
      <c r="BG203" s="130"/>
      <c r="BH203" s="130"/>
      <c r="BI203" s="130"/>
      <c r="BJ203" s="130"/>
      <c r="BK203" s="130"/>
    </row>
    <row r="204" spans="1:63" ht="12.75">
      <c r="A204" s="131"/>
      <c r="B204" s="132"/>
      <c r="C204" s="138" t="s">
        <v>280</v>
      </c>
      <c r="D204" s="139"/>
      <c r="E204" s="140">
        <v>188.584</v>
      </c>
      <c r="F204" s="141"/>
      <c r="G204" s="142"/>
      <c r="H204" s="143"/>
      <c r="I204" s="136"/>
      <c r="J204" s="144"/>
      <c r="K204" s="136"/>
      <c r="M204" s="198">
        <v>188584</v>
      </c>
      <c r="O204" s="120"/>
      <c r="Z204" s="130"/>
      <c r="AA204" s="130"/>
      <c r="AB204" s="130"/>
      <c r="AC204" s="130"/>
      <c r="AD204" s="130"/>
      <c r="AE204" s="130"/>
      <c r="AF204" s="130"/>
      <c r="AG204" s="130"/>
      <c r="AH204" s="130"/>
      <c r="AI204" s="130"/>
      <c r="AJ204" s="130"/>
      <c r="AK204" s="130"/>
      <c r="AL204" s="130"/>
      <c r="AM204" s="130"/>
      <c r="AN204" s="130"/>
      <c r="AO204" s="130"/>
      <c r="AP204" s="130"/>
      <c r="AQ204" s="130"/>
      <c r="AR204" s="130"/>
      <c r="AS204" s="130"/>
      <c r="AT204" s="130"/>
      <c r="AU204" s="130"/>
      <c r="AV204" s="130"/>
      <c r="AW204" s="130"/>
      <c r="AX204" s="130"/>
      <c r="AY204" s="130"/>
      <c r="AZ204" s="130"/>
      <c r="BA204" s="130"/>
      <c r="BB204" s="130"/>
      <c r="BC204" s="130"/>
      <c r="BD204" s="146" t="str">
        <f>C203</f>
        <v>materiál z podkladu, ostatní materiál</v>
      </c>
      <c r="BE204" s="130"/>
      <c r="BF204" s="130"/>
      <c r="BG204" s="130"/>
      <c r="BH204" s="130"/>
      <c r="BI204" s="130"/>
      <c r="BJ204" s="130"/>
      <c r="BK204" s="130"/>
    </row>
    <row r="205" spans="1:104" ht="22.5">
      <c r="A205" s="121">
        <v>47</v>
      </c>
      <c r="B205" s="122" t="s">
        <v>281</v>
      </c>
      <c r="C205" s="123" t="s">
        <v>282</v>
      </c>
      <c r="D205" s="124" t="s">
        <v>269</v>
      </c>
      <c r="E205" s="125">
        <v>33.939</v>
      </c>
      <c r="F205" s="126">
        <v>0</v>
      </c>
      <c r="G205" s="127">
        <f>E205*F205</f>
        <v>0</v>
      </c>
      <c r="H205" s="128">
        <v>0</v>
      </c>
      <c r="I205" s="129">
        <f>E205*H205</f>
        <v>0</v>
      </c>
      <c r="J205" s="128">
        <v>0</v>
      </c>
      <c r="K205" s="129">
        <f>E205*J205</f>
        <v>0</v>
      </c>
      <c r="O205" s="120"/>
      <c r="Z205" s="130"/>
      <c r="AA205" s="130">
        <v>1</v>
      </c>
      <c r="AB205" s="130">
        <v>0</v>
      </c>
      <c r="AC205" s="130">
        <v>0</v>
      </c>
      <c r="AD205" s="130"/>
      <c r="AE205" s="130"/>
      <c r="AF205" s="130"/>
      <c r="AG205" s="130"/>
      <c r="AH205" s="130"/>
      <c r="AI205" s="130"/>
      <c r="AJ205" s="130"/>
      <c r="AK205" s="130"/>
      <c r="AL205" s="130"/>
      <c r="AM205" s="130"/>
      <c r="AN205" s="130"/>
      <c r="AO205" s="130"/>
      <c r="AP205" s="130"/>
      <c r="AQ205" s="130"/>
      <c r="AR205" s="130"/>
      <c r="AS205" s="130"/>
      <c r="AT205" s="130"/>
      <c r="AU205" s="130"/>
      <c r="AV205" s="130"/>
      <c r="AW205" s="130"/>
      <c r="AX205" s="130"/>
      <c r="AY205" s="130"/>
      <c r="AZ205" s="130"/>
      <c r="BA205" s="130"/>
      <c r="BB205" s="130"/>
      <c r="BC205" s="130"/>
      <c r="BD205" s="130"/>
      <c r="BE205" s="130"/>
      <c r="BF205" s="130"/>
      <c r="BG205" s="130"/>
      <c r="BH205" s="130"/>
      <c r="BI205" s="130"/>
      <c r="BJ205" s="130"/>
      <c r="BK205" s="130"/>
      <c r="CA205" s="130">
        <v>1</v>
      </c>
      <c r="CB205" s="130">
        <v>0</v>
      </c>
      <c r="CZ205" s="82">
        <v>1</v>
      </c>
    </row>
    <row r="206" spans="1:63" ht="12.75">
      <c r="A206" s="131"/>
      <c r="B206" s="132"/>
      <c r="C206" s="133" t="s">
        <v>283</v>
      </c>
      <c r="D206" s="134"/>
      <c r="E206" s="134"/>
      <c r="F206" s="134"/>
      <c r="G206" s="135"/>
      <c r="I206" s="136"/>
      <c r="K206" s="136"/>
      <c r="L206" s="137" t="s">
        <v>283</v>
      </c>
      <c r="O206" s="120"/>
      <c r="Z206" s="130"/>
      <c r="AA206" s="130"/>
      <c r="AB206" s="130"/>
      <c r="AC206" s="130"/>
      <c r="AD206" s="130"/>
      <c r="AE206" s="130"/>
      <c r="AF206" s="130"/>
      <c r="AG206" s="130"/>
      <c r="AH206" s="130"/>
      <c r="AI206" s="130"/>
      <c r="AJ206" s="130"/>
      <c r="AK206" s="130"/>
      <c r="AL206" s="130"/>
      <c r="AM206" s="130"/>
      <c r="AN206" s="130"/>
      <c r="AO206" s="130"/>
      <c r="AP206" s="130"/>
      <c r="AQ206" s="130"/>
      <c r="AR206" s="130"/>
      <c r="AS206" s="130"/>
      <c r="AT206" s="130"/>
      <c r="AU206" s="130"/>
      <c r="AV206" s="130"/>
      <c r="AW206" s="130"/>
      <c r="AX206" s="130"/>
      <c r="AY206" s="130"/>
      <c r="AZ206" s="130"/>
      <c r="BA206" s="130"/>
      <c r="BB206" s="130"/>
      <c r="BC206" s="130"/>
      <c r="BD206" s="130"/>
      <c r="BE206" s="130"/>
      <c r="BF206" s="130"/>
      <c r="BG206" s="130"/>
      <c r="BH206" s="130"/>
      <c r="BI206" s="130"/>
      <c r="BJ206" s="130"/>
      <c r="BK206" s="130"/>
    </row>
    <row r="207" spans="1:63" ht="12.75">
      <c r="A207" s="131"/>
      <c r="B207" s="132"/>
      <c r="C207" s="138" t="s">
        <v>284</v>
      </c>
      <c r="D207" s="139"/>
      <c r="E207" s="140">
        <v>25.668</v>
      </c>
      <c r="F207" s="141"/>
      <c r="G207" s="142"/>
      <c r="H207" s="143"/>
      <c r="I207" s="136"/>
      <c r="J207" s="144"/>
      <c r="K207" s="136"/>
      <c r="M207" s="145" t="s">
        <v>284</v>
      </c>
      <c r="O207" s="120"/>
      <c r="Z207" s="130"/>
      <c r="AA207" s="130"/>
      <c r="AB207" s="130"/>
      <c r="AC207" s="130"/>
      <c r="AD207" s="130"/>
      <c r="AE207" s="130"/>
      <c r="AF207" s="130"/>
      <c r="AG207" s="130"/>
      <c r="AH207" s="130"/>
      <c r="AI207" s="130"/>
      <c r="AJ207" s="130"/>
      <c r="AK207" s="130"/>
      <c r="AL207" s="130"/>
      <c r="AM207" s="130"/>
      <c r="AN207" s="130"/>
      <c r="AO207" s="130"/>
      <c r="AP207" s="130"/>
      <c r="AQ207" s="130"/>
      <c r="AR207" s="130"/>
      <c r="AS207" s="130"/>
      <c r="AT207" s="130"/>
      <c r="AU207" s="130"/>
      <c r="AV207" s="130"/>
      <c r="AW207" s="130"/>
      <c r="AX207" s="130"/>
      <c r="AY207" s="130"/>
      <c r="AZ207" s="130"/>
      <c r="BA207" s="130"/>
      <c r="BB207" s="130"/>
      <c r="BC207" s="130"/>
      <c r="BD207" s="146" t="str">
        <f>C206</f>
        <v>BEZ POPLATKŮ!!</v>
      </c>
      <c r="BE207" s="130"/>
      <c r="BF207" s="130"/>
      <c r="BG207" s="130"/>
      <c r="BH207" s="130"/>
      <c r="BI207" s="130"/>
      <c r="BJ207" s="130"/>
      <c r="BK207" s="130"/>
    </row>
    <row r="208" spans="1:63" ht="12.75">
      <c r="A208" s="131"/>
      <c r="B208" s="132"/>
      <c r="C208" s="138" t="s">
        <v>285</v>
      </c>
      <c r="D208" s="139"/>
      <c r="E208" s="140">
        <v>8.271</v>
      </c>
      <c r="F208" s="141"/>
      <c r="G208" s="142"/>
      <c r="H208" s="143"/>
      <c r="I208" s="136"/>
      <c r="J208" s="144"/>
      <c r="K208" s="136"/>
      <c r="M208" s="145" t="s">
        <v>285</v>
      </c>
      <c r="O208" s="120"/>
      <c r="Z208" s="130"/>
      <c r="AA208" s="130"/>
      <c r="AB208" s="130"/>
      <c r="AC208" s="130"/>
      <c r="AD208" s="130"/>
      <c r="AE208" s="130"/>
      <c r="AF208" s="130"/>
      <c r="AG208" s="130"/>
      <c r="AH208" s="130"/>
      <c r="AI208" s="130"/>
      <c r="AJ208" s="130"/>
      <c r="AK208" s="130"/>
      <c r="AL208" s="130"/>
      <c r="AM208" s="130"/>
      <c r="AN208" s="130"/>
      <c r="AO208" s="130"/>
      <c r="AP208" s="130"/>
      <c r="AQ208" s="130"/>
      <c r="AR208" s="130"/>
      <c r="AS208" s="130"/>
      <c r="AT208" s="130"/>
      <c r="AU208" s="130"/>
      <c r="AV208" s="130"/>
      <c r="AW208" s="130"/>
      <c r="AX208" s="130"/>
      <c r="AY208" s="130"/>
      <c r="AZ208" s="130"/>
      <c r="BA208" s="130"/>
      <c r="BB208" s="130"/>
      <c r="BC208" s="130"/>
      <c r="BD208" s="146" t="str">
        <f>C207</f>
        <v>dlažba 30/30 - uložení 50% materiálu:51,336*0,5</v>
      </c>
      <c r="BE208" s="130"/>
      <c r="BF208" s="130"/>
      <c r="BG208" s="130"/>
      <c r="BH208" s="130"/>
      <c r="BI208" s="130"/>
      <c r="BJ208" s="130"/>
      <c r="BK208" s="130"/>
    </row>
    <row r="209" spans="1:104" ht="12.75">
      <c r="A209" s="121">
        <v>48</v>
      </c>
      <c r="B209" s="122" t="s">
        <v>286</v>
      </c>
      <c r="C209" s="123" t="s">
        <v>287</v>
      </c>
      <c r="D209" s="124" t="s">
        <v>269</v>
      </c>
      <c r="E209" s="125">
        <v>119.7232</v>
      </c>
      <c r="F209" s="126">
        <v>0</v>
      </c>
      <c r="G209" s="127">
        <f>E209*F209</f>
        <v>0</v>
      </c>
      <c r="H209" s="128">
        <v>0</v>
      </c>
      <c r="I209" s="129">
        <f>E209*H209</f>
        <v>0</v>
      </c>
      <c r="J209" s="128">
        <v>0</v>
      </c>
      <c r="K209" s="129">
        <f>E209*J209</f>
        <v>0</v>
      </c>
      <c r="O209" s="120"/>
      <c r="Z209" s="130"/>
      <c r="AA209" s="130">
        <v>1</v>
      </c>
      <c r="AB209" s="130">
        <v>3</v>
      </c>
      <c r="AC209" s="130">
        <v>3</v>
      </c>
      <c r="AD209" s="130"/>
      <c r="AE209" s="130"/>
      <c r="AF209" s="130"/>
      <c r="AG209" s="130"/>
      <c r="AH209" s="130"/>
      <c r="AI209" s="130"/>
      <c r="AJ209" s="130"/>
      <c r="AK209" s="130"/>
      <c r="AL209" s="130"/>
      <c r="AM209" s="130"/>
      <c r="AN209" s="130"/>
      <c r="AO209" s="130"/>
      <c r="AP209" s="130"/>
      <c r="AQ209" s="130"/>
      <c r="AR209" s="130"/>
      <c r="AS209" s="130"/>
      <c r="AT209" s="130"/>
      <c r="AU209" s="130"/>
      <c r="AV209" s="130"/>
      <c r="AW209" s="130"/>
      <c r="AX209" s="130"/>
      <c r="AY209" s="130"/>
      <c r="AZ209" s="130"/>
      <c r="BA209" s="130"/>
      <c r="BB209" s="130"/>
      <c r="BC209" s="130"/>
      <c r="BD209" s="130"/>
      <c r="BE209" s="130"/>
      <c r="BF209" s="130"/>
      <c r="BG209" s="130"/>
      <c r="BH209" s="130"/>
      <c r="BI209" s="130"/>
      <c r="BJ209" s="130"/>
      <c r="BK209" s="130"/>
      <c r="CA209" s="130">
        <v>1</v>
      </c>
      <c r="CB209" s="130">
        <v>3</v>
      </c>
      <c r="CZ209" s="82">
        <v>1</v>
      </c>
    </row>
    <row r="210" spans="1:63" ht="22.5">
      <c r="A210" s="131"/>
      <c r="B210" s="132"/>
      <c r="C210" s="138" t="s">
        <v>288</v>
      </c>
      <c r="D210" s="139"/>
      <c r="E210" s="140">
        <v>27.7357</v>
      </c>
      <c r="F210" s="141"/>
      <c r="G210" s="142"/>
      <c r="H210" s="143"/>
      <c r="I210" s="136"/>
      <c r="J210" s="144"/>
      <c r="K210" s="136"/>
      <c r="M210" s="145" t="s">
        <v>288</v>
      </c>
      <c r="O210" s="120"/>
      <c r="Z210" s="130"/>
      <c r="AA210" s="130"/>
      <c r="AB210" s="130"/>
      <c r="AC210" s="130"/>
      <c r="AD210" s="130"/>
      <c r="AE210" s="130"/>
      <c r="AF210" s="130"/>
      <c r="AG210" s="130"/>
      <c r="AH210" s="130"/>
      <c r="AI210" s="130"/>
      <c r="AJ210" s="130"/>
      <c r="AK210" s="130"/>
      <c r="AL210" s="130"/>
      <c r="AM210" s="130"/>
      <c r="AN210" s="130"/>
      <c r="AO210" s="130"/>
      <c r="AP210" s="130"/>
      <c r="AQ210" s="130"/>
      <c r="AR210" s="130"/>
      <c r="AS210" s="130"/>
      <c r="AT210" s="130"/>
      <c r="AU210" s="130"/>
      <c r="AV210" s="130"/>
      <c r="AW210" s="130"/>
      <c r="AX210" s="130"/>
      <c r="AY210" s="130"/>
      <c r="AZ210" s="130"/>
      <c r="BA210" s="130"/>
      <c r="BB210" s="130"/>
      <c r="BC210" s="130"/>
      <c r="BD210" s="146" t="str">
        <f>C209</f>
        <v>Poplatek za skládku suti - beton</v>
      </c>
      <c r="BE210" s="130"/>
      <c r="BF210" s="130"/>
      <c r="BG210" s="130"/>
      <c r="BH210" s="130"/>
      <c r="BI210" s="130"/>
      <c r="BJ210" s="130"/>
      <c r="BK210" s="130"/>
    </row>
    <row r="211" spans="1:63" ht="12.75">
      <c r="A211" s="131"/>
      <c r="B211" s="132"/>
      <c r="C211" s="138" t="s">
        <v>289</v>
      </c>
      <c r="D211" s="139"/>
      <c r="E211" s="140">
        <v>88.1125</v>
      </c>
      <c r="F211" s="141"/>
      <c r="G211" s="142"/>
      <c r="H211" s="143"/>
      <c r="I211" s="136"/>
      <c r="J211" s="144"/>
      <c r="K211" s="136"/>
      <c r="M211" s="145" t="s">
        <v>289</v>
      </c>
      <c r="O211" s="120"/>
      <c r="Z211" s="130"/>
      <c r="AA211" s="130"/>
      <c r="AB211" s="130"/>
      <c r="AC211" s="130"/>
      <c r="AD211" s="130"/>
      <c r="AE211" s="130"/>
      <c r="AF211" s="130"/>
      <c r="AG211" s="130"/>
      <c r="AH211" s="130"/>
      <c r="AI211" s="130"/>
      <c r="AJ211" s="130"/>
      <c r="AK211" s="130"/>
      <c r="AL211" s="130"/>
      <c r="AM211" s="130"/>
      <c r="AN211" s="130"/>
      <c r="AO211" s="130"/>
      <c r="AP211" s="130"/>
      <c r="AQ211" s="130"/>
      <c r="AR211" s="130"/>
      <c r="AS211" s="130"/>
      <c r="AT211" s="130"/>
      <c r="AU211" s="130"/>
      <c r="AV211" s="130"/>
      <c r="AW211" s="130"/>
      <c r="AX211" s="130"/>
      <c r="AY211" s="130"/>
      <c r="AZ211" s="130"/>
      <c r="BA211" s="130"/>
      <c r="BB211" s="130"/>
      <c r="BC211" s="130"/>
      <c r="BD211" s="146" t="str">
        <f>C210</f>
        <v>dlažba 30/30 - 50% + zámková - 20%:51,336*0,5+10,33875*0,2</v>
      </c>
      <c r="BE211" s="130"/>
      <c r="BF211" s="130"/>
      <c r="BG211" s="130"/>
      <c r="BH211" s="130"/>
      <c r="BI211" s="130"/>
      <c r="BJ211" s="130"/>
      <c r="BK211" s="130"/>
    </row>
    <row r="212" spans="1:63" ht="12.75">
      <c r="A212" s="131"/>
      <c r="B212" s="132"/>
      <c r="C212" s="138" t="s">
        <v>290</v>
      </c>
      <c r="D212" s="139"/>
      <c r="E212" s="140">
        <v>3.875</v>
      </c>
      <c r="F212" s="141"/>
      <c r="G212" s="142"/>
      <c r="H212" s="143"/>
      <c r="I212" s="136"/>
      <c r="J212" s="144"/>
      <c r="K212" s="136"/>
      <c r="M212" s="145" t="s">
        <v>290</v>
      </c>
      <c r="O212" s="120"/>
      <c r="Z212" s="130"/>
      <c r="AA212" s="130"/>
      <c r="AB212" s="130"/>
      <c r="AC212" s="130"/>
      <c r="AD212" s="130"/>
      <c r="AE212" s="130"/>
      <c r="AF212" s="130"/>
      <c r="AG212" s="130"/>
      <c r="AH212" s="130"/>
      <c r="AI212" s="130"/>
      <c r="AJ212" s="130"/>
      <c r="AK212" s="130"/>
      <c r="AL212" s="130"/>
      <c r="AM212" s="130"/>
      <c r="AN212" s="130"/>
      <c r="AO212" s="130"/>
      <c r="AP212" s="130"/>
      <c r="AQ212" s="130"/>
      <c r="AR212" s="130"/>
      <c r="AS212" s="130"/>
      <c r="AT212" s="130"/>
      <c r="AU212" s="130"/>
      <c r="AV212" s="130"/>
      <c r="AW212" s="130"/>
      <c r="AX212" s="130"/>
      <c r="AY212" s="130"/>
      <c r="AZ212" s="130"/>
      <c r="BA212" s="130"/>
      <c r="BB212" s="130"/>
      <c r="BC212" s="130"/>
      <c r="BD212" s="146" t="str">
        <f>C211</f>
        <v>obrubníky:86,1695+1,943</v>
      </c>
      <c r="BE212" s="130"/>
      <c r="BF212" s="130"/>
      <c r="BG212" s="130"/>
      <c r="BH212" s="130"/>
      <c r="BI212" s="130"/>
      <c r="BJ212" s="130"/>
      <c r="BK212" s="130"/>
    </row>
    <row r="213" spans="1:63" ht="12.75">
      <c r="A213" s="147" t="s">
        <v>36</v>
      </c>
      <c r="B213" s="148" t="s">
        <v>270</v>
      </c>
      <c r="C213" s="149" t="s">
        <v>271</v>
      </c>
      <c r="D213" s="150"/>
      <c r="E213" s="151"/>
      <c r="F213" s="151"/>
      <c r="G213" s="152">
        <f>SUM(G196:G212)</f>
        <v>0</v>
      </c>
      <c r="H213" s="153"/>
      <c r="I213" s="154">
        <f>SUM(I196:I212)</f>
        <v>0</v>
      </c>
      <c r="J213" s="155"/>
      <c r="K213" s="154">
        <f>SUM(K196:K212)</f>
        <v>0</v>
      </c>
      <c r="O213" s="120"/>
      <c r="X213" s="156">
        <f>K213</f>
        <v>0</v>
      </c>
      <c r="Y213" s="156">
        <f>I213</f>
        <v>0</v>
      </c>
      <c r="Z213" s="157">
        <f>G213</f>
        <v>0</v>
      </c>
      <c r="AA213" s="130"/>
      <c r="AB213" s="130"/>
      <c r="AC213" s="130"/>
      <c r="AD213" s="130"/>
      <c r="AE213" s="130"/>
      <c r="AF213" s="130"/>
      <c r="AG213" s="130"/>
      <c r="AH213" s="130"/>
      <c r="AI213" s="130"/>
      <c r="AJ213" s="130"/>
      <c r="AK213" s="130"/>
      <c r="AL213" s="130"/>
      <c r="AM213" s="130"/>
      <c r="AN213" s="130"/>
      <c r="AO213" s="130"/>
      <c r="AP213" s="130"/>
      <c r="AQ213" s="130"/>
      <c r="AR213" s="130"/>
      <c r="AS213" s="130"/>
      <c r="AT213" s="130"/>
      <c r="AU213" s="130"/>
      <c r="AV213" s="130"/>
      <c r="AW213" s="130"/>
      <c r="AX213" s="130"/>
      <c r="AY213" s="130"/>
      <c r="AZ213" s="130"/>
      <c r="BA213" s="158"/>
      <c r="BB213" s="158"/>
      <c r="BC213" s="158"/>
      <c r="BD213" s="158"/>
      <c r="BE213" s="158"/>
      <c r="BF213" s="158"/>
      <c r="BG213" s="130"/>
      <c r="BH213" s="130"/>
      <c r="BI213" s="130"/>
      <c r="BJ213" s="130"/>
      <c r="BK213" s="130"/>
    </row>
    <row r="214" spans="1:15" ht="14.25" customHeight="1">
      <c r="A214" s="110" t="s">
        <v>32</v>
      </c>
      <c r="B214" s="111" t="s">
        <v>291</v>
      </c>
      <c r="C214" s="112" t="s">
        <v>292</v>
      </c>
      <c r="D214" s="113"/>
      <c r="E214" s="114"/>
      <c r="F214" s="114"/>
      <c r="G214" s="115"/>
      <c r="H214" s="116"/>
      <c r="I214" s="117"/>
      <c r="J214" s="118"/>
      <c r="K214" s="119"/>
      <c r="O214" s="120"/>
    </row>
    <row r="215" spans="1:104" ht="12.75">
      <c r="A215" s="121">
        <v>49</v>
      </c>
      <c r="B215" s="122" t="s">
        <v>293</v>
      </c>
      <c r="C215" s="123" t="s">
        <v>294</v>
      </c>
      <c r="D215" s="124" t="s">
        <v>269</v>
      </c>
      <c r="E215" s="125">
        <v>3617.7953</v>
      </c>
      <c r="F215" s="126">
        <v>0</v>
      </c>
      <c r="G215" s="127">
        <f>E215*F215</f>
        <v>0</v>
      </c>
      <c r="H215" s="128">
        <v>0</v>
      </c>
      <c r="I215" s="129">
        <f>E215*H215</f>
        <v>0</v>
      </c>
      <c r="J215" s="128">
        <v>0</v>
      </c>
      <c r="K215" s="129">
        <f>E215*J215</f>
        <v>0</v>
      </c>
      <c r="O215" s="120"/>
      <c r="Z215" s="130"/>
      <c r="AA215" s="130">
        <v>1</v>
      </c>
      <c r="AB215" s="130">
        <v>10</v>
      </c>
      <c r="AC215" s="130">
        <v>10</v>
      </c>
      <c r="AD215" s="130"/>
      <c r="AE215" s="130"/>
      <c r="AF215" s="130"/>
      <c r="AG215" s="130"/>
      <c r="AH215" s="130"/>
      <c r="AI215" s="130"/>
      <c r="AJ215" s="130"/>
      <c r="AK215" s="130"/>
      <c r="AL215" s="130"/>
      <c r="AM215" s="130"/>
      <c r="AN215" s="130"/>
      <c r="AO215" s="130"/>
      <c r="AP215" s="130"/>
      <c r="AQ215" s="130"/>
      <c r="AR215" s="130"/>
      <c r="AS215" s="130"/>
      <c r="AT215" s="130"/>
      <c r="AU215" s="130"/>
      <c r="AV215" s="130"/>
      <c r="AW215" s="130"/>
      <c r="AX215" s="130"/>
      <c r="AY215" s="130"/>
      <c r="AZ215" s="130"/>
      <c r="BA215" s="130"/>
      <c r="BB215" s="130"/>
      <c r="BC215" s="130"/>
      <c r="BD215" s="130"/>
      <c r="BE215" s="130"/>
      <c r="BF215" s="130"/>
      <c r="BG215" s="130"/>
      <c r="BH215" s="130"/>
      <c r="BI215" s="130"/>
      <c r="BJ215" s="130"/>
      <c r="BK215" s="130"/>
      <c r="CA215" s="130">
        <v>1</v>
      </c>
      <c r="CB215" s="130">
        <v>10</v>
      </c>
      <c r="CZ215" s="82">
        <v>1</v>
      </c>
    </row>
    <row r="216" spans="1:63" ht="12.75">
      <c r="A216" s="131"/>
      <c r="B216" s="132"/>
      <c r="C216" s="138" t="s">
        <v>295</v>
      </c>
      <c r="D216" s="139"/>
      <c r="E216" s="140">
        <v>67.878</v>
      </c>
      <c r="F216" s="141"/>
      <c r="G216" s="142"/>
      <c r="H216" s="143"/>
      <c r="I216" s="136"/>
      <c r="J216" s="144"/>
      <c r="K216" s="136"/>
      <c r="M216" s="145" t="s">
        <v>295</v>
      </c>
      <c r="O216" s="120"/>
      <c r="Z216" s="130"/>
      <c r="AA216" s="130"/>
      <c r="AB216" s="130"/>
      <c r="AC216" s="130"/>
      <c r="AD216" s="130"/>
      <c r="AE216" s="130"/>
      <c r="AF216" s="130"/>
      <c r="AG216" s="130"/>
      <c r="AH216" s="130"/>
      <c r="AI216" s="130"/>
      <c r="AJ216" s="130"/>
      <c r="AK216" s="130"/>
      <c r="AL216" s="130"/>
      <c r="AM216" s="130"/>
      <c r="AN216" s="130"/>
      <c r="AO216" s="130"/>
      <c r="AP216" s="130"/>
      <c r="AQ216" s="130"/>
      <c r="AR216" s="130"/>
      <c r="AS216" s="130"/>
      <c r="AT216" s="130"/>
      <c r="AU216" s="130"/>
      <c r="AV216" s="130"/>
      <c r="AW216" s="130"/>
      <c r="AX216" s="130"/>
      <c r="AY216" s="130"/>
      <c r="AZ216" s="130"/>
      <c r="BA216" s="130"/>
      <c r="BB216" s="130"/>
      <c r="BC216" s="130"/>
      <c r="BD216" s="146" t="str">
        <f>C215</f>
        <v>Příplatek k odvozu za každý další 1 km</v>
      </c>
      <c r="BE216" s="130"/>
      <c r="BF216" s="130"/>
      <c r="BG216" s="130"/>
      <c r="BH216" s="130"/>
      <c r="BI216" s="130"/>
      <c r="BJ216" s="130"/>
      <c r="BK216" s="130"/>
    </row>
    <row r="217" spans="1:63" ht="12.75">
      <c r="A217" s="131"/>
      <c r="B217" s="132"/>
      <c r="C217" s="138" t="s">
        <v>296</v>
      </c>
      <c r="D217" s="139"/>
      <c r="E217" s="140">
        <v>3549.9172</v>
      </c>
      <c r="F217" s="141"/>
      <c r="G217" s="142"/>
      <c r="H217" s="143"/>
      <c r="I217" s="136"/>
      <c r="J217" s="144"/>
      <c r="K217" s="136"/>
      <c r="M217" s="145" t="s">
        <v>296</v>
      </c>
      <c r="O217" s="120"/>
      <c r="Z217" s="130"/>
      <c r="AA217" s="130"/>
      <c r="AB217" s="130"/>
      <c r="AC217" s="130"/>
      <c r="AD217" s="130"/>
      <c r="AE217" s="130"/>
      <c r="AF217" s="130"/>
      <c r="AG217" s="130"/>
      <c r="AH217" s="130"/>
      <c r="AI217" s="130"/>
      <c r="AJ217" s="130"/>
      <c r="AK217" s="130"/>
      <c r="AL217" s="130"/>
      <c r="AM217" s="130"/>
      <c r="AN217" s="130"/>
      <c r="AO217" s="130"/>
      <c r="AP217" s="130"/>
      <c r="AQ217" s="130"/>
      <c r="AR217" s="130"/>
      <c r="AS217" s="130"/>
      <c r="AT217" s="130"/>
      <c r="AU217" s="130"/>
      <c r="AV217" s="130"/>
      <c r="AW217" s="130"/>
      <c r="AX217" s="130"/>
      <c r="AY217" s="130"/>
      <c r="AZ217" s="130"/>
      <c r="BA217" s="130"/>
      <c r="BB217" s="130"/>
      <c r="BC217" s="130"/>
      <c r="BD217" s="146" t="str">
        <f>C216</f>
        <v>33,939*2</v>
      </c>
      <c r="BE217" s="130"/>
      <c r="BF217" s="130"/>
      <c r="BG217" s="130"/>
      <c r="BH217" s="130"/>
      <c r="BI217" s="130"/>
      <c r="BJ217" s="130"/>
      <c r="BK217" s="130"/>
    </row>
    <row r="218" spans="1:104" ht="12.75">
      <c r="A218" s="121">
        <v>50</v>
      </c>
      <c r="B218" s="122" t="s">
        <v>297</v>
      </c>
      <c r="C218" s="123" t="s">
        <v>298</v>
      </c>
      <c r="D218" s="124" t="s">
        <v>269</v>
      </c>
      <c r="E218" s="125">
        <v>428.3743</v>
      </c>
      <c r="F218" s="126">
        <v>0</v>
      </c>
      <c r="G218" s="127">
        <f>E218*F218</f>
        <v>0</v>
      </c>
      <c r="H218" s="128">
        <v>0</v>
      </c>
      <c r="I218" s="129">
        <f>E218*H218</f>
        <v>0</v>
      </c>
      <c r="J218" s="128">
        <v>0</v>
      </c>
      <c r="K218" s="129">
        <f>E218*J218</f>
        <v>0</v>
      </c>
      <c r="O218" s="120"/>
      <c r="Z218" s="130"/>
      <c r="AA218" s="130">
        <v>1</v>
      </c>
      <c r="AB218" s="130">
        <v>3</v>
      </c>
      <c r="AC218" s="130">
        <v>3</v>
      </c>
      <c r="AD218" s="130"/>
      <c r="AE218" s="130"/>
      <c r="AF218" s="130"/>
      <c r="AG218" s="130"/>
      <c r="AH218" s="130"/>
      <c r="AI218" s="130"/>
      <c r="AJ218" s="130"/>
      <c r="AK218" s="130"/>
      <c r="AL218" s="130"/>
      <c r="AM218" s="130"/>
      <c r="AN218" s="130"/>
      <c r="AO218" s="130"/>
      <c r="AP218" s="130"/>
      <c r="AQ218" s="130"/>
      <c r="AR218" s="130"/>
      <c r="AS218" s="130"/>
      <c r="AT218" s="130"/>
      <c r="AU218" s="130"/>
      <c r="AV218" s="130"/>
      <c r="AW218" s="130"/>
      <c r="AX218" s="130"/>
      <c r="AY218" s="130"/>
      <c r="AZ218" s="130"/>
      <c r="BA218" s="130"/>
      <c r="BB218" s="130"/>
      <c r="BC218" s="130"/>
      <c r="BD218" s="130"/>
      <c r="BE218" s="130"/>
      <c r="BF218" s="130"/>
      <c r="BG218" s="130"/>
      <c r="BH218" s="130"/>
      <c r="BI218" s="130"/>
      <c r="BJ218" s="130"/>
      <c r="BK218" s="130"/>
      <c r="CA218" s="130">
        <v>1</v>
      </c>
      <c r="CB218" s="130">
        <v>3</v>
      </c>
      <c r="CZ218" s="82">
        <v>1</v>
      </c>
    </row>
    <row r="219" spans="1:104" ht="12.75">
      <c r="A219" s="121">
        <v>51</v>
      </c>
      <c r="B219" s="122" t="s">
        <v>299</v>
      </c>
      <c r="C219" s="123" t="s">
        <v>300</v>
      </c>
      <c r="D219" s="124" t="s">
        <v>269</v>
      </c>
      <c r="E219" s="125">
        <v>428.3743</v>
      </c>
      <c r="F219" s="126">
        <v>0</v>
      </c>
      <c r="G219" s="127">
        <f>E219*F219</f>
        <v>0</v>
      </c>
      <c r="H219" s="128">
        <v>0</v>
      </c>
      <c r="I219" s="129">
        <f>E219*H219</f>
        <v>0</v>
      </c>
      <c r="J219" s="128">
        <v>0</v>
      </c>
      <c r="K219" s="129">
        <f>E219*J219</f>
        <v>0</v>
      </c>
      <c r="O219" s="120"/>
      <c r="Z219" s="130"/>
      <c r="AA219" s="130">
        <v>1</v>
      </c>
      <c r="AB219" s="130">
        <v>3</v>
      </c>
      <c r="AC219" s="130">
        <v>3</v>
      </c>
      <c r="AD219" s="130"/>
      <c r="AE219" s="130"/>
      <c r="AF219" s="130"/>
      <c r="AG219" s="130"/>
      <c r="AH219" s="130"/>
      <c r="AI219" s="130"/>
      <c r="AJ219" s="130"/>
      <c r="AK219" s="130"/>
      <c r="AL219" s="130"/>
      <c r="AM219" s="130"/>
      <c r="AN219" s="130"/>
      <c r="AO219" s="130"/>
      <c r="AP219" s="130"/>
      <c r="AQ219" s="130"/>
      <c r="AR219" s="130"/>
      <c r="AS219" s="130"/>
      <c r="AT219" s="130"/>
      <c r="AU219" s="130"/>
      <c r="AV219" s="130"/>
      <c r="AW219" s="130"/>
      <c r="AX219" s="130"/>
      <c r="AY219" s="130"/>
      <c r="AZ219" s="130"/>
      <c r="BA219" s="130"/>
      <c r="BB219" s="130"/>
      <c r="BC219" s="130"/>
      <c r="BD219" s="130"/>
      <c r="BE219" s="130"/>
      <c r="BF219" s="130"/>
      <c r="BG219" s="130"/>
      <c r="BH219" s="130"/>
      <c r="BI219" s="130"/>
      <c r="BJ219" s="130"/>
      <c r="BK219" s="130"/>
      <c r="CA219" s="130">
        <v>1</v>
      </c>
      <c r="CB219" s="130">
        <v>3</v>
      </c>
      <c r="CZ219" s="82">
        <v>1</v>
      </c>
    </row>
    <row r="220" spans="1:63" ht="12.75">
      <c r="A220" s="147" t="s">
        <v>36</v>
      </c>
      <c r="B220" s="148" t="s">
        <v>291</v>
      </c>
      <c r="C220" s="149" t="s">
        <v>292</v>
      </c>
      <c r="D220" s="150"/>
      <c r="E220" s="151"/>
      <c r="F220" s="151"/>
      <c r="G220" s="152">
        <f>SUM(G214:G219)</f>
        <v>0</v>
      </c>
      <c r="H220" s="153"/>
      <c r="I220" s="154">
        <f>SUM(I214:I219)</f>
        <v>0</v>
      </c>
      <c r="J220" s="155"/>
      <c r="K220" s="154">
        <f>SUM(K214:K219)</f>
        <v>0</v>
      </c>
      <c r="O220" s="120"/>
      <c r="X220" s="156">
        <f>K220</f>
        <v>0</v>
      </c>
      <c r="Y220" s="156">
        <f>I220</f>
        <v>0</v>
      </c>
      <c r="Z220" s="157">
        <f>G220</f>
        <v>0</v>
      </c>
      <c r="AA220" s="130"/>
      <c r="AB220" s="130"/>
      <c r="AC220" s="130"/>
      <c r="AD220" s="130"/>
      <c r="AE220" s="130"/>
      <c r="AF220" s="130"/>
      <c r="AG220" s="130"/>
      <c r="AH220" s="130"/>
      <c r="AI220" s="130"/>
      <c r="AJ220" s="130"/>
      <c r="AK220" s="130"/>
      <c r="AL220" s="130"/>
      <c r="AM220" s="130"/>
      <c r="AN220" s="130"/>
      <c r="AO220" s="130"/>
      <c r="AP220" s="130"/>
      <c r="AQ220" s="130"/>
      <c r="AR220" s="130"/>
      <c r="AS220" s="130"/>
      <c r="AT220" s="130"/>
      <c r="AU220" s="130"/>
      <c r="AV220" s="130"/>
      <c r="AW220" s="130"/>
      <c r="AX220" s="130"/>
      <c r="AY220" s="130"/>
      <c r="AZ220" s="130"/>
      <c r="BA220" s="158"/>
      <c r="BB220" s="158"/>
      <c r="BC220" s="158"/>
      <c r="BD220" s="158"/>
      <c r="BE220" s="158"/>
      <c r="BF220" s="158"/>
      <c r="BG220" s="130"/>
      <c r="BH220" s="130"/>
      <c r="BI220" s="130"/>
      <c r="BJ220" s="130"/>
      <c r="BK220" s="130"/>
    </row>
    <row r="221" spans="1:58" ht="12.75">
      <c r="A221" s="159" t="s">
        <v>37</v>
      </c>
      <c r="B221" s="160" t="s">
        <v>38</v>
      </c>
      <c r="C221" s="161"/>
      <c r="D221" s="162"/>
      <c r="E221" s="163"/>
      <c r="F221" s="163"/>
      <c r="G221" s="164">
        <f>SUM(Z7:Z221)</f>
        <v>0</v>
      </c>
      <c r="H221" s="165"/>
      <c r="I221" s="166">
        <f>SUM(Y7:Y221)</f>
        <v>467.8377913001867</v>
      </c>
      <c r="J221" s="165"/>
      <c r="K221" s="166">
        <f>SUM(X7:X221)</f>
        <v>-342.24624999999617</v>
      </c>
      <c r="O221" s="120"/>
      <c r="BA221" s="167"/>
      <c r="BB221" s="167"/>
      <c r="BC221" s="167"/>
      <c r="BD221" s="167"/>
      <c r="BE221" s="167"/>
      <c r="BF221" s="167"/>
    </row>
    <row r="222" ht="12.75">
      <c r="E222" s="82"/>
    </row>
    <row r="223" spans="1:5" ht="12.75">
      <c r="A223" s="168"/>
      <c r="E223" s="82"/>
    </row>
    <row r="224" spans="1:7" ht="12.75">
      <c r="A224" s="169"/>
      <c r="B224" s="170"/>
      <c r="C224" s="171" t="s">
        <v>39</v>
      </c>
      <c r="D224" s="170"/>
      <c r="E224" s="172"/>
      <c r="F224" s="170"/>
      <c r="G224" s="173" t="s">
        <v>40</v>
      </c>
    </row>
    <row r="225" spans="1:7" ht="12.75">
      <c r="A225" s="174"/>
      <c r="B225" s="175"/>
      <c r="C225" s="176" t="s">
        <v>301</v>
      </c>
      <c r="D225" s="177"/>
      <c r="E225" s="178"/>
      <c r="F225" s="178"/>
      <c r="G225" s="179">
        <v>0</v>
      </c>
    </row>
    <row r="226" spans="1:7" ht="12.75">
      <c r="A226" s="174"/>
      <c r="B226" s="175"/>
      <c r="C226" s="176" t="s">
        <v>41</v>
      </c>
      <c r="D226" s="177"/>
      <c r="E226" s="178"/>
      <c r="F226" s="178"/>
      <c r="G226" s="179">
        <v>0</v>
      </c>
    </row>
    <row r="227" spans="1:7" ht="12.75">
      <c r="A227" s="174"/>
      <c r="B227" s="175"/>
      <c r="C227" s="176" t="s">
        <v>42</v>
      </c>
      <c r="D227" s="177"/>
      <c r="E227" s="178"/>
      <c r="F227" s="178"/>
      <c r="G227" s="179">
        <v>0</v>
      </c>
    </row>
    <row r="228" spans="1:7" ht="12.75">
      <c r="A228" s="174"/>
      <c r="B228" s="175"/>
      <c r="C228" s="176" t="s">
        <v>43</v>
      </c>
      <c r="D228" s="177"/>
      <c r="E228" s="178"/>
      <c r="F228" s="178"/>
      <c r="G228" s="179">
        <v>0</v>
      </c>
    </row>
    <row r="229" spans="1:7" ht="12.75">
      <c r="A229" s="174"/>
      <c r="B229" s="175"/>
      <c r="C229" s="176" t="s">
        <v>44</v>
      </c>
      <c r="D229" s="177"/>
      <c r="E229" s="178"/>
      <c r="F229" s="178"/>
      <c r="G229" s="179">
        <v>0</v>
      </c>
    </row>
    <row r="230" spans="1:7" ht="12.75">
      <c r="A230" s="174"/>
      <c r="B230" s="175"/>
      <c r="C230" s="176" t="s">
        <v>45</v>
      </c>
      <c r="D230" s="177"/>
      <c r="E230" s="178"/>
      <c r="F230" s="178"/>
      <c r="G230" s="179">
        <v>0</v>
      </c>
    </row>
    <row r="231" spans="1:7" ht="12.75">
      <c r="A231" s="174"/>
      <c r="B231" s="175"/>
      <c r="C231" s="176" t="s">
        <v>46</v>
      </c>
      <c r="D231" s="177"/>
      <c r="E231" s="178"/>
      <c r="F231" s="178"/>
      <c r="G231" s="179">
        <v>0</v>
      </c>
    </row>
    <row r="232" spans="1:7" ht="12.75">
      <c r="A232" s="174"/>
      <c r="B232" s="175"/>
      <c r="C232" s="176" t="s">
        <v>47</v>
      </c>
      <c r="D232" s="177"/>
      <c r="E232" s="178"/>
      <c r="F232" s="178"/>
      <c r="G232" s="179">
        <v>0</v>
      </c>
    </row>
    <row r="233" spans="1:7" ht="12.75">
      <c r="A233" s="180"/>
      <c r="B233" s="181" t="s">
        <v>40</v>
      </c>
      <c r="C233" s="182"/>
      <c r="D233" s="183"/>
      <c r="E233" s="184"/>
      <c r="F233" s="184"/>
      <c r="G233" s="185">
        <f>SUM(G225:G232)</f>
        <v>0</v>
      </c>
    </row>
    <row r="234" ht="12.75">
      <c r="E234" s="82"/>
    </row>
    <row r="235" ht="12.75">
      <c r="E235" s="82"/>
    </row>
    <row r="236" ht="12.75">
      <c r="E236" s="82"/>
    </row>
    <row r="237" spans="3:5" ht="12.75">
      <c r="C237" s="144"/>
      <c r="E237" s="82"/>
    </row>
    <row r="238" ht="12.75">
      <c r="E238" s="82"/>
    </row>
    <row r="239" ht="12.75">
      <c r="E239" s="82"/>
    </row>
    <row r="240" ht="12.75">
      <c r="E240" s="82"/>
    </row>
    <row r="241" ht="12.75">
      <c r="E241" s="82"/>
    </row>
    <row r="242" ht="12.75">
      <c r="E242" s="82"/>
    </row>
    <row r="243" ht="12.75">
      <c r="E243" s="82"/>
    </row>
    <row r="244" ht="12.75">
      <c r="E244" s="82"/>
    </row>
    <row r="245" ht="12.75">
      <c r="E245" s="82"/>
    </row>
    <row r="246" ht="12.75">
      <c r="E246" s="82"/>
    </row>
    <row r="247" ht="12.75">
      <c r="E247" s="82"/>
    </row>
    <row r="248" ht="12.75">
      <c r="E248" s="82"/>
    </row>
    <row r="249" ht="12.75">
      <c r="E249" s="82"/>
    </row>
    <row r="250" ht="12.75">
      <c r="E250" s="82"/>
    </row>
    <row r="251" spans="1:7" ht="12.75">
      <c r="A251" s="144"/>
      <c r="B251" s="144"/>
      <c r="C251" s="144"/>
      <c r="D251" s="144"/>
      <c r="E251" s="144"/>
      <c r="F251" s="144"/>
      <c r="G251" s="144"/>
    </row>
    <row r="252" spans="1:7" ht="12.75">
      <c r="A252" s="144"/>
      <c r="B252" s="144"/>
      <c r="C252" s="144"/>
      <c r="D252" s="144"/>
      <c r="E252" s="144"/>
      <c r="F252" s="144"/>
      <c r="G252" s="144"/>
    </row>
    <row r="253" spans="1:7" ht="12.75">
      <c r="A253" s="144"/>
      <c r="B253" s="144"/>
      <c r="C253" s="144"/>
      <c r="D253" s="144"/>
      <c r="E253" s="144"/>
      <c r="F253" s="144"/>
      <c r="G253" s="144"/>
    </row>
    <row r="254" spans="1:7" ht="12.75">
      <c r="A254" s="144"/>
      <c r="B254" s="144"/>
      <c r="C254" s="144"/>
      <c r="D254" s="144"/>
      <c r="E254" s="144"/>
      <c r="F254" s="144"/>
      <c r="G254" s="144"/>
    </row>
    <row r="255" ht="12.75">
      <c r="E255" s="82"/>
    </row>
    <row r="256" ht="12.75">
      <c r="E256" s="82"/>
    </row>
    <row r="257" ht="12.75">
      <c r="E257" s="82"/>
    </row>
    <row r="258" ht="12.75">
      <c r="E258" s="82"/>
    </row>
    <row r="259" ht="12.75">
      <c r="E259" s="82"/>
    </row>
    <row r="260" ht="12.75">
      <c r="E260" s="82"/>
    </row>
    <row r="261" ht="12.75">
      <c r="E261" s="82"/>
    </row>
    <row r="262" ht="12.75">
      <c r="E262" s="82"/>
    </row>
    <row r="263" ht="12.75">
      <c r="E263" s="82"/>
    </row>
    <row r="264" ht="12.75">
      <c r="E264" s="82"/>
    </row>
    <row r="265" ht="12.75">
      <c r="E265" s="82"/>
    </row>
    <row r="266" ht="12.75">
      <c r="E266" s="82"/>
    </row>
    <row r="267" ht="12.75">
      <c r="E267" s="82"/>
    </row>
    <row r="268" ht="12.75">
      <c r="E268" s="82"/>
    </row>
    <row r="269" ht="12.75">
      <c r="E269" s="82"/>
    </row>
    <row r="270" ht="12.75">
      <c r="E270" s="82"/>
    </row>
    <row r="271" ht="12.75">
      <c r="E271" s="82"/>
    </row>
    <row r="272" ht="12.75">
      <c r="E272" s="82"/>
    </row>
    <row r="273" ht="12.75">
      <c r="E273" s="82"/>
    </row>
    <row r="274" ht="12.75">
      <c r="E274" s="82"/>
    </row>
    <row r="275" ht="12.75">
      <c r="E275" s="82"/>
    </row>
    <row r="276" ht="12.75">
      <c r="E276" s="82"/>
    </row>
    <row r="277" ht="12.75">
      <c r="E277" s="82"/>
    </row>
    <row r="278" ht="12.75">
      <c r="E278" s="82"/>
    </row>
    <row r="279" ht="12.75">
      <c r="E279" s="82"/>
    </row>
    <row r="280" ht="12.75">
      <c r="E280" s="82"/>
    </row>
    <row r="281" ht="12.75">
      <c r="E281" s="82"/>
    </row>
    <row r="282" ht="12.75">
      <c r="E282" s="82"/>
    </row>
    <row r="283" ht="12.75">
      <c r="E283" s="82"/>
    </row>
    <row r="284" ht="12.75">
      <c r="E284" s="82"/>
    </row>
    <row r="285" ht="12.75">
      <c r="E285" s="82"/>
    </row>
    <row r="286" spans="1:2" ht="12.75">
      <c r="A286" s="186"/>
      <c r="B286" s="186"/>
    </row>
    <row r="287" spans="1:7" ht="12.75">
      <c r="A287" s="144"/>
      <c r="B287" s="144"/>
      <c r="C287" s="187"/>
      <c r="D287" s="187"/>
      <c r="E287" s="188"/>
      <c r="F287" s="187"/>
      <c r="G287" s="189"/>
    </row>
    <row r="288" spans="1:7" ht="12.75">
      <c r="A288" s="190"/>
      <c r="B288" s="190"/>
      <c r="C288" s="144"/>
      <c r="D288" s="144"/>
      <c r="E288" s="191"/>
      <c r="F288" s="144"/>
      <c r="G288" s="144"/>
    </row>
    <row r="289" spans="1:7" ht="12.75">
      <c r="A289" s="144"/>
      <c r="B289" s="144"/>
      <c r="C289" s="144"/>
      <c r="D289" s="144"/>
      <c r="E289" s="191"/>
      <c r="F289" s="144"/>
      <c r="G289" s="144"/>
    </row>
    <row r="290" spans="1:7" ht="12.75">
      <c r="A290" s="144"/>
      <c r="B290" s="144"/>
      <c r="C290" s="144"/>
      <c r="D290" s="144"/>
      <c r="E290" s="191"/>
      <c r="F290" s="144"/>
      <c r="G290" s="144"/>
    </row>
    <row r="291" spans="1:7" ht="12.75">
      <c r="A291" s="144"/>
      <c r="B291" s="144"/>
      <c r="C291" s="144"/>
      <c r="D291" s="144"/>
      <c r="E291" s="191"/>
      <c r="F291" s="144"/>
      <c r="G291" s="144"/>
    </row>
    <row r="292" spans="1:7" ht="12.75">
      <c r="A292" s="144"/>
      <c r="B292" s="144"/>
      <c r="C292" s="144"/>
      <c r="D292" s="144"/>
      <c r="E292" s="191"/>
      <c r="F292" s="144"/>
      <c r="G292" s="144"/>
    </row>
    <row r="293" spans="1:7" ht="12.75">
      <c r="A293" s="144"/>
      <c r="B293" s="144"/>
      <c r="C293" s="144"/>
      <c r="D293" s="144"/>
      <c r="E293" s="191"/>
      <c r="F293" s="144"/>
      <c r="G293" s="144"/>
    </row>
    <row r="294" spans="1:7" ht="12.75">
      <c r="A294" s="144"/>
      <c r="B294" s="144"/>
      <c r="C294" s="144"/>
      <c r="D294" s="144"/>
      <c r="E294" s="191"/>
      <c r="F294" s="144"/>
      <c r="G294" s="144"/>
    </row>
    <row r="295" spans="1:7" ht="12.75">
      <c r="A295" s="144"/>
      <c r="B295" s="144"/>
      <c r="C295" s="144"/>
      <c r="D295" s="144"/>
      <c r="E295" s="191"/>
      <c r="F295" s="144"/>
      <c r="G295" s="144"/>
    </row>
    <row r="296" spans="1:7" ht="12.75">
      <c r="A296" s="144"/>
      <c r="B296" s="144"/>
      <c r="C296" s="144"/>
      <c r="D296" s="144"/>
      <c r="E296" s="191"/>
      <c r="F296" s="144"/>
      <c r="G296" s="144"/>
    </row>
    <row r="297" spans="1:7" ht="12.75">
      <c r="A297" s="144"/>
      <c r="B297" s="144"/>
      <c r="C297" s="144"/>
      <c r="D297" s="144"/>
      <c r="E297" s="191"/>
      <c r="F297" s="144"/>
      <c r="G297" s="144"/>
    </row>
    <row r="298" spans="1:7" ht="12.75">
      <c r="A298" s="144"/>
      <c r="B298" s="144"/>
      <c r="C298" s="144"/>
      <c r="D298" s="144"/>
      <c r="E298" s="191"/>
      <c r="F298" s="144"/>
      <c r="G298" s="144"/>
    </row>
    <row r="299" spans="1:7" ht="12.75">
      <c r="A299" s="144"/>
      <c r="B299" s="144"/>
      <c r="C299" s="144"/>
      <c r="D299" s="144"/>
      <c r="E299" s="191"/>
      <c r="F299" s="144"/>
      <c r="G299" s="144"/>
    </row>
    <row r="300" spans="1:7" ht="12.75">
      <c r="A300" s="144"/>
      <c r="B300" s="144"/>
      <c r="C300" s="144"/>
      <c r="D300" s="144"/>
      <c r="E300" s="191"/>
      <c r="F300" s="144"/>
      <c r="G300" s="144"/>
    </row>
    <row r="1205" spans="1:7" ht="12.75">
      <c r="A1205" s="192"/>
      <c r="B1205" s="193"/>
      <c r="C1205" s="194" t="s">
        <v>41</v>
      </c>
      <c r="D1205" s="195"/>
      <c r="E1205" s="196"/>
      <c r="F1205" s="196"/>
      <c r="G1205" s="197">
        <v>100000</v>
      </c>
    </row>
    <row r="1206" spans="1:7" ht="12.75">
      <c r="A1206" s="192"/>
      <c r="B1206" s="193"/>
      <c r="C1206" s="194" t="s">
        <v>42</v>
      </c>
      <c r="D1206" s="195"/>
      <c r="E1206" s="196"/>
      <c r="F1206" s="196"/>
      <c r="G1206" s="197">
        <v>100000</v>
      </c>
    </row>
    <row r="1207" spans="1:7" ht="12.75">
      <c r="A1207" s="192"/>
      <c r="B1207" s="193"/>
      <c r="C1207" s="194" t="s">
        <v>43</v>
      </c>
      <c r="D1207" s="195"/>
      <c r="E1207" s="196"/>
      <c r="F1207" s="196"/>
      <c r="G1207" s="197">
        <v>100000</v>
      </c>
    </row>
    <row r="1208" spans="1:7" ht="12.75">
      <c r="A1208" s="192"/>
      <c r="B1208" s="193"/>
      <c r="C1208" s="194" t="s">
        <v>44</v>
      </c>
      <c r="D1208" s="195"/>
      <c r="E1208" s="196"/>
      <c r="F1208" s="196"/>
      <c r="G1208" s="197">
        <v>100000</v>
      </c>
    </row>
    <row r="1209" spans="1:7" ht="12.75">
      <c r="A1209" s="192"/>
      <c r="B1209" s="193"/>
      <c r="C1209" s="194" t="s">
        <v>45</v>
      </c>
      <c r="D1209" s="195"/>
      <c r="E1209" s="196"/>
      <c r="F1209" s="196"/>
      <c r="G1209" s="197">
        <v>100000</v>
      </c>
    </row>
    <row r="1210" spans="1:7" ht="12.75">
      <c r="A1210" s="192"/>
      <c r="B1210" s="193"/>
      <c r="C1210" s="194" t="s">
        <v>46</v>
      </c>
      <c r="D1210" s="195"/>
      <c r="E1210" s="196"/>
      <c r="F1210" s="196"/>
      <c r="G1210" s="197">
        <v>100000</v>
      </c>
    </row>
    <row r="1211" spans="1:7" ht="12.75">
      <c r="A1211" s="192"/>
      <c r="B1211" s="193"/>
      <c r="C1211" s="194" t="s">
        <v>47</v>
      </c>
      <c r="D1211" s="195"/>
      <c r="E1211" s="196"/>
      <c r="F1211" s="196"/>
      <c r="G1211" s="197">
        <v>100000</v>
      </c>
    </row>
  </sheetData>
  <mergeCells count="144">
    <mergeCell ref="C216:D216"/>
    <mergeCell ref="C217:D217"/>
    <mergeCell ref="C206:G206"/>
    <mergeCell ref="C207:D207"/>
    <mergeCell ref="C208:D208"/>
    <mergeCell ref="C210:D210"/>
    <mergeCell ref="C211:D211"/>
    <mergeCell ref="C212:D212"/>
    <mergeCell ref="C198:D198"/>
    <mergeCell ref="C199:D199"/>
    <mergeCell ref="C200:D200"/>
    <mergeCell ref="C201:D201"/>
    <mergeCell ref="C203:G203"/>
    <mergeCell ref="C204:D204"/>
    <mergeCell ref="C177:D177"/>
    <mergeCell ref="C181:G181"/>
    <mergeCell ref="C182:D182"/>
    <mergeCell ref="C183:D183"/>
    <mergeCell ref="C185:G185"/>
    <mergeCell ref="C186:D186"/>
    <mergeCell ref="C187:D187"/>
    <mergeCell ref="C188:D188"/>
    <mergeCell ref="C169:D169"/>
    <mergeCell ref="C170:D170"/>
    <mergeCell ref="C172:G172"/>
    <mergeCell ref="C173:D173"/>
    <mergeCell ref="C175:D175"/>
    <mergeCell ref="C176:D176"/>
    <mergeCell ref="C161:D161"/>
    <mergeCell ref="C162:D162"/>
    <mergeCell ref="C164:D164"/>
    <mergeCell ref="C165:D165"/>
    <mergeCell ref="C166:D166"/>
    <mergeCell ref="C168:G168"/>
    <mergeCell ref="C153:D153"/>
    <mergeCell ref="C154:D154"/>
    <mergeCell ref="C156:D156"/>
    <mergeCell ref="C157:D157"/>
    <mergeCell ref="C158:D158"/>
    <mergeCell ref="C160:D160"/>
    <mergeCell ref="C145:D145"/>
    <mergeCell ref="C147:G147"/>
    <mergeCell ref="C148:D148"/>
    <mergeCell ref="C149:D149"/>
    <mergeCell ref="C150:D150"/>
    <mergeCell ref="C152:D152"/>
    <mergeCell ref="C133:D133"/>
    <mergeCell ref="C137:D137"/>
    <mergeCell ref="C138:D138"/>
    <mergeCell ref="C139:D139"/>
    <mergeCell ref="C141:G141"/>
    <mergeCell ref="C142:D142"/>
    <mergeCell ref="C143:D143"/>
    <mergeCell ref="C144:D144"/>
    <mergeCell ref="C126:G126"/>
    <mergeCell ref="C127:D127"/>
    <mergeCell ref="C128:D128"/>
    <mergeCell ref="C129:D129"/>
    <mergeCell ref="C131:D131"/>
    <mergeCell ref="C132:D132"/>
    <mergeCell ref="C118:D118"/>
    <mergeCell ref="C119:D119"/>
    <mergeCell ref="C120:D120"/>
    <mergeCell ref="C122:D122"/>
    <mergeCell ref="C123:D123"/>
    <mergeCell ref="C124:D124"/>
    <mergeCell ref="C107:D107"/>
    <mergeCell ref="C108:D108"/>
    <mergeCell ref="C110:G110"/>
    <mergeCell ref="C114:D114"/>
    <mergeCell ref="C115:D115"/>
    <mergeCell ref="C116:D116"/>
    <mergeCell ref="C101:D101"/>
    <mergeCell ref="C102:D102"/>
    <mergeCell ref="C103:D103"/>
    <mergeCell ref="C104:D104"/>
    <mergeCell ref="C105:D105"/>
    <mergeCell ref="C106:D106"/>
    <mergeCell ref="C94:D94"/>
    <mergeCell ref="C95:D95"/>
    <mergeCell ref="C97:D97"/>
    <mergeCell ref="C98:D98"/>
    <mergeCell ref="C99:D99"/>
    <mergeCell ref="C100:D100"/>
    <mergeCell ref="C88:G88"/>
    <mergeCell ref="C89:D89"/>
    <mergeCell ref="C90:D90"/>
    <mergeCell ref="C91:D91"/>
    <mergeCell ref="C92:D92"/>
    <mergeCell ref="C93:D93"/>
    <mergeCell ref="C76:D76"/>
    <mergeCell ref="C77:D77"/>
    <mergeCell ref="C78:D78"/>
    <mergeCell ref="C82:G82"/>
    <mergeCell ref="C83:D83"/>
    <mergeCell ref="C84:D84"/>
    <mergeCell ref="C85:D85"/>
    <mergeCell ref="C87:G87"/>
    <mergeCell ref="C68:D68"/>
    <mergeCell ref="C69:D69"/>
    <mergeCell ref="C70:D70"/>
    <mergeCell ref="C72:D72"/>
    <mergeCell ref="C73:D73"/>
    <mergeCell ref="C74:D74"/>
    <mergeCell ref="C56:D56"/>
    <mergeCell ref="C57:D57"/>
    <mergeCell ref="C58:D58"/>
    <mergeCell ref="C59:D59"/>
    <mergeCell ref="C63:D63"/>
    <mergeCell ref="C64:D64"/>
    <mergeCell ref="C65:D65"/>
    <mergeCell ref="C67:G67"/>
    <mergeCell ref="C48:D48"/>
    <mergeCell ref="C49:D49"/>
    <mergeCell ref="C50:D50"/>
    <mergeCell ref="C52:D52"/>
    <mergeCell ref="C54:D54"/>
    <mergeCell ref="C55:D55"/>
    <mergeCell ref="C34:D34"/>
    <mergeCell ref="C38:D38"/>
    <mergeCell ref="C39:D39"/>
    <mergeCell ref="C40:D40"/>
    <mergeCell ref="C42:D42"/>
    <mergeCell ref="C44:D44"/>
    <mergeCell ref="C45:D45"/>
    <mergeCell ref="C46:D46"/>
    <mergeCell ref="C26:D26"/>
    <mergeCell ref="C28:D28"/>
    <mergeCell ref="C29:D29"/>
    <mergeCell ref="C30:D30"/>
    <mergeCell ref="C32:D32"/>
    <mergeCell ref="C33:D33"/>
    <mergeCell ref="C18:D18"/>
    <mergeCell ref="C20:D20"/>
    <mergeCell ref="C21:D21"/>
    <mergeCell ref="C22:D22"/>
    <mergeCell ref="C24:D24"/>
    <mergeCell ref="C25:D25"/>
    <mergeCell ref="A1:G1"/>
    <mergeCell ref="C12:D12"/>
    <mergeCell ref="C13:D13"/>
    <mergeCell ref="C14:D14"/>
    <mergeCell ref="C16:D16"/>
    <mergeCell ref="C17:D17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Michal</cp:lastModifiedBy>
  <dcterms:created xsi:type="dcterms:W3CDTF">2017-01-26T12:39:05Z</dcterms:created>
  <dcterms:modified xsi:type="dcterms:W3CDTF">2017-01-26T12:40:24Z</dcterms:modified>
  <cp:category/>
  <cp:version/>
  <cp:contentType/>
  <cp:contentStatus/>
</cp:coreProperties>
</file>