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2"/>
  </bookViews>
  <sheets>
    <sheet name="KL-D.1.4.1 Vytápění" sheetId="1" r:id="rId1"/>
    <sheet name="Rekap D.1.4.1 Vytápění" sheetId="2" r:id="rId2"/>
    <sheet name="Položky D.1.4.1 Vytápění" sheetId="3" r:id="rId3"/>
    <sheet name="List1" sheetId="4" r:id="rId4"/>
  </sheets>
  <externalReferences>
    <externalReference r:id="rId7"/>
  </externalReferences>
  <definedNames>
    <definedName name="a">'[1]Položky'!#REF!</definedName>
    <definedName name="BNPK1">'[1]Položky'!#REF!</definedName>
    <definedName name="BPK1" localSheetId="0">'[1]Položky'!#REF!</definedName>
    <definedName name="BPK1" localSheetId="1">'[1]Položky'!#REF!</definedName>
    <definedName name="BPK1">'[1]Položky'!#REF!</definedName>
    <definedName name="BPK2" localSheetId="0">'[1]Položky'!#REF!</definedName>
    <definedName name="BPK2" localSheetId="1">'[1]Položky'!#REF!</definedName>
    <definedName name="BPK2">'[1]Položky'!#REF!</definedName>
    <definedName name="BPK3" localSheetId="0">'[1]Položky'!#REF!</definedName>
    <definedName name="BPK3" localSheetId="1">'[1]Položky'!#REF!</definedName>
    <definedName name="BPK3">'[1]Položky'!#REF!</definedName>
    <definedName name="cisloobjektu" localSheetId="0">'KL-D.1.4.1 Vytápění'!$A$6</definedName>
    <definedName name="cisloobjektu" localSheetId="1">'[1]Krycí list'!$A$4</definedName>
    <definedName name="cisloobjektu">#REF!</definedName>
    <definedName name="cislostavby" localSheetId="0">'KL-D.1.4.1 Vytápění'!#REF!</definedName>
    <definedName name="cislostavby" localSheetId="1">'[1]Krycí list'!$A$6</definedName>
    <definedName name="cislostavby">#REF!</definedName>
    <definedName name="Datum" localSheetId="0">'KL-D.1.4.1 Vytápění'!$B$37</definedName>
    <definedName name="Datum">#REF!</definedName>
    <definedName name="Dil" localSheetId="0">#REF!</definedName>
    <definedName name="Dil" localSheetId="1">'Rekap D.1.4.1 Vytápění'!#REF!</definedName>
    <definedName name="Dil">#REF!</definedName>
    <definedName name="Dodavka" localSheetId="0">#REF!</definedName>
    <definedName name="Dodavka" localSheetId="1">'Rekap D.1.4.1 Vytápění'!#REF!</definedName>
    <definedName name="Dodavka">#REF!</definedName>
    <definedName name="Dodavka0" localSheetId="0">'[1]Položky'!#REF!</definedName>
    <definedName name="Dodavka0" localSheetId="1">'[1]Položky'!#REF!</definedName>
    <definedName name="Dodavka0">'[1]Položky'!#REF!</definedName>
    <definedName name="e">'[1]Položky'!#REF!</definedName>
    <definedName name="ea">'[1]Položky'!#REF!</definedName>
    <definedName name="ee">#REF!</definedName>
    <definedName name="eeee">'[1]Položky'!#REF!</definedName>
    <definedName name="Excel_BuiltIn_Print_Titles" localSheetId="1">'Rekap D.1.4.1 Vytápění'!#REF!</definedName>
    <definedName name="HSV" localSheetId="0">#REF!</definedName>
    <definedName name="HSV" localSheetId="1">'Rekap D.1.4.1 Vytápění'!#REF!</definedName>
    <definedName name="HSV">#REF!</definedName>
    <definedName name="HSV0" localSheetId="0">'[1]Položky'!#REF!</definedName>
    <definedName name="HSV0" localSheetId="1">'[1]Položky'!#REF!</definedName>
    <definedName name="HSV0">'[1]Položky'!#REF!</definedName>
    <definedName name="HZS" localSheetId="0">#REF!</definedName>
    <definedName name="HZS" localSheetId="1">'Rekap D.1.4.1 Vytápění'!#REF!</definedName>
    <definedName name="HZS">#REF!</definedName>
    <definedName name="HZS0" localSheetId="0">'[1]Položky'!#REF!</definedName>
    <definedName name="HZS0" localSheetId="1">'[1]Položky'!#REF!</definedName>
    <definedName name="HZS0">'[1]Položky'!#REF!</definedName>
    <definedName name="JKSO" localSheetId="0">'KL-D.1.4.1 Vytápění'!$F$6</definedName>
    <definedName name="JKSO">#REF!</definedName>
    <definedName name="MJ" localSheetId="0">'KL-D.1.4.1 Vytápění'!$G$6</definedName>
    <definedName name="MJ">#REF!</definedName>
    <definedName name="Mont" localSheetId="0">#REF!</definedName>
    <definedName name="Mont" localSheetId="1">'Rekap D.1.4.1 Vytápění'!#REF!</definedName>
    <definedName name="Mont">#REF!</definedName>
    <definedName name="Montaz0" localSheetId="0">'[1]Položky'!#REF!</definedName>
    <definedName name="Montaz0" localSheetId="1">'[1]Položky'!#REF!</definedName>
    <definedName name="Montaz0">'[1]Položky'!#REF!</definedName>
    <definedName name="NazevDilu" localSheetId="0">#REF!</definedName>
    <definedName name="NazevDilu" localSheetId="1">'Rekap D.1.4.1 Vytápění'!#REF!</definedName>
    <definedName name="NazevDilu">#REF!</definedName>
    <definedName name="nazevobjektu" localSheetId="0">'KL-D.1.4.1 Vytápění'!#REF!</definedName>
    <definedName name="nazevobjektu" localSheetId="1">'[1]Krycí list'!$C$4</definedName>
    <definedName name="nazevobjektu">#REF!</definedName>
    <definedName name="nazevstavby" localSheetId="0">'KL-D.1.4.1 Vytápění'!#REF!</definedName>
    <definedName name="nazevstavby" localSheetId="1">'[1]Krycí list'!$C$6</definedName>
    <definedName name="nazevstavby">#REF!</definedName>
    <definedName name="_xlnm.Print_Titles" localSheetId="2">'Položky D.1.4.1 Vytápění'!$1:$2</definedName>
    <definedName name="Objednatel" localSheetId="0">'KL-D.1.4.1 Vytápění'!$C$11</definedName>
    <definedName name="Objednatel">#REF!</definedName>
    <definedName name="_xlnm.Print_Area" localSheetId="2">'Položky D.1.4.1 Vytápění'!$A$1:$G$258</definedName>
    <definedName name="PocetMJ" localSheetId="0">'KL-D.1.4.1 Vytápění'!$G$9</definedName>
    <definedName name="PocetMJ" localSheetId="1">'[1]Krycí list'!$G$7</definedName>
    <definedName name="PocetMJ">#REF!</definedName>
    <definedName name="Poznamka" localSheetId="0">'KL-D.1.4.1 Vytápění'!$B$44</definedName>
    <definedName name="Poznamka">#REF!</definedName>
    <definedName name="Projektant" localSheetId="0">'KL-D.1.4.1 Vytápění'!$C$9</definedName>
    <definedName name="Projektant">#REF!</definedName>
    <definedName name="PSV">'[1]Rekapitulace'!$F$11</definedName>
    <definedName name="PSV0" localSheetId="0">'[1]Položky'!#REF!</definedName>
    <definedName name="PSV0" localSheetId="1">'[1]Položky'!#REF!</definedName>
    <definedName name="PSV0">'[1]Položky'!#REF!</definedName>
    <definedName name="s">'[1]Položky'!#REF!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 localSheetId="0">'[1]Položky'!#REF!</definedName>
    <definedName name="Typ" localSheetId="1">'[1]Položky'!#REF!</definedName>
    <definedName name="Typ">'[1]Položky'!#REF!</definedName>
    <definedName name="VRN" localSheetId="0">'[1]Rekapitulace'!#REF!</definedName>
    <definedName name="VRN" localSheetId="1">'[1]Rekapitulace'!#REF!</definedName>
    <definedName name="VRN">'[1]Rekapitulace'!#REF!</definedName>
    <definedName name="VRNKc" localSheetId="0">'[1]Rekapitulace'!#REF!</definedName>
    <definedName name="VRNKc" localSheetId="1">'[1]Rekapitulace'!#REF!</definedName>
    <definedName name="VRNKc">'[1]Rekapitulace'!#REF!</definedName>
    <definedName name="VRNnazev" localSheetId="0">'[1]Rekapitulace'!#REF!</definedName>
    <definedName name="VRNnazev" localSheetId="1">'[1]Rekapitulace'!#REF!</definedName>
    <definedName name="VRNnazev">'[1]Rekapitulace'!#REF!</definedName>
    <definedName name="VRNproc" localSheetId="0">'[1]Rekapitulace'!#REF!</definedName>
    <definedName name="VRNproc" localSheetId="1">'[1]Rekapitulace'!#REF!</definedName>
    <definedName name="VRNproc">'[1]Rekapitulace'!#REF!</definedName>
    <definedName name="VRNzakl" localSheetId="0">'[1]Rekapitulace'!#REF!</definedName>
    <definedName name="VRNzakl" localSheetId="1">'[1]Rekapitulace'!#REF!</definedName>
    <definedName name="VRNzakl">'[1]Rekapitulace'!#REF!</definedName>
    <definedName name="Zakazka" localSheetId="0">'KL-D.1.4.1 Vytápění'!#REF!</definedName>
    <definedName name="Zakazka" localSheetId="1">#REF!</definedName>
    <definedName name="Zakazka">#REF!</definedName>
    <definedName name="Zaklad22" localSheetId="0">'KL-D.1.4.1 Vytápění'!$F$23</definedName>
    <definedName name="Zaklad22">#REF!</definedName>
    <definedName name="Zaklad5" localSheetId="0">'KL-D.1.4.1 Vytápění'!$F$21</definedName>
    <definedName name="Zaklad5">#REF!</definedName>
    <definedName name="Zhotovitel" localSheetId="0">'KL-D.1.4.1 Vytápění'!#REF!</definedName>
    <definedName name="Zhotovitel" localSheetId="1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<sst xmlns="http://schemas.openxmlformats.org/spreadsheetml/2006/main" count="630" uniqueCount="348">
  <si>
    <t>KRYCÍ LIST VÝKAZU</t>
  </si>
  <si>
    <t>Objekt:</t>
  </si>
  <si>
    <t>D.1.4.1 VYTÁPĚNÍ</t>
  </si>
  <si>
    <t>Stavba :</t>
  </si>
  <si>
    <t>KLUB STARÝ PIVOVAR, PRUSINOVSKÉHO 114, 
767 01 KROMĚŘÍŽ - STAVEBNÍ ÚPRAVY</t>
  </si>
  <si>
    <t>Projektant :</t>
  </si>
  <si>
    <t>TERMING, spol. s r.o. - Ing. Jan Henzl</t>
  </si>
  <si>
    <t>Objednatel :</t>
  </si>
  <si>
    <t>MĚSTO KROMĚŘÍŽ, VELKÉ NÁM. 115/1, 767 01 KROMĚŘÍŽ</t>
  </si>
  <si>
    <t>Zakázkové číslo :</t>
  </si>
  <si>
    <t>17-079</t>
  </si>
  <si>
    <t>Datum :</t>
  </si>
  <si>
    <t>Rozpočtové náklady celkem</t>
  </si>
  <si>
    <t>Základ pro DPH</t>
  </si>
  <si>
    <t>%  činí :</t>
  </si>
  <si>
    <t>DPH</t>
  </si>
  <si>
    <t>CENA s DPH CELKEM</t>
  </si>
  <si>
    <t>Vypracoval</t>
  </si>
  <si>
    <t>Ing. Jan Henzl</t>
  </si>
  <si>
    <t>Podpis:</t>
  </si>
  <si>
    <t>Poznámky:</t>
  </si>
  <si>
    <t>Rozpočet byl zpracován jako orientační s cenami dostupnými projekční firmě.</t>
  </si>
  <si>
    <t>REKAPITULACE OBJEKTU:</t>
  </si>
  <si>
    <t>Stavba:</t>
  </si>
  <si>
    <t>Datum:</t>
  </si>
  <si>
    <t>Objednatel:</t>
  </si>
  <si>
    <t>Projektant:</t>
  </si>
  <si>
    <t>TERMING, spol. s r.o.</t>
  </si>
  <si>
    <t>Zhotovitel:</t>
  </si>
  <si>
    <t>Zpracoval:</t>
  </si>
  <si>
    <t>KÓD</t>
  </si>
  <si>
    <t>ZAKÁZKA</t>
  </si>
  <si>
    <t>CENA BEZ DPH</t>
  </si>
  <si>
    <t>DPH SNÍŽENÉ</t>
  </si>
  <si>
    <t>DPH ZÁKLADNÍ</t>
  </si>
  <si>
    <t>CENA S DPH</t>
  </si>
  <si>
    <t>Strojovny</t>
  </si>
  <si>
    <t>Potrubí</t>
  </si>
  <si>
    <t>Armatury</t>
  </si>
  <si>
    <t>Otopná tělesa</t>
  </si>
  <si>
    <t>Tepelné izolace</t>
  </si>
  <si>
    <t>Nátěry</t>
  </si>
  <si>
    <t>HZS</t>
  </si>
  <si>
    <t>V</t>
  </si>
  <si>
    <t>Vedlejší náklady</t>
  </si>
  <si>
    <t>S</t>
  </si>
  <si>
    <t>Ostatní náklady</t>
  </si>
  <si>
    <t>D</t>
  </si>
  <si>
    <t>Demontáže</t>
  </si>
  <si>
    <t>CELKEM:</t>
  </si>
  <si>
    <t>Pořad. číslo</t>
  </si>
  <si>
    <t>Dodáv. /montáž</t>
  </si>
  <si>
    <t>Dodávky a montáže zařízení: 
Popis položky</t>
  </si>
  <si>
    <t>MJ</t>
  </si>
  <si>
    <t>Mno žství</t>
  </si>
  <si>
    <t>cena / MJ</t>
  </si>
  <si>
    <t>celkem (Kč)</t>
  </si>
  <si>
    <t>732. Strojovny</t>
  </si>
  <si>
    <t>D+M</t>
  </si>
  <si>
    <t xml:space="preserve">Hydraulický vyrovnávač tlaků (Vmax=12m3/hod) </t>
  </si>
  <si>
    <t>ks</t>
  </si>
  <si>
    <t>Trubkový rozdělovač pro 6 sekundárních okruhů včetně stojánků</t>
  </si>
  <si>
    <t>komplet</t>
  </si>
  <si>
    <t>pr. 150mm, L=1,8m, hrdla 3xDN65, 1xDN40, 1xDN25, 2xDN20, VK, Teploměr</t>
  </si>
  <si>
    <t>Č11</t>
  </si>
  <si>
    <t>Oběhové elektronické čerpadlo pro topnou vodu, energetická třída A, M=2,0m3/hod, dp=60kpa, 6/4", 230V</t>
  </si>
  <si>
    <t>Č12</t>
  </si>
  <si>
    <t>Oběhové elektronické čerpadlo pro topnou vodu, energetická třída A, M=0,3m3/hod, dp=30kpa, 6/4", 230V</t>
  </si>
  <si>
    <t>Č13</t>
  </si>
  <si>
    <t>Oběhové elektronické čerpadlo pro topnou vodu, energetická třída A, M=0,4m3/hod, dp=30kpa, 6/4", 230V</t>
  </si>
  <si>
    <t>V11</t>
  </si>
  <si>
    <t>Třícestná směšovací armatura s el. pohonem, DN25, kvs=10</t>
  </si>
  <si>
    <t>V12</t>
  </si>
  <si>
    <t>Třícestná směšovací armatura s el. pohonem, DN15, kvs=2,5</t>
  </si>
  <si>
    <t>V13</t>
  </si>
  <si>
    <t>Třícestná směšovací armatura s el. pohonem, DN20, kvs=4,0</t>
  </si>
  <si>
    <t>V14</t>
  </si>
  <si>
    <t>V15</t>
  </si>
  <si>
    <t>Třícestná směšovací armatura s el. pohonem, DN50, kvs=40</t>
  </si>
  <si>
    <t>V16</t>
  </si>
  <si>
    <t>732.1</t>
  </si>
  <si>
    <t>Ihibitor, protikorozní a protiúsadová přísada do topného systému</t>
  </si>
  <si>
    <t>litrů</t>
  </si>
  <si>
    <t>732.2</t>
  </si>
  <si>
    <t>Štítky popisné do kotelny</t>
  </si>
  <si>
    <t>732.3</t>
  </si>
  <si>
    <t>Návarky pro MAR</t>
  </si>
  <si>
    <t>732. Strojovny celkem</t>
  </si>
  <si>
    <t>733. Rozvod potrubí</t>
  </si>
  <si>
    <t>Trubky měděné polotvrdé včetně lisovacích měděných tvarovek a uložení</t>
  </si>
  <si>
    <t>Spojování lisovacími tvarovkami</t>
  </si>
  <si>
    <t>Rozvody kompletní včetně tavrovek a uložení a montáže</t>
  </si>
  <si>
    <t>Rozvody vedené po objektu (v podlahách, v drážkách stěnami, půdním prostorem, volně podél stěn….)</t>
  </si>
  <si>
    <t>Prořez 7%</t>
  </si>
  <si>
    <t>733.1</t>
  </si>
  <si>
    <t>15x1</t>
  </si>
  <si>
    <t>m</t>
  </si>
  <si>
    <t>733.2</t>
  </si>
  <si>
    <t>18x1</t>
  </si>
  <si>
    <t>733.3</t>
  </si>
  <si>
    <t>22x1</t>
  </si>
  <si>
    <t>733.4</t>
  </si>
  <si>
    <t>28x1</t>
  </si>
  <si>
    <t>733.5</t>
  </si>
  <si>
    <t>35x1</t>
  </si>
  <si>
    <t>733.6</t>
  </si>
  <si>
    <t>42x2</t>
  </si>
  <si>
    <t>Trubky ocelové bezešvé, závitové, jak. mat. 11353 včetně kolen, T-kusů</t>
  </si>
  <si>
    <t>Spojování svařováním</t>
  </si>
  <si>
    <t>Rozvody vedené volně v kotelně</t>
  </si>
  <si>
    <t>733.7</t>
  </si>
  <si>
    <t>DN15</t>
  </si>
  <si>
    <t>733.8</t>
  </si>
  <si>
    <t>DN20</t>
  </si>
  <si>
    <t>733.9</t>
  </si>
  <si>
    <t>DN32</t>
  </si>
  <si>
    <t>733.10</t>
  </si>
  <si>
    <t>DN65</t>
  </si>
  <si>
    <t>733.11</t>
  </si>
  <si>
    <t>Pomocný, kotvící a spojovací materiál, uložení, závěsy pro potrubí, objímky</t>
  </si>
  <si>
    <t>soubor</t>
  </si>
  <si>
    <t xml:space="preserve">U-kompenzátory z měděného potrubí </t>
  </si>
  <si>
    <t>733.12</t>
  </si>
  <si>
    <t xml:space="preserve">v dimenzi Cu 18x1 </t>
  </si>
  <si>
    <t>733.13</t>
  </si>
  <si>
    <t xml:space="preserve">v dimenzi Cu 28x1 </t>
  </si>
  <si>
    <t>733.14</t>
  </si>
  <si>
    <t xml:space="preserve">v dimenzi Cu 35x1 </t>
  </si>
  <si>
    <t>733.15</t>
  </si>
  <si>
    <t>Protipožární potrubní ucpávky pro utěsnění průchodů potrubí v požárně dělících konstrukcích (v souladu s PBŘ stavby)</t>
  </si>
  <si>
    <t>Ucpávky stěn a stropů</t>
  </si>
  <si>
    <t>protipožární tmel CP 601S, oboustranně do stěny/stropu, EI 60</t>
  </si>
  <si>
    <t>minerální vata 100kg/m3 potřebná ke kompletaci ucpávky</t>
  </si>
  <si>
    <t>733. Rozvod potrubí - celkem</t>
  </si>
  <si>
    <t>734. Armatury</t>
  </si>
  <si>
    <t>Armatury pro připojení otopných těles:</t>
  </si>
  <si>
    <t>Desková tělesa s hladkou čelní stěnou typ Plan VK se spodním napojením budou připojeny na otopnou soustavu pomocí:</t>
  </si>
  <si>
    <t>734.1</t>
  </si>
  <si>
    <t>Rohové uzavíratelné H-šroubení typu Vekolux</t>
  </si>
  <si>
    <t>734.2</t>
  </si>
  <si>
    <t>Svěrné šroubení pro Cu potrubí pr. 15 mm</t>
  </si>
  <si>
    <t>734.3</t>
  </si>
  <si>
    <t>Termostatická hlavice</t>
  </si>
  <si>
    <t>Vertikální desková otopná tělesa  se spodním středovým napojením budou připojeny na otopnou soustavu pomocí:</t>
  </si>
  <si>
    <t>734.4</t>
  </si>
  <si>
    <t>Termostatický H-ventil rohový DN 15</t>
  </si>
  <si>
    <t>734.5</t>
  </si>
  <si>
    <t>734.6</t>
  </si>
  <si>
    <t>Desková tělesa s hladkou čelní stěnou typ Plan Klasik s bočním napojením budou připojeny na otopnou soustavu pomocí:</t>
  </si>
  <si>
    <t>734.7</t>
  </si>
  <si>
    <t>Termostatický ventil přímý DN 15</t>
  </si>
  <si>
    <t>734.8</t>
  </si>
  <si>
    <t>Regulační uzavíratelné šroubení přímé DN 15</t>
  </si>
  <si>
    <t>734.9</t>
  </si>
  <si>
    <t>Svěrné šroubení pro Cu potrubí pr. 15 mm (18 mm)</t>
  </si>
  <si>
    <t>734.10</t>
  </si>
  <si>
    <t>Kulový kohout</t>
  </si>
  <si>
    <t>734.11</t>
  </si>
  <si>
    <t>DN 15</t>
  </si>
  <si>
    <t>734.12</t>
  </si>
  <si>
    <t>DN 20</t>
  </si>
  <si>
    <t>734.13</t>
  </si>
  <si>
    <t>DN 25</t>
  </si>
  <si>
    <t>734.14</t>
  </si>
  <si>
    <t>DN 32</t>
  </si>
  <si>
    <t>734.15</t>
  </si>
  <si>
    <t>DN 40</t>
  </si>
  <si>
    <t>734.16</t>
  </si>
  <si>
    <t>Mezipřírubová uzavírací klapka DN 65</t>
  </si>
  <si>
    <t>Filtr závitový</t>
  </si>
  <si>
    <t>734.17</t>
  </si>
  <si>
    <t>734.18</t>
  </si>
  <si>
    <t>734.19</t>
  </si>
  <si>
    <t>734.20</t>
  </si>
  <si>
    <t>734.21</t>
  </si>
  <si>
    <t>DN 65</t>
  </si>
  <si>
    <t>734.22</t>
  </si>
  <si>
    <t>Zpětná klapka</t>
  </si>
  <si>
    <t>734.23</t>
  </si>
  <si>
    <t>734.24</t>
  </si>
  <si>
    <t>734.25</t>
  </si>
  <si>
    <t>734.26</t>
  </si>
  <si>
    <t>734.27</t>
  </si>
  <si>
    <t>Automatický odvzdušňovací ventil</t>
  </si>
  <si>
    <t>734.28</t>
  </si>
  <si>
    <t>Vypouštěcí kohout DN 15</t>
  </si>
  <si>
    <t>Tlakoměr rozsah 0 - 0,4 MPa s jímkou</t>
  </si>
  <si>
    <t>kpl</t>
  </si>
  <si>
    <t>Teploměr rozsah 0 - 100 °C</t>
  </si>
  <si>
    <t>Pojistný ventil 3/4"x3bar</t>
  </si>
  <si>
    <t>734. Armatury - celkem</t>
  </si>
  <si>
    <t>735. Otopná tělesa</t>
  </si>
  <si>
    <t>Otopná desková tělesa typu PLAN Ventil Kompakt s hladkou čelní deskou  - bílá barva</t>
  </si>
  <si>
    <t>spodní pravé připojení ze stěny</t>
  </si>
  <si>
    <t>735.1</t>
  </si>
  <si>
    <t>11-050040-60P</t>
  </si>
  <si>
    <t>735.2</t>
  </si>
  <si>
    <t>21-040110-60P</t>
  </si>
  <si>
    <t>735.3</t>
  </si>
  <si>
    <t>21-050040-60P</t>
  </si>
  <si>
    <t>735.4</t>
  </si>
  <si>
    <t>21-050050-60P</t>
  </si>
  <si>
    <t>735.5</t>
  </si>
  <si>
    <t>22-040080-60P</t>
  </si>
  <si>
    <t>735.6</t>
  </si>
  <si>
    <t>22-050070-60P</t>
  </si>
  <si>
    <t>735.7</t>
  </si>
  <si>
    <t>22-060060-60P</t>
  </si>
  <si>
    <t>735.8</t>
  </si>
  <si>
    <t>22-060110-60P</t>
  </si>
  <si>
    <t>735.9</t>
  </si>
  <si>
    <t>22-090040-60P</t>
  </si>
  <si>
    <t>735.10</t>
  </si>
  <si>
    <t>22-090050-60P</t>
  </si>
  <si>
    <t>735.11</t>
  </si>
  <si>
    <t>33-040120-60P</t>
  </si>
  <si>
    <t>735.12</t>
  </si>
  <si>
    <t>33-050140-60P</t>
  </si>
  <si>
    <t>735.13</t>
  </si>
  <si>
    <t>33-060100-60P</t>
  </si>
  <si>
    <t>735.14</t>
  </si>
  <si>
    <t>33-060140-60P</t>
  </si>
  <si>
    <t>735.15</t>
  </si>
  <si>
    <t>33-090050-60P</t>
  </si>
  <si>
    <t>Otopná desková tělesa typu PLAN Klasik s hladkou čelní deskou  - bílá barva</t>
  </si>
  <si>
    <t>boční připojení</t>
  </si>
  <si>
    <t>735.16</t>
  </si>
  <si>
    <t>21-060050-50P</t>
  </si>
  <si>
    <t>735.17</t>
  </si>
  <si>
    <t>22-090060-50P</t>
  </si>
  <si>
    <t>735.18</t>
  </si>
  <si>
    <t>22-090080-50P</t>
  </si>
  <si>
    <t>735.19</t>
  </si>
  <si>
    <t>33-030110-50P</t>
  </si>
  <si>
    <t>735.20</t>
  </si>
  <si>
    <t>33-030180-50P</t>
  </si>
  <si>
    <t>735.21</t>
  </si>
  <si>
    <t>33-090100-50P</t>
  </si>
  <si>
    <t>Otopná desková tělesa typu PLAN Klasik s hladkou čelní deskou  - černá barva</t>
  </si>
  <si>
    <t>735.22</t>
  </si>
  <si>
    <t>33-090160-50P</t>
  </si>
  <si>
    <t>Otopné vertikální deskové těleso - bílá barva</t>
  </si>
  <si>
    <t>spodní středové připojení ze stěny</t>
  </si>
  <si>
    <t>735.23</t>
  </si>
  <si>
    <t>K20V140051-M</t>
  </si>
  <si>
    <t>735.24</t>
  </si>
  <si>
    <t>K20V160058-M</t>
  </si>
  <si>
    <t>735.25</t>
  </si>
  <si>
    <t>K20V200088-M</t>
  </si>
  <si>
    <t>735. Otopná tělesa - celkem</t>
  </si>
  <si>
    <t>713. Tepelné izolace</t>
  </si>
  <si>
    <t>Izolace měděných rozvodů vedených v podlahách, nad podhledy a stoupačky ve stěnách</t>
  </si>
  <si>
    <t>Návlečné trubice z pěnového polyethylenu</t>
  </si>
  <si>
    <t>713.1</t>
  </si>
  <si>
    <t>Izolace d15/10 mm pro Cu 15.1</t>
  </si>
  <si>
    <t>713.2</t>
  </si>
  <si>
    <t>Izolace d18/15 mm pro Cu 18.1</t>
  </si>
  <si>
    <t>713.3</t>
  </si>
  <si>
    <t>Izolace d22/20 mm pro Cu 22.1</t>
  </si>
  <si>
    <t>713.4</t>
  </si>
  <si>
    <t>Izolace d28/20 mm pro Cu 28.1</t>
  </si>
  <si>
    <t>713.5</t>
  </si>
  <si>
    <t>Izolace d35/20 mm pro Cu 35.1</t>
  </si>
  <si>
    <t>713.6</t>
  </si>
  <si>
    <t>Izolace d42/20 mm pro Cu 42.2</t>
  </si>
  <si>
    <t>Izolace měděného potrubí vedeného půdním prostorem nad 3.NP a v kotelně</t>
  </si>
  <si>
    <t xml:space="preserve">Potrubní pouzdro z minerální vlny s Al folií pro potrubí. </t>
  </si>
  <si>
    <t>713.7</t>
  </si>
  <si>
    <t>Izolace d18/30 mm pro Cu 18.1</t>
  </si>
  <si>
    <t>713.8</t>
  </si>
  <si>
    <t>Izolace d22/40 mm pro Cu 22.1</t>
  </si>
  <si>
    <t>713.9</t>
  </si>
  <si>
    <t>Izolace d28/50 mm pro Cu 28.1</t>
  </si>
  <si>
    <t>713.10</t>
  </si>
  <si>
    <t>Izolace d42/80 mm pro Cu 42.2</t>
  </si>
  <si>
    <t>Izolace ocelového potrubí vedeného v kotelně</t>
  </si>
  <si>
    <t>713.11</t>
  </si>
  <si>
    <t>DN 15- tl. 2,5cm</t>
  </si>
  <si>
    <t>713.12</t>
  </si>
  <si>
    <t>DN 20- tl. 2,5cm</t>
  </si>
  <si>
    <t>713.13</t>
  </si>
  <si>
    <t>DN 32- tl. 3cm</t>
  </si>
  <si>
    <t>713.14</t>
  </si>
  <si>
    <t>DN 65- tl. 6cm</t>
  </si>
  <si>
    <t>Izolace rozdělovače, sběrače a anuloidu v kotelně</t>
  </si>
  <si>
    <t>Izolace z kamenné vlny s Al folií</t>
  </si>
  <si>
    <t>713.15</t>
  </si>
  <si>
    <t>Izolace - tl. 5,0 cm</t>
  </si>
  <si>
    <t>m2</t>
  </si>
  <si>
    <t>713. Tepelné izolace - celkem</t>
  </si>
  <si>
    <t>789. Nátěry</t>
  </si>
  <si>
    <t>Dvakrát základní syntetický nátěr pro ocelové potrubí</t>
  </si>
  <si>
    <t>789.1</t>
  </si>
  <si>
    <t>789.2</t>
  </si>
  <si>
    <t>789.3</t>
  </si>
  <si>
    <t>789.4</t>
  </si>
  <si>
    <t>789. Nátěry - celkem</t>
  </si>
  <si>
    <t>800. HZS</t>
  </si>
  <si>
    <t>H1</t>
  </si>
  <si>
    <t>M</t>
  </si>
  <si>
    <t>ZAREGULOVÁNÍ SOUSTAVY</t>
  </si>
  <si>
    <t>H2</t>
  </si>
  <si>
    <t>TOPNÁ ZKOUŠKA</t>
  </si>
  <si>
    <t>hod</t>
  </si>
  <si>
    <t>H3</t>
  </si>
  <si>
    <t>KOMPLEXNÍ ZKOUŠKY, REVIZE, ZAŠKOLENÍ</t>
  </si>
  <si>
    <t>H4</t>
  </si>
  <si>
    <t>Propláchnutí, napuštění, vypuštění a opětovné napuštění topného systému</t>
  </si>
  <si>
    <t>H5</t>
  </si>
  <si>
    <t>Stavební výpomoc (zhotovení prostupů, sekání drážek, zapravení po instalaci)</t>
  </si>
  <si>
    <t>H6</t>
  </si>
  <si>
    <t>Úprava rozvodu studené vody po kotelně, zejména v místě bového rozvaděče MAR</t>
  </si>
  <si>
    <t>HZS - celkem</t>
  </si>
  <si>
    <t>V1</t>
  </si>
  <si>
    <t>Lešení</t>
  </si>
  <si>
    <t>V2</t>
  </si>
  <si>
    <t>Zařízení staveniště</t>
  </si>
  <si>
    <t>V3</t>
  </si>
  <si>
    <t>Koordinace profesí</t>
  </si>
  <si>
    <t>Vedlejší náklady - celkem</t>
  </si>
  <si>
    <t>S1</t>
  </si>
  <si>
    <t>Dokumentace skutečného provedení</t>
  </si>
  <si>
    <t>Ostatní náklady - celkem</t>
  </si>
  <si>
    <t>Součástí všech demontáží je i odvoz a ekologická likvidace</t>
  </si>
  <si>
    <t>D1</t>
  </si>
  <si>
    <t>Zařízení v kotelně určené k demontáži:</t>
  </si>
  <si>
    <t>/Potrubní rozvody ocelové svařované v dimenzi DN15÷DN65 (délka celkem 80m) včetně tepelné izolace, s armaturami (uzavírací, pojistné, měřící, filtry) od 4ks kotlů k anuloidu, rozdělovači a sběrači a k expanzním nádobám</t>
  </si>
  <si>
    <t>/Armatury uzavírací, měřící. filtry za anuloidem</t>
  </si>
  <si>
    <t>Zařízení v kotelně určené k demontáži, které bude opětoně využito při instalaci nové kotelny:</t>
  </si>
  <si>
    <t>/oběhová čerpadla Wilo u kotlů - 4ks a za anuloidem na topných větvích 3ks - tyto budou nově využity v novém zapojení kotelny</t>
  </si>
  <si>
    <t>/tlakové expanzní nádoby objem 280 litrů - 2ks  - tyto budou nově využity v novém zapojení kotelny</t>
  </si>
  <si>
    <t>Zachováno (nedemontováno) v kotelně zůstane:</t>
  </si>
  <si>
    <t xml:space="preserve">/nástěnné kondenzační kotle FERRO KONDENS WK2 - výkon 12,6÷60kW- 4ks včetně odkouření </t>
  </si>
  <si>
    <t>/větrací systém kotelny včetně přívodního potrubí větracího vzduchu</t>
  </si>
  <si>
    <t>/potrubní rozvody tří stávajícíh topných větví, které zajišťují vytápění nyní neřešené části objektu (Radnice) - tyto větve budou následně nově napojeny na kotelnu</t>
  </si>
  <si>
    <t>D2</t>
  </si>
  <si>
    <t>Topný systém vytápění řešené části objektu - tedy sál se zázemím, šatny herců, zkušebna, občerstvení - jedná se o jednu topnou větev nyní napojenou na kotel K4</t>
  </si>
  <si>
    <t>Rozsah demontáží:</t>
  </si>
  <si>
    <t xml:space="preserve">/Potrubní rozvod vedený z kotelny na půdu a půdním prostorem až do místnosti skladu za občerstvením ve 3.NP - dimenze DN50 - ocelové svařované potrubí v tepelné izolaci - délka 170m </t>
  </si>
  <si>
    <t>/Potrubní rozvody topné vody - dimenze DN10÷50 - délka 380m - ocelové svařované potrubí  vedené ve 2.NP (občerstvení, šatny, přísálí, sál, jeviště, šatny herců a 3.NP - zkušebna. Kanceláře a šatny -  převážně podél stěn, nad podlahou a podél stěn</t>
  </si>
  <si>
    <t>/otopná tělesa desková typu Klasik výšky 50 a 60cm, typ 22, délka až 200cm - celkem 28ks, včetně připojovacích armatur</t>
  </si>
  <si>
    <t>D3</t>
  </si>
  <si>
    <t>Demontáž části topného systému v 1.NP u vstupu - m.č. 1.02 a 103</t>
  </si>
  <si>
    <t xml:space="preserve"> V1.NP bude demontováno pouze:</t>
  </si>
  <si>
    <t>/z rozdělovače podlahového topení v 1.NP u točitého schodiště č. 2. 20 bude demontována smyčka podlahového vytápění vedená do m.č. 102 a 103. Smyčka podlahového vytápění do vstupního prostoru galerie Karla Kryla bude zachována.</t>
  </si>
  <si>
    <t>/demontován bude otopný žebřík ve stávajícím wc (v místě nového výtahu m.č. 104) a přípojka k tomuto žebříku</t>
  </si>
  <si>
    <t>Demontáže - celkem</t>
  </si>
  <si>
    <t>šířky 60cm a délky 100cm  necenit !!!!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</si>
</sst>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#,##0&quot; Kč&quot;"/>
    <numFmt numFmtId="166" formatCode="dd/mm/yy"/>
  </numFmts>
  <fonts count="56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4" xfId="0" applyNumberFormat="1" applyFill="1" applyBorder="1" applyAlignment="1">
      <alignment horizontal="right" vertical="top"/>
    </xf>
    <xf numFmtId="165" fontId="0" fillId="0" borderId="14" xfId="0" applyNumberFormat="1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0" xfId="0" applyNumberFormat="1" applyFill="1" applyBorder="1" applyAlignment="1">
      <alignment horizontal="right" vertical="top"/>
    </xf>
    <xf numFmtId="165" fontId="0" fillId="0" borderId="0" xfId="0" applyNumberFormat="1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19" xfId="0" applyNumberFormat="1" applyFill="1" applyBorder="1" applyAlignment="1">
      <alignment horizontal="right" vertical="top"/>
    </xf>
    <xf numFmtId="165" fontId="0" fillId="0" borderId="19" xfId="0" applyNumberFormat="1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65" fontId="6" fillId="0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164" fontId="0" fillId="0" borderId="0" xfId="0" applyNumberFormat="1" applyFill="1" applyBorder="1" applyAlignment="1">
      <alignment horizontal="right" vertical="top"/>
    </xf>
    <xf numFmtId="166" fontId="0" fillId="0" borderId="0" xfId="0" applyNumberFormat="1" applyFill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/>
    </xf>
    <xf numFmtId="164" fontId="5" fillId="0" borderId="14" xfId="0" applyNumberFormat="1" applyFont="1" applyBorder="1" applyAlignment="1">
      <alignment horizontal="left" vertical="top"/>
    </xf>
    <xf numFmtId="0" fontId="5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164" fontId="5" fillId="0" borderId="0" xfId="0" applyNumberFormat="1" applyFont="1" applyBorder="1" applyAlignment="1">
      <alignment horizontal="left" vertical="top"/>
    </xf>
    <xf numFmtId="0" fontId="5" fillId="0" borderId="17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3" fontId="5" fillId="0" borderId="23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0" fontId="5" fillId="0" borderId="24" xfId="0" applyFont="1" applyBorder="1" applyAlignment="1">
      <alignment vertical="top"/>
    </xf>
    <xf numFmtId="0" fontId="10" fillId="0" borderId="25" xfId="0" applyFont="1" applyBorder="1" applyAlignment="1">
      <alignment vertical="top" wrapText="1"/>
    </xf>
    <xf numFmtId="3" fontId="5" fillId="0" borderId="25" xfId="0" applyNumberFormat="1" applyFont="1" applyBorder="1" applyAlignment="1">
      <alignment vertical="top"/>
    </xf>
    <xf numFmtId="3" fontId="5" fillId="0" borderId="26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vertical="top" wrapText="1"/>
    </xf>
    <xf numFmtId="3" fontId="5" fillId="0" borderId="28" xfId="0" applyNumberFormat="1" applyFont="1" applyBorder="1" applyAlignment="1">
      <alignment vertical="top"/>
    </xf>
    <xf numFmtId="3" fontId="5" fillId="0" borderId="29" xfId="0" applyNumberFormat="1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vertical="top"/>
    </xf>
    <xf numFmtId="3" fontId="5" fillId="0" borderId="31" xfId="0" applyNumberFormat="1" applyFont="1" applyBorder="1" applyAlignment="1">
      <alignment vertical="top"/>
    </xf>
    <xf numFmtId="3" fontId="5" fillId="0" borderId="32" xfId="0" applyNumberFormat="1" applyFont="1" applyBorder="1" applyAlignment="1">
      <alignment vertical="top"/>
    </xf>
    <xf numFmtId="0" fontId="5" fillId="0" borderId="0" xfId="0" applyFont="1" applyAlignment="1">
      <alignment horizontal="center" vertical="top"/>
    </xf>
    <xf numFmtId="3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3" fontId="11" fillId="0" borderId="0" xfId="0" applyNumberFormat="1" applyFont="1" applyAlignment="1">
      <alignment vertical="top"/>
    </xf>
    <xf numFmtId="0" fontId="12" fillId="0" borderId="0" xfId="0" applyFont="1" applyFill="1" applyAlignment="1">
      <alignment horizontal="center" vertical="top"/>
    </xf>
    <xf numFmtId="3" fontId="12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3" fontId="12" fillId="0" borderId="0" xfId="0" applyNumberFormat="1" applyFont="1" applyFill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3" fontId="12" fillId="0" borderId="33" xfId="0" applyNumberFormat="1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/>
    </xf>
    <xf numFmtId="3" fontId="12" fillId="0" borderId="34" xfId="0" applyNumberFormat="1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vertical="top" wrapText="1"/>
    </xf>
    <xf numFmtId="3" fontId="12" fillId="0" borderId="34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0" fontId="13" fillId="0" borderId="35" xfId="0" applyFont="1" applyFill="1" applyBorder="1" applyAlignment="1">
      <alignment horizontal="left" vertical="top"/>
    </xf>
    <xf numFmtId="3" fontId="12" fillId="0" borderId="35" xfId="0" applyNumberFormat="1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vertical="top" wrapText="1"/>
    </xf>
    <xf numFmtId="3" fontId="12" fillId="0" borderId="35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Alignment="1">
      <alignment horizontal="center" vertical="top" wrapText="1"/>
    </xf>
    <xf numFmtId="3" fontId="12" fillId="0" borderId="0" xfId="0" applyNumberFormat="1" applyFont="1" applyAlignment="1">
      <alignment horizontal="left" vertical="top" wrapText="1"/>
    </xf>
    <xf numFmtId="0" fontId="12" fillId="0" borderId="35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vertical="top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center" vertical="top" wrapText="1"/>
    </xf>
    <xf numFmtId="3" fontId="14" fillId="0" borderId="0" xfId="0" applyNumberFormat="1" applyFont="1" applyAlignment="1">
      <alignment horizontal="left" vertical="top"/>
    </xf>
    <xf numFmtId="3" fontId="12" fillId="0" borderId="0" xfId="0" applyNumberFormat="1" applyFont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left" vertical="top" wrapText="1"/>
    </xf>
    <xf numFmtId="3" fontId="12" fillId="0" borderId="0" xfId="0" applyNumberFormat="1" applyFont="1" applyFill="1" applyBorder="1" applyAlignment="1">
      <alignment horizontal="left" vertical="top"/>
    </xf>
    <xf numFmtId="3" fontId="12" fillId="0" borderId="35" xfId="0" applyNumberFormat="1" applyFont="1" applyBorder="1" applyAlignment="1">
      <alignment horizontal="center" vertical="top" wrapText="1"/>
    </xf>
    <xf numFmtId="3" fontId="12" fillId="0" borderId="35" xfId="0" applyNumberFormat="1" applyFont="1" applyFill="1" applyBorder="1" applyAlignment="1">
      <alignment horizontal="left" vertical="top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/>
    </xf>
    <xf numFmtId="3" fontId="15" fillId="0" borderId="35" xfId="0" applyNumberFormat="1" applyFont="1" applyFill="1" applyBorder="1" applyAlignment="1">
      <alignment horizontal="center" vertical="top" wrapText="1"/>
    </xf>
    <xf numFmtId="0" fontId="15" fillId="0" borderId="35" xfId="0" applyFont="1" applyFill="1" applyBorder="1" applyAlignment="1">
      <alignment vertical="top" wrapText="1"/>
    </xf>
    <xf numFmtId="3" fontId="15" fillId="0" borderId="35" xfId="0" applyNumberFormat="1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35" xfId="0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17" fillId="0" borderId="0" xfId="46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/>
    </xf>
    <xf numFmtId="0" fontId="15" fillId="0" borderId="35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3" fontId="14" fillId="0" borderId="0" xfId="0" applyNumberFormat="1" applyFont="1" applyFill="1" applyAlignment="1">
      <alignment vertical="top"/>
    </xf>
    <xf numFmtId="3" fontId="14" fillId="0" borderId="0" xfId="0" applyNumberFormat="1" applyFont="1" applyFill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6" fillId="0" borderId="35" xfId="0" applyFont="1" applyFill="1" applyBorder="1" applyAlignment="1">
      <alignment vertical="top" wrapText="1"/>
    </xf>
    <xf numFmtId="0" fontId="16" fillId="0" borderId="35" xfId="0" applyFont="1" applyFill="1" applyBorder="1" applyAlignment="1">
      <alignment horizontal="center" vertical="top" wrapText="1"/>
    </xf>
    <xf numFmtId="3" fontId="12" fillId="0" borderId="35" xfId="0" applyNumberFormat="1" applyFont="1" applyFill="1" applyBorder="1" applyAlignment="1">
      <alignment horizontal="right"/>
    </xf>
    <xf numFmtId="3" fontId="16" fillId="0" borderId="35" xfId="0" applyNumberFormat="1" applyFont="1" applyFill="1" applyBorder="1" applyAlignment="1">
      <alignment vertical="top" wrapText="1"/>
    </xf>
    <xf numFmtId="3" fontId="12" fillId="0" borderId="0" xfId="0" applyNumberFormat="1" applyFont="1" applyFill="1" applyAlignment="1">
      <alignment horizontal="right"/>
    </xf>
    <xf numFmtId="0" fontId="18" fillId="0" borderId="35" xfId="0" applyFont="1" applyFill="1" applyBorder="1" applyAlignment="1">
      <alignment horizontal="left" vertical="top"/>
    </xf>
    <xf numFmtId="0" fontId="12" fillId="0" borderId="35" xfId="0" applyFont="1" applyFill="1" applyBorder="1" applyAlignment="1">
      <alignment vertical="top"/>
    </xf>
    <xf numFmtId="0" fontId="16" fillId="0" borderId="0" xfId="0" applyFont="1" applyFill="1" applyAlignment="1">
      <alignment horizontal="left" vertical="top"/>
    </xf>
    <xf numFmtId="3" fontId="16" fillId="0" borderId="0" xfId="0" applyNumberFormat="1" applyFont="1" applyFill="1" applyAlignment="1">
      <alignment vertical="top" wrapText="1"/>
    </xf>
    <xf numFmtId="3" fontId="15" fillId="0" borderId="0" xfId="0" applyNumberFormat="1" applyFont="1" applyFill="1" applyAlignment="1">
      <alignment vertical="top" wrapText="1"/>
    </xf>
    <xf numFmtId="0" fontId="16" fillId="0" borderId="35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3" fontId="55" fillId="0" borderId="0" xfId="0" applyNumberFormat="1" applyFont="1" applyFill="1" applyBorder="1" applyAlignment="1">
      <alignment horizontal="left" vertical="top"/>
    </xf>
    <xf numFmtId="3" fontId="55" fillId="0" borderId="0" xfId="0" applyNumberFormat="1" applyFont="1" applyFill="1" applyBorder="1" applyAlignment="1">
      <alignment horizontal="center" vertical="top" wrapText="1"/>
    </xf>
    <xf numFmtId="3" fontId="55" fillId="0" borderId="0" xfId="0" applyNumberFormat="1" applyFont="1" applyFill="1" applyBorder="1" applyAlignment="1">
      <alignment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pecifikaceUT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Ostatn&#237;\0_Pom&#367;cky%20&#250;t\Pom&#367;cky%202014\Rozpo&#269;et\ZT_PP_DS_Plze&#328;_140903_roz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44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6.375" style="1" customWidth="1"/>
    <col min="2" max="2" width="10.75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18">
      <c r="A1" s="181" t="s">
        <v>0</v>
      </c>
      <c r="B1" s="181"/>
      <c r="C1" s="181"/>
      <c r="D1" s="181"/>
      <c r="E1" s="181"/>
      <c r="F1" s="181"/>
      <c r="G1" s="181"/>
    </row>
    <row r="4" spans="1:7" ht="12.75">
      <c r="A4" s="2"/>
      <c r="B4" s="2"/>
      <c r="C4" s="3"/>
      <c r="E4" s="2"/>
      <c r="F4" s="2"/>
      <c r="G4" s="2"/>
    </row>
    <row r="5" spans="1:10" ht="12.75">
      <c r="A5" s="2" t="s">
        <v>1</v>
      </c>
      <c r="B5" s="2"/>
      <c r="C5" s="3" t="s">
        <v>2</v>
      </c>
      <c r="E5" s="2"/>
      <c r="F5" s="2"/>
      <c r="G5" s="2"/>
      <c r="H5" s="2"/>
      <c r="I5" s="2"/>
      <c r="J5" s="3"/>
    </row>
    <row r="6" spans="1:10" ht="12.75">
      <c r="A6" s="4"/>
      <c r="B6" s="5"/>
      <c r="C6" s="2"/>
      <c r="E6" s="2"/>
      <c r="F6" s="2"/>
      <c r="G6" s="4"/>
      <c r="H6" s="4"/>
      <c r="I6" s="5"/>
      <c r="J6" s="2"/>
    </row>
    <row r="7" spans="1:10" ht="30.75" customHeight="1">
      <c r="A7" s="2" t="s">
        <v>3</v>
      </c>
      <c r="B7" s="2"/>
      <c r="C7" s="182" t="s">
        <v>4</v>
      </c>
      <c r="D7" s="182"/>
      <c r="E7" s="182"/>
      <c r="F7" s="182"/>
      <c r="G7" s="2"/>
      <c r="H7" s="2"/>
      <c r="I7" s="2"/>
      <c r="J7" s="2"/>
    </row>
    <row r="8" spans="1:10" ht="12.75">
      <c r="A8" s="4"/>
      <c r="B8" s="6"/>
      <c r="C8" s="7"/>
      <c r="D8" s="7"/>
      <c r="E8" s="7"/>
      <c r="F8" s="7"/>
      <c r="G8" s="4"/>
      <c r="H8" s="4"/>
      <c r="I8" s="6"/>
      <c r="J8" s="8"/>
    </row>
    <row r="9" spans="1:10" ht="12.75">
      <c r="A9" s="2" t="s">
        <v>5</v>
      </c>
      <c r="B9" s="2"/>
      <c r="C9" s="2" t="s">
        <v>6</v>
      </c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9"/>
      <c r="D10" s="9"/>
      <c r="E10" s="2"/>
      <c r="F10" s="2"/>
      <c r="G10" s="2"/>
      <c r="H10" s="2"/>
      <c r="I10" s="2"/>
      <c r="J10" s="9"/>
    </row>
    <row r="11" spans="1:10" ht="12.75">
      <c r="A11" s="2" t="s">
        <v>7</v>
      </c>
      <c r="B11" s="2"/>
      <c r="C11" s="2" t="s">
        <v>8</v>
      </c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 t="s">
        <v>9</v>
      </c>
      <c r="B13" s="10"/>
      <c r="C13" s="9" t="s">
        <v>10</v>
      </c>
      <c r="D13" s="11"/>
      <c r="E13" s="2"/>
      <c r="F13" s="2"/>
      <c r="G13" s="2"/>
      <c r="H13" s="2"/>
      <c r="I13" s="10"/>
      <c r="J13" s="9"/>
    </row>
    <row r="14" spans="1:10" ht="12.75">
      <c r="A14" s="2"/>
      <c r="B14" s="10"/>
      <c r="C14" s="10"/>
      <c r="D14" s="11"/>
      <c r="E14" s="2"/>
      <c r="F14" s="2"/>
      <c r="G14" s="2"/>
      <c r="H14" s="2"/>
      <c r="I14" s="10"/>
      <c r="J14" s="10"/>
    </row>
    <row r="15" spans="1:10" ht="12.75">
      <c r="A15" s="9" t="s">
        <v>11</v>
      </c>
      <c r="C15" s="12">
        <v>42996</v>
      </c>
      <c r="D15" s="11"/>
      <c r="E15" s="2"/>
      <c r="F15" s="2"/>
      <c r="G15" s="9"/>
      <c r="H15" s="9"/>
      <c r="J15" s="12"/>
    </row>
    <row r="18" spans="1:7" ht="12.75">
      <c r="A18" s="13"/>
      <c r="B18" s="9"/>
      <c r="C18" s="14"/>
      <c r="D18" s="15"/>
      <c r="E18" s="14"/>
      <c r="F18" s="14"/>
      <c r="G18" s="14"/>
    </row>
    <row r="19" spans="1:7" s="23" customFormat="1" ht="30" customHeight="1">
      <c r="A19" s="16" t="s">
        <v>12</v>
      </c>
      <c r="B19" s="17"/>
      <c r="C19" s="18"/>
      <c r="D19" s="19"/>
      <c r="E19" s="20"/>
      <c r="F19" s="21">
        <f>'Rekap D.1.4.1 Vytápění'!C35</f>
        <v>0</v>
      </c>
      <c r="G19" s="22"/>
    </row>
    <row r="20" spans="1:7" ht="12.75">
      <c r="A20" s="2"/>
      <c r="B20" s="2"/>
      <c r="C20" s="24"/>
      <c r="D20" s="2"/>
      <c r="E20" s="24"/>
      <c r="F20" s="2"/>
      <c r="G20" s="24"/>
    </row>
    <row r="21" spans="1:7" ht="12.75">
      <c r="A21" s="25" t="s">
        <v>13</v>
      </c>
      <c r="B21" s="26"/>
      <c r="C21" s="27">
        <v>21</v>
      </c>
      <c r="D21" s="26" t="s">
        <v>14</v>
      </c>
      <c r="E21" s="26"/>
      <c r="F21" s="28">
        <f>F19</f>
        <v>0</v>
      </c>
      <c r="G21" s="29"/>
    </row>
    <row r="22" spans="1:7" ht="12.75">
      <c r="A22" s="30" t="s">
        <v>15</v>
      </c>
      <c r="B22" s="2"/>
      <c r="C22" s="31">
        <v>21</v>
      </c>
      <c r="D22" s="2" t="s">
        <v>14</v>
      </c>
      <c r="E22" s="2"/>
      <c r="F22" s="32">
        <f>Zaklad5*0.21</f>
        <v>0</v>
      </c>
      <c r="G22" s="33"/>
    </row>
    <row r="23" spans="1:7" ht="12.75">
      <c r="A23" s="30" t="s">
        <v>13</v>
      </c>
      <c r="B23" s="2"/>
      <c r="C23" s="31">
        <v>15</v>
      </c>
      <c r="D23" s="2" t="s">
        <v>14</v>
      </c>
      <c r="E23" s="2"/>
      <c r="F23" s="32">
        <v>0</v>
      </c>
      <c r="G23" s="33"/>
    </row>
    <row r="24" spans="1:7" ht="12.75">
      <c r="A24" s="34" t="s">
        <v>15</v>
      </c>
      <c r="B24" s="35"/>
      <c r="C24" s="36">
        <v>15</v>
      </c>
      <c r="D24" s="35" t="s">
        <v>14</v>
      </c>
      <c r="E24" s="35"/>
      <c r="F24" s="37">
        <f>Zaklad22*0.15</f>
        <v>0</v>
      </c>
      <c r="G24" s="38"/>
    </row>
    <row r="25" spans="1:7" s="43" customFormat="1" ht="35.25" customHeight="1">
      <c r="A25" s="39" t="s">
        <v>16</v>
      </c>
      <c r="B25" s="40"/>
      <c r="C25" s="40"/>
      <c r="D25" s="40"/>
      <c r="E25" s="40"/>
      <c r="F25" s="41">
        <f>SUM(F21:F24)</f>
        <v>0</v>
      </c>
      <c r="G25" s="42"/>
    </row>
    <row r="26" spans="1:7" s="46" customFormat="1" ht="15.75">
      <c r="A26" s="44"/>
      <c r="B26" s="44"/>
      <c r="C26" s="44"/>
      <c r="D26" s="44"/>
      <c r="E26" s="44"/>
      <c r="F26" s="45"/>
      <c r="G26" s="44"/>
    </row>
    <row r="27" spans="1:7" s="46" customFormat="1" ht="15.75">
      <c r="A27" s="44"/>
      <c r="B27" s="44"/>
      <c r="C27" s="44"/>
      <c r="D27" s="44"/>
      <c r="E27" s="44"/>
      <c r="F27" s="45"/>
      <c r="G27" s="44"/>
    </row>
    <row r="28" spans="1:7" s="46" customFormat="1" ht="15.75">
      <c r="A28" s="44"/>
      <c r="B28" s="44"/>
      <c r="C28" s="44"/>
      <c r="D28" s="44"/>
      <c r="E28" s="44"/>
      <c r="F28" s="45"/>
      <c r="G28" s="44"/>
    </row>
    <row r="29" spans="1:7" s="46" customFormat="1" ht="15.75">
      <c r="A29" s="44"/>
      <c r="B29" s="44"/>
      <c r="C29" s="44"/>
      <c r="D29" s="44"/>
      <c r="E29" s="44"/>
      <c r="F29" s="45"/>
      <c r="G29" s="44"/>
    </row>
    <row r="30" spans="1:7" s="46" customFormat="1" ht="15.75">
      <c r="A30" s="44"/>
      <c r="B30" s="44"/>
      <c r="C30" s="44"/>
      <c r="D30" s="44"/>
      <c r="E30" s="44"/>
      <c r="F30" s="45"/>
      <c r="G30" s="44"/>
    </row>
    <row r="31" spans="1:7" s="46" customFormat="1" ht="15.75">
      <c r="A31" s="44"/>
      <c r="B31" s="44"/>
      <c r="C31" s="44"/>
      <c r="D31" s="44"/>
      <c r="E31" s="44"/>
      <c r="F31" s="45"/>
      <c r="G31" s="44"/>
    </row>
    <row r="32" spans="1:7" s="46" customFormat="1" ht="15.75">
      <c r="A32" s="44"/>
      <c r="B32" s="44"/>
      <c r="C32" s="44"/>
      <c r="D32" s="44"/>
      <c r="E32" s="44"/>
      <c r="F32" s="45"/>
      <c r="G32" s="44"/>
    </row>
    <row r="33" spans="1:7" s="46" customFormat="1" ht="15.75">
      <c r="A33" s="44"/>
      <c r="B33" s="44"/>
      <c r="C33" s="44"/>
      <c r="D33" s="44"/>
      <c r="E33" s="44"/>
      <c r="F33" s="45"/>
      <c r="G33" s="44"/>
    </row>
    <row r="34" spans="1:7" s="46" customFormat="1" ht="15.75">
      <c r="A34" s="44"/>
      <c r="B34" s="44"/>
      <c r="C34" s="44"/>
      <c r="D34" s="44"/>
      <c r="E34" s="44"/>
      <c r="F34" s="45"/>
      <c r="G34" s="44"/>
    </row>
    <row r="35" spans="1:4" s="46" customFormat="1" ht="15.75">
      <c r="A35" s="2" t="s">
        <v>17</v>
      </c>
      <c r="B35" s="2"/>
      <c r="C35" s="9" t="s">
        <v>18</v>
      </c>
      <c r="D35" s="44"/>
    </row>
    <row r="36" spans="1:7" s="46" customFormat="1" ht="15.75">
      <c r="A36" s="2"/>
      <c r="B36" s="47"/>
      <c r="C36" s="48"/>
      <c r="D36" s="44"/>
      <c r="E36" s="44"/>
      <c r="F36" s="44"/>
      <c r="G36" s="44"/>
    </row>
    <row r="37" spans="1:7" s="46" customFormat="1" ht="15.75">
      <c r="A37" s="2" t="s">
        <v>19</v>
      </c>
      <c r="B37" s="49"/>
      <c r="C37" s="50"/>
      <c r="D37" s="44"/>
      <c r="E37" s="44"/>
      <c r="F37" s="44"/>
      <c r="G37" s="44"/>
    </row>
    <row r="38" spans="4:7" s="46" customFormat="1" ht="15.75">
      <c r="D38" s="2"/>
      <c r="E38" s="2"/>
      <c r="F38" s="2"/>
      <c r="G38" s="2"/>
    </row>
    <row r="39" spans="4:7" s="46" customFormat="1" ht="15.75">
      <c r="D39" s="2"/>
      <c r="E39" s="2"/>
      <c r="F39" s="2"/>
      <c r="G39" s="2"/>
    </row>
    <row r="40" spans="1:7" s="46" customFormat="1" ht="15.75">
      <c r="A40" s="2"/>
      <c r="B40" s="49"/>
      <c r="C40" s="2"/>
      <c r="D40" s="2"/>
      <c r="E40" s="2"/>
      <c r="F40" s="2"/>
      <c r="G40" s="2"/>
    </row>
    <row r="41" spans="1:7" s="46" customFormat="1" ht="15.75">
      <c r="A41" s="2"/>
      <c r="B41" s="49"/>
      <c r="C41" s="2"/>
      <c r="D41" s="2"/>
      <c r="E41" s="2"/>
      <c r="F41" s="2"/>
      <c r="G41" s="2"/>
    </row>
    <row r="42" spans="1:7" s="46" customFormat="1" ht="15.75">
      <c r="A42" s="2"/>
      <c r="B42" s="49"/>
      <c r="C42" s="2"/>
      <c r="D42" s="2"/>
      <c r="E42" s="2"/>
      <c r="F42" s="2"/>
      <c r="G42" s="2"/>
    </row>
    <row r="43" spans="1:7" ht="12.75">
      <c r="A43" s="51" t="s">
        <v>20</v>
      </c>
      <c r="B43" s="51"/>
      <c r="C43" s="2"/>
      <c r="D43" s="2"/>
      <c r="E43" s="2"/>
      <c r="F43" s="2"/>
      <c r="G43" s="2"/>
    </row>
    <row r="44" spans="1:7" ht="12.75">
      <c r="A44" s="2" t="s">
        <v>21</v>
      </c>
      <c r="B44" s="2"/>
      <c r="C44" s="52"/>
      <c r="D44" s="52"/>
      <c r="E44" s="52"/>
      <c r="F44" s="52"/>
      <c r="G44" s="52"/>
    </row>
  </sheetData>
  <sheetProtection selectLockedCells="1" selectUnlockedCells="1"/>
  <mergeCells count="2">
    <mergeCell ref="A1:G1"/>
    <mergeCell ref="C7:F7"/>
  </mergeCells>
  <printOptions/>
  <pageMargins left="0.5902777777777778" right="0.39375" top="0.65" bottom="0.3597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I35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9.375" style="53" customWidth="1"/>
    <col min="2" max="2" width="40.125" style="53" customWidth="1"/>
    <col min="3" max="6" width="11.25390625" style="53" customWidth="1"/>
    <col min="7" max="7" width="11.00390625" style="53" customWidth="1"/>
    <col min="8" max="8" width="9.00390625" style="53" customWidth="1"/>
    <col min="9" max="16384" width="9.125" style="53" customWidth="1"/>
  </cols>
  <sheetData>
    <row r="2" spans="1:2" ht="15">
      <c r="A2" s="54" t="s">
        <v>22</v>
      </c>
      <c r="B2" s="55"/>
    </row>
    <row r="4" spans="1:6" ht="27.75" customHeight="1">
      <c r="A4" s="56" t="s">
        <v>23</v>
      </c>
      <c r="B4" s="57" t="str">
        <f>'KL-D.1.4.1 Vytápění'!C7</f>
        <v>KLUB STARÝ PIVOVAR, PRUSINOVSKÉHO 114, 
767 01 KROMĚŘÍŽ - STAVEBNÍ ÚPRAVY</v>
      </c>
      <c r="C4" s="58"/>
      <c r="D4" s="56" t="s">
        <v>24</v>
      </c>
      <c r="E4" s="59">
        <f>'KL-D.1.4.1 Vytápění'!C15</f>
        <v>42996</v>
      </c>
      <c r="F4" s="60"/>
    </row>
    <row r="5" spans="1:6" ht="12">
      <c r="A5" s="61" t="s">
        <v>1</v>
      </c>
      <c r="B5" s="62" t="str">
        <f>'KL-D.1.4.1 Vytápění'!C5</f>
        <v>D.1.4.1 VYTÁPĚNÍ</v>
      </c>
      <c r="C5" s="63"/>
      <c r="D5" s="64"/>
      <c r="E5" s="65"/>
      <c r="F5" s="66"/>
    </row>
    <row r="6" spans="1:6" ht="12">
      <c r="A6" s="64"/>
      <c r="B6" s="67"/>
      <c r="C6" s="63"/>
      <c r="D6" s="64"/>
      <c r="E6" s="65"/>
      <c r="F6" s="66"/>
    </row>
    <row r="7" spans="1:6" ht="12">
      <c r="A7" s="64" t="s">
        <v>25</v>
      </c>
      <c r="B7" s="67" t="e">
        <f>#NAME?</f>
        <v>#NAME?</v>
      </c>
      <c r="C7" s="63"/>
      <c r="D7" s="64" t="s">
        <v>26</v>
      </c>
      <c r="E7" s="68" t="s">
        <v>27</v>
      </c>
      <c r="F7" s="66"/>
    </row>
    <row r="8" spans="1:6" ht="12">
      <c r="A8" s="64"/>
      <c r="B8" s="67"/>
      <c r="C8" s="63"/>
      <c r="D8" s="64"/>
      <c r="E8" s="68"/>
      <c r="F8" s="66"/>
    </row>
    <row r="9" spans="1:6" ht="12">
      <c r="A9" s="69" t="s">
        <v>28</v>
      </c>
      <c r="B9" s="70"/>
      <c r="C9" s="70"/>
      <c r="D9" s="69" t="s">
        <v>29</v>
      </c>
      <c r="E9" s="71" t="s">
        <v>18</v>
      </c>
      <c r="F9" s="72"/>
    </row>
    <row r="12" spans="1:9" ht="12">
      <c r="A12" s="73"/>
      <c r="B12" s="73"/>
      <c r="C12" s="73"/>
      <c r="D12" s="73"/>
      <c r="E12" s="73"/>
      <c r="F12" s="73"/>
      <c r="G12" s="73"/>
      <c r="H12" s="73"/>
      <c r="I12" s="73"/>
    </row>
    <row r="13" spans="1:9" s="78" customFormat="1" ht="24">
      <c r="A13" s="74" t="s">
        <v>30</v>
      </c>
      <c r="B13" s="75" t="s">
        <v>31</v>
      </c>
      <c r="C13" s="75" t="s">
        <v>32</v>
      </c>
      <c r="D13" s="75" t="s">
        <v>33</v>
      </c>
      <c r="E13" s="75" t="s">
        <v>34</v>
      </c>
      <c r="F13" s="76" t="s">
        <v>35</v>
      </c>
      <c r="G13" s="77"/>
      <c r="H13" s="77"/>
      <c r="I13" s="77"/>
    </row>
    <row r="14" spans="1:9" ht="12">
      <c r="A14" s="73"/>
      <c r="B14" s="73"/>
      <c r="C14" s="73"/>
      <c r="D14" s="73"/>
      <c r="E14" s="73"/>
      <c r="F14" s="79"/>
      <c r="G14" s="80"/>
      <c r="H14" s="80"/>
      <c r="I14" s="80"/>
    </row>
    <row r="15" spans="1:9" s="63" customFormat="1" ht="12">
      <c r="A15" s="81"/>
      <c r="B15" s="82" t="str">
        <f>B4</f>
        <v>KLUB STARÝ PIVOVAR, PRUSINOVSKÉHO 114, 
767 01 KROMĚŘÍŽ - STAVEBNÍ ÚPRAVY</v>
      </c>
      <c r="C15" s="83"/>
      <c r="D15" s="83"/>
      <c r="E15" s="83"/>
      <c r="F15" s="84"/>
      <c r="G15" s="85"/>
      <c r="H15" s="85"/>
      <c r="I15" s="85"/>
    </row>
    <row r="16" spans="1:9" s="63" customFormat="1" ht="12">
      <c r="A16" s="86"/>
      <c r="B16" s="87"/>
      <c r="C16" s="88"/>
      <c r="D16" s="88"/>
      <c r="E16" s="88"/>
      <c r="F16" s="89"/>
      <c r="G16" s="85"/>
      <c r="H16" s="85"/>
      <c r="I16" s="85"/>
    </row>
    <row r="17" spans="1:9" s="63" customFormat="1" ht="12">
      <c r="A17" s="86">
        <v>732</v>
      </c>
      <c r="B17" s="87" t="s">
        <v>36</v>
      </c>
      <c r="C17" s="88">
        <f>'Položky D.1.4.1 Vytápění'!G27</f>
        <v>0</v>
      </c>
      <c r="D17" s="88">
        <v>0</v>
      </c>
      <c r="E17" s="88">
        <f aca="true" t="shared" si="0" ref="E17:E22">C17*0.21</f>
        <v>0</v>
      </c>
      <c r="F17" s="89">
        <f aca="true" t="shared" si="1" ref="F17:F22">C17+D17+E17</f>
        <v>0</v>
      </c>
      <c r="G17" s="85"/>
      <c r="H17" s="85"/>
      <c r="I17" s="85"/>
    </row>
    <row r="18" spans="1:9" s="63" customFormat="1" ht="12">
      <c r="A18" s="86">
        <v>733</v>
      </c>
      <c r="B18" s="90" t="s">
        <v>37</v>
      </c>
      <c r="C18" s="88">
        <f>'Položky D.1.4.1 Vytápění'!G67</f>
        <v>0</v>
      </c>
      <c r="D18" s="88">
        <v>0</v>
      </c>
      <c r="E18" s="88">
        <f t="shared" si="0"/>
        <v>0</v>
      </c>
      <c r="F18" s="89">
        <f t="shared" si="1"/>
        <v>0</v>
      </c>
      <c r="G18" s="85"/>
      <c r="H18" s="85"/>
      <c r="I18" s="85"/>
    </row>
    <row r="19" spans="1:9" s="63" customFormat="1" ht="12">
      <c r="A19" s="86">
        <v>734</v>
      </c>
      <c r="B19" s="90" t="s">
        <v>38</v>
      </c>
      <c r="C19" s="88">
        <f>'Položky D.1.4.1 Vytápění'!G118</f>
        <v>0</v>
      </c>
      <c r="D19" s="88">
        <v>0</v>
      </c>
      <c r="E19" s="88">
        <f t="shared" si="0"/>
        <v>0</v>
      </c>
      <c r="F19" s="89">
        <f t="shared" si="1"/>
        <v>0</v>
      </c>
      <c r="G19" s="85"/>
      <c r="H19" s="85"/>
      <c r="I19" s="85"/>
    </row>
    <row r="20" spans="1:9" s="63" customFormat="1" ht="12">
      <c r="A20" s="86">
        <v>735</v>
      </c>
      <c r="B20" s="90" t="s">
        <v>39</v>
      </c>
      <c r="C20" s="88">
        <f>'Položky D.1.4.1 Vytápění'!G160</f>
        <v>0</v>
      </c>
      <c r="D20" s="88">
        <v>0</v>
      </c>
      <c r="E20" s="88">
        <f t="shared" si="0"/>
        <v>0</v>
      </c>
      <c r="F20" s="89">
        <f t="shared" si="1"/>
        <v>0</v>
      </c>
      <c r="G20" s="85"/>
      <c r="H20" s="85"/>
      <c r="I20" s="85"/>
    </row>
    <row r="21" spans="1:9" s="63" customFormat="1" ht="12">
      <c r="A21" s="86">
        <v>713</v>
      </c>
      <c r="B21" s="90" t="s">
        <v>40</v>
      </c>
      <c r="C21" s="88">
        <f>'Položky D.1.4.1 Vytápění'!G191</f>
        <v>0</v>
      </c>
      <c r="D21" s="88">
        <v>0</v>
      </c>
      <c r="E21" s="88">
        <f t="shared" si="0"/>
        <v>0</v>
      </c>
      <c r="F21" s="89">
        <f t="shared" si="1"/>
        <v>0</v>
      </c>
      <c r="G21" s="85"/>
      <c r="H21" s="85"/>
      <c r="I21" s="85"/>
    </row>
    <row r="22" spans="1:9" s="63" customFormat="1" ht="12">
      <c r="A22" s="86">
        <v>789</v>
      </c>
      <c r="B22" s="90" t="s">
        <v>41</v>
      </c>
      <c r="C22" s="88">
        <f>'Položky D.1.4.1 Vytápění'!G201</f>
        <v>0</v>
      </c>
      <c r="D22" s="88">
        <v>0</v>
      </c>
      <c r="E22" s="88">
        <f t="shared" si="0"/>
        <v>0</v>
      </c>
      <c r="F22" s="89">
        <f t="shared" si="1"/>
        <v>0</v>
      </c>
      <c r="G22" s="85"/>
      <c r="H22" s="85"/>
      <c r="I22" s="85"/>
    </row>
    <row r="23" spans="1:9" s="63" customFormat="1" ht="12">
      <c r="A23" s="86"/>
      <c r="B23" s="87"/>
      <c r="C23" s="88"/>
      <c r="D23" s="88"/>
      <c r="E23" s="88"/>
      <c r="F23" s="89"/>
      <c r="G23" s="85"/>
      <c r="H23" s="85"/>
      <c r="I23" s="85"/>
    </row>
    <row r="24" spans="1:9" s="63" customFormat="1" ht="12">
      <c r="A24" s="86">
        <v>800</v>
      </c>
      <c r="B24" s="87" t="s">
        <v>42</v>
      </c>
      <c r="C24" s="88">
        <f>'Položky D.1.4.1 Vytápění'!G212</f>
        <v>0</v>
      </c>
      <c r="D24" s="88">
        <v>0</v>
      </c>
      <c r="E24" s="88">
        <f>C24*0.21</f>
        <v>0</v>
      </c>
      <c r="F24" s="89">
        <f>C24+D24+E24</f>
        <v>0</v>
      </c>
      <c r="G24" s="85"/>
      <c r="H24" s="85"/>
      <c r="I24" s="85"/>
    </row>
    <row r="25" spans="1:9" s="63" customFormat="1" ht="12">
      <c r="A25" s="86"/>
      <c r="B25" s="87"/>
      <c r="C25" s="88"/>
      <c r="D25" s="88"/>
      <c r="E25" s="88"/>
      <c r="F25" s="89"/>
      <c r="G25" s="85"/>
      <c r="H25" s="85"/>
      <c r="I25" s="85"/>
    </row>
    <row r="26" spans="1:9" s="63" customFormat="1" ht="12">
      <c r="A26" s="86" t="s">
        <v>43</v>
      </c>
      <c r="B26" s="87" t="s">
        <v>44</v>
      </c>
      <c r="C26" s="88">
        <f>'Položky D.1.4.1 Vytápění'!G220</f>
        <v>0</v>
      </c>
      <c r="D26" s="88">
        <v>0</v>
      </c>
      <c r="E26" s="88">
        <f>C26*0.21</f>
        <v>0</v>
      </c>
      <c r="F26" s="89">
        <f>C26+D26+E26</f>
        <v>0</v>
      </c>
      <c r="G26" s="85"/>
      <c r="H26" s="85"/>
      <c r="I26" s="85"/>
    </row>
    <row r="27" spans="1:9" s="63" customFormat="1" ht="12">
      <c r="A27" s="86" t="s">
        <v>45</v>
      </c>
      <c r="B27" s="87" t="s">
        <v>46</v>
      </c>
      <c r="C27" s="88">
        <f>'Položky D.1.4.1 Vytápění'!G226</f>
        <v>0</v>
      </c>
      <c r="D27" s="88">
        <v>0</v>
      </c>
      <c r="E27" s="88">
        <f>C27*0.21</f>
        <v>0</v>
      </c>
      <c r="F27" s="89">
        <f>C27+D27+E27</f>
        <v>0</v>
      </c>
      <c r="G27" s="85"/>
      <c r="H27" s="85"/>
      <c r="I27" s="85"/>
    </row>
    <row r="28" spans="1:9" s="63" customFormat="1" ht="12">
      <c r="A28" s="86"/>
      <c r="B28" s="87"/>
      <c r="C28" s="88"/>
      <c r="D28" s="88"/>
      <c r="E28" s="88"/>
      <c r="F28" s="89"/>
      <c r="G28" s="85"/>
      <c r="H28" s="85"/>
      <c r="I28" s="85"/>
    </row>
    <row r="29" spans="1:9" s="63" customFormat="1" ht="12">
      <c r="A29" s="86" t="s">
        <v>47</v>
      </c>
      <c r="B29" s="87" t="s">
        <v>48</v>
      </c>
      <c r="C29" s="88">
        <f>'Položky D.1.4.1 Vytápění'!G252</f>
        <v>0</v>
      </c>
      <c r="D29" s="88">
        <v>0</v>
      </c>
      <c r="E29" s="88">
        <f>C29*0.21</f>
        <v>0</v>
      </c>
      <c r="F29" s="89">
        <f>C29+D29+E29</f>
        <v>0</v>
      </c>
      <c r="G29" s="85"/>
      <c r="H29" s="85"/>
      <c r="I29" s="85"/>
    </row>
    <row r="30" spans="1:9" s="63" customFormat="1" ht="12">
      <c r="A30" s="86"/>
      <c r="B30" s="87"/>
      <c r="C30" s="88"/>
      <c r="D30" s="88"/>
      <c r="E30" s="88"/>
      <c r="F30" s="89"/>
      <c r="G30" s="85"/>
      <c r="H30" s="85"/>
      <c r="I30" s="85"/>
    </row>
    <row r="31" spans="1:9" s="63" customFormat="1" ht="12">
      <c r="A31" s="86"/>
      <c r="B31" s="90"/>
      <c r="C31" s="88"/>
      <c r="D31" s="88"/>
      <c r="E31" s="88"/>
      <c r="F31" s="89"/>
      <c r="G31" s="85"/>
      <c r="H31" s="85"/>
      <c r="I31" s="85"/>
    </row>
    <row r="32" spans="1:9" s="63" customFormat="1" ht="12">
      <c r="A32" s="86"/>
      <c r="B32" s="90"/>
      <c r="C32" s="88"/>
      <c r="D32" s="88"/>
      <c r="E32" s="88"/>
      <c r="F32" s="89"/>
      <c r="G32" s="85"/>
      <c r="H32" s="85"/>
      <c r="I32" s="85"/>
    </row>
    <row r="33" spans="1:9" s="63" customFormat="1" ht="12">
      <c r="A33" s="91"/>
      <c r="B33" s="92"/>
      <c r="C33" s="93"/>
      <c r="D33" s="93"/>
      <c r="E33" s="93"/>
      <c r="F33" s="94"/>
      <c r="G33" s="85"/>
      <c r="H33" s="85"/>
      <c r="I33" s="85"/>
    </row>
    <row r="34" spans="1:9" ht="12">
      <c r="A34" s="95"/>
      <c r="C34" s="96"/>
      <c r="D34" s="96"/>
      <c r="E34" s="96"/>
      <c r="F34" s="96"/>
      <c r="G34" s="97"/>
      <c r="H34" s="97"/>
      <c r="I34" s="97"/>
    </row>
    <row r="35" spans="1:9" ht="12">
      <c r="A35" s="95"/>
      <c r="B35" s="98" t="s">
        <v>49</v>
      </c>
      <c r="C35" s="99">
        <f>SUM(C15:C34)</f>
        <v>0</v>
      </c>
      <c r="D35" s="99">
        <f>SUM(D15:D34)</f>
        <v>0</v>
      </c>
      <c r="E35" s="99">
        <f>SUM(E15:E34)</f>
        <v>0</v>
      </c>
      <c r="F35" s="99">
        <f>SUM(F15:F34)</f>
        <v>0</v>
      </c>
      <c r="G35" s="97"/>
      <c r="H35" s="97"/>
      <c r="I35" s="97"/>
    </row>
  </sheetData>
  <sheetProtection selectLockedCells="1" selectUnlockedCells="1"/>
  <printOptions/>
  <pageMargins left="0.5298611111111111" right="0.39375" top="0.6" bottom="0.670138888888888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G252"/>
  <sheetViews>
    <sheetView tabSelected="1" zoomScale="115" zoomScaleNormal="115" zoomScalePageLayoutView="0" workbookViewId="0" topLeftCell="A1">
      <pane ySplit="1350" topLeftCell="A45" activePane="bottomLeft" state="split"/>
      <selection pane="topLeft" activeCell="A1" sqref="A1"/>
      <selection pane="bottomLeft" activeCell="J57" sqref="J57"/>
    </sheetView>
  </sheetViews>
  <sheetFormatPr defaultColWidth="9.00390625" defaultRowHeight="12.75"/>
  <cols>
    <col min="1" max="1" width="6.375" style="100" customWidth="1"/>
    <col min="2" max="2" width="6.25390625" style="101" customWidth="1"/>
    <col min="3" max="3" width="49.25390625" style="102" customWidth="1"/>
    <col min="4" max="4" width="7.625" style="101" customWidth="1"/>
    <col min="5" max="5" width="6.25390625" style="101" customWidth="1"/>
    <col min="6" max="7" width="8.75390625" style="103" customWidth="1"/>
    <col min="8" max="16384" width="9.125" style="102" customWidth="1"/>
  </cols>
  <sheetData>
    <row r="1" spans="1:7" s="106" customFormat="1" ht="33.75">
      <c r="A1" s="104" t="s">
        <v>50</v>
      </c>
      <c r="B1" s="105" t="s">
        <v>51</v>
      </c>
      <c r="C1" s="106" t="s">
        <v>52</v>
      </c>
      <c r="D1" s="107" t="s">
        <v>53</v>
      </c>
      <c r="E1" s="107" t="s">
        <v>54</v>
      </c>
      <c r="F1" s="107" t="s">
        <v>55</v>
      </c>
      <c r="G1" s="107" t="s">
        <v>56</v>
      </c>
    </row>
    <row r="2" spans="1:7" s="112" customFormat="1" ht="11.25">
      <c r="A2" s="108"/>
      <c r="B2" s="109"/>
      <c r="C2" s="110"/>
      <c r="D2" s="109"/>
      <c r="E2" s="109"/>
      <c r="F2" s="111"/>
      <c r="G2" s="111"/>
    </row>
    <row r="3" spans="1:7" s="112" customFormat="1" ht="11.25">
      <c r="A3" s="113" t="s">
        <v>57</v>
      </c>
      <c r="B3" s="114"/>
      <c r="C3" s="115"/>
      <c r="D3" s="114"/>
      <c r="E3" s="114"/>
      <c r="F3" s="116"/>
      <c r="G3" s="116"/>
    </row>
    <row r="4" spans="1:7" s="112" customFormat="1" ht="11.25">
      <c r="A4" s="117"/>
      <c r="B4" s="105"/>
      <c r="C4" s="106"/>
      <c r="D4" s="105"/>
      <c r="E4" s="105"/>
      <c r="F4" s="118"/>
      <c r="G4" s="118"/>
    </row>
    <row r="5" spans="1:7" s="112" customFormat="1" ht="11.25">
      <c r="A5" s="101">
        <v>5</v>
      </c>
      <c r="B5" s="119" t="s">
        <v>58</v>
      </c>
      <c r="C5" s="102" t="s">
        <v>59</v>
      </c>
      <c r="D5" s="105">
        <v>1</v>
      </c>
      <c r="E5" s="105" t="s">
        <v>60</v>
      </c>
      <c r="F5" s="103"/>
      <c r="G5" s="118">
        <f>D5*F5</f>
        <v>0</v>
      </c>
    </row>
    <row r="6" spans="1:7" s="112" customFormat="1" ht="11.25">
      <c r="A6" s="101">
        <v>6</v>
      </c>
      <c r="B6" s="119" t="s">
        <v>58</v>
      </c>
      <c r="C6" s="102" t="s">
        <v>61</v>
      </c>
      <c r="D6" s="105">
        <v>1</v>
      </c>
      <c r="E6" s="105" t="s">
        <v>62</v>
      </c>
      <c r="F6" s="103"/>
      <c r="G6" s="118">
        <f>D6*F6</f>
        <v>0</v>
      </c>
    </row>
    <row r="7" spans="1:7" s="112" customFormat="1" ht="22.5">
      <c r="A7" s="101"/>
      <c r="B7" s="119"/>
      <c r="C7" s="102" t="s">
        <v>63</v>
      </c>
      <c r="D7" s="105"/>
      <c r="E7" s="105"/>
      <c r="F7" s="118"/>
      <c r="G7" s="118"/>
    </row>
    <row r="8" spans="1:7" s="112" customFormat="1" ht="11.25">
      <c r="A8" s="101">
        <v>7</v>
      </c>
      <c r="B8" s="119" t="s">
        <v>58</v>
      </c>
      <c r="C8" s="102" t="s">
        <v>61</v>
      </c>
      <c r="D8" s="105">
        <v>1</v>
      </c>
      <c r="E8" s="105" t="s">
        <v>62</v>
      </c>
      <c r="F8" s="103"/>
      <c r="G8" s="118">
        <f>D8*F8</f>
        <v>0</v>
      </c>
    </row>
    <row r="9" spans="1:7" s="112" customFormat="1" ht="22.5">
      <c r="A9" s="101"/>
      <c r="B9" s="119"/>
      <c r="C9" s="102" t="s">
        <v>63</v>
      </c>
      <c r="D9" s="105"/>
      <c r="E9" s="105"/>
      <c r="F9" s="118"/>
      <c r="G9" s="118"/>
    </row>
    <row r="10" spans="1:7" s="112" customFormat="1" ht="11.25">
      <c r="A10" s="101"/>
      <c r="B10" s="119"/>
      <c r="C10" s="102"/>
      <c r="D10" s="105"/>
      <c r="E10" s="105"/>
      <c r="F10" s="118"/>
      <c r="G10" s="118"/>
    </row>
    <row r="11" spans="1:7" s="112" customFormat="1" ht="22.5">
      <c r="A11" s="105" t="s">
        <v>64</v>
      </c>
      <c r="B11" s="119" t="s">
        <v>58</v>
      </c>
      <c r="C11" s="106" t="s">
        <v>65</v>
      </c>
      <c r="D11" s="105">
        <v>1</v>
      </c>
      <c r="E11" s="105" t="s">
        <v>60</v>
      </c>
      <c r="F11" s="103"/>
      <c r="G11" s="118">
        <f>D11*F11</f>
        <v>0</v>
      </c>
    </row>
    <row r="12" spans="1:7" s="112" customFormat="1" ht="22.5">
      <c r="A12" s="105" t="s">
        <v>66</v>
      </c>
      <c r="B12" s="119" t="s">
        <v>58</v>
      </c>
      <c r="C12" s="106" t="s">
        <v>67</v>
      </c>
      <c r="D12" s="105">
        <v>1</v>
      </c>
      <c r="E12" s="105" t="s">
        <v>60</v>
      </c>
      <c r="F12" s="103"/>
      <c r="G12" s="118">
        <f>D12*F12</f>
        <v>0</v>
      </c>
    </row>
    <row r="13" spans="1:7" s="112" customFormat="1" ht="22.5">
      <c r="A13" s="105" t="s">
        <v>68</v>
      </c>
      <c r="B13" s="119" t="s">
        <v>58</v>
      </c>
      <c r="C13" s="106" t="s">
        <v>69</v>
      </c>
      <c r="D13" s="105">
        <v>1</v>
      </c>
      <c r="E13" s="105" t="s">
        <v>60</v>
      </c>
      <c r="F13" s="103"/>
      <c r="G13" s="118">
        <f>D13*F13</f>
        <v>0</v>
      </c>
    </row>
    <row r="14" spans="1:7" s="112" customFormat="1" ht="11.25">
      <c r="A14" s="105"/>
      <c r="B14" s="119"/>
      <c r="C14" s="106"/>
      <c r="D14" s="105"/>
      <c r="E14" s="105"/>
      <c r="F14" s="103"/>
      <c r="G14" s="118"/>
    </row>
    <row r="15" spans="1:7" s="112" customFormat="1" ht="11.25">
      <c r="A15" s="105" t="s">
        <v>70</v>
      </c>
      <c r="B15" s="119" t="s">
        <v>58</v>
      </c>
      <c r="C15" s="106" t="s">
        <v>71</v>
      </c>
      <c r="D15" s="105">
        <v>1</v>
      </c>
      <c r="E15" s="105" t="s">
        <v>60</v>
      </c>
      <c r="F15" s="103"/>
      <c r="G15" s="118">
        <f aca="true" t="shared" si="0" ref="G15:G20">D15*F15</f>
        <v>0</v>
      </c>
    </row>
    <row r="16" spans="1:7" s="112" customFormat="1" ht="11.25">
      <c r="A16" s="105" t="s">
        <v>72</v>
      </c>
      <c r="B16" s="119" t="s">
        <v>58</v>
      </c>
      <c r="C16" s="106" t="s">
        <v>73</v>
      </c>
      <c r="D16" s="105">
        <v>1</v>
      </c>
      <c r="E16" s="105" t="s">
        <v>60</v>
      </c>
      <c r="F16" s="103"/>
      <c r="G16" s="118">
        <f t="shared" si="0"/>
        <v>0</v>
      </c>
    </row>
    <row r="17" spans="1:7" s="112" customFormat="1" ht="11.25">
      <c r="A17" s="105" t="s">
        <v>74</v>
      </c>
      <c r="B17" s="119" t="s">
        <v>58</v>
      </c>
      <c r="C17" s="106" t="s">
        <v>75</v>
      </c>
      <c r="D17" s="105">
        <v>1</v>
      </c>
      <c r="E17" s="105" t="s">
        <v>60</v>
      </c>
      <c r="F17" s="103"/>
      <c r="G17" s="118">
        <f t="shared" si="0"/>
        <v>0</v>
      </c>
    </row>
    <row r="18" spans="1:7" s="112" customFormat="1" ht="11.25">
      <c r="A18" s="105" t="s">
        <v>76</v>
      </c>
      <c r="B18" s="119" t="s">
        <v>58</v>
      </c>
      <c r="C18" s="106" t="s">
        <v>75</v>
      </c>
      <c r="D18" s="105">
        <v>1</v>
      </c>
      <c r="E18" s="105" t="s">
        <v>60</v>
      </c>
      <c r="F18" s="103"/>
      <c r="G18" s="118">
        <f t="shared" si="0"/>
        <v>0</v>
      </c>
    </row>
    <row r="19" spans="1:7" s="112" customFormat="1" ht="11.25">
      <c r="A19" s="105" t="s">
        <v>77</v>
      </c>
      <c r="B19" s="119" t="s">
        <v>58</v>
      </c>
      <c r="C19" s="106" t="s">
        <v>78</v>
      </c>
      <c r="D19" s="105">
        <v>1</v>
      </c>
      <c r="E19" s="105" t="s">
        <v>60</v>
      </c>
      <c r="F19" s="103"/>
      <c r="G19" s="118">
        <f t="shared" si="0"/>
        <v>0</v>
      </c>
    </row>
    <row r="20" spans="1:7" s="112" customFormat="1" ht="11.25">
      <c r="A20" s="105" t="s">
        <v>79</v>
      </c>
      <c r="B20" s="119" t="s">
        <v>58</v>
      </c>
      <c r="C20" s="106" t="s">
        <v>78</v>
      </c>
      <c r="D20" s="105">
        <v>1</v>
      </c>
      <c r="E20" s="105" t="s">
        <v>60</v>
      </c>
      <c r="F20" s="103"/>
      <c r="G20" s="118">
        <f t="shared" si="0"/>
        <v>0</v>
      </c>
    </row>
    <row r="21" spans="1:7" s="112" customFormat="1" ht="11.25">
      <c r="A21" s="105"/>
      <c r="B21" s="119"/>
      <c r="C21" s="106"/>
      <c r="D21" s="105"/>
      <c r="E21" s="105"/>
      <c r="F21" s="103"/>
      <c r="G21" s="118"/>
    </row>
    <row r="22" spans="1:7" ht="11.25">
      <c r="A22" s="100" t="s">
        <v>80</v>
      </c>
      <c r="B22" s="119" t="s">
        <v>58</v>
      </c>
      <c r="C22" s="102" t="s">
        <v>81</v>
      </c>
      <c r="D22" s="105">
        <v>50</v>
      </c>
      <c r="E22" s="105" t="s">
        <v>82</v>
      </c>
      <c r="G22" s="118">
        <f>D22*F22</f>
        <v>0</v>
      </c>
    </row>
    <row r="23" spans="2:7" ht="11.25">
      <c r="B23" s="119"/>
      <c r="D23" s="105"/>
      <c r="E23" s="105"/>
      <c r="G23" s="118"/>
    </row>
    <row r="24" spans="1:7" ht="11.25">
      <c r="A24" s="100" t="s">
        <v>83</v>
      </c>
      <c r="B24" s="119" t="s">
        <v>58</v>
      </c>
      <c r="C24" s="120" t="s">
        <v>84</v>
      </c>
      <c r="D24" s="105">
        <v>1</v>
      </c>
      <c r="E24" s="105" t="s">
        <v>62</v>
      </c>
      <c r="G24" s="118">
        <f>D24*F24</f>
        <v>0</v>
      </c>
    </row>
    <row r="25" spans="1:7" ht="11.25">
      <c r="A25" s="100" t="s">
        <v>85</v>
      </c>
      <c r="B25" s="119" t="s">
        <v>58</v>
      </c>
      <c r="C25" s="120" t="s">
        <v>86</v>
      </c>
      <c r="D25" s="105">
        <v>1</v>
      </c>
      <c r="E25" s="105" t="s">
        <v>62</v>
      </c>
      <c r="G25" s="118">
        <f>D25*F25</f>
        <v>0</v>
      </c>
    </row>
    <row r="26" spans="1:7" s="112" customFormat="1" ht="11.25">
      <c r="A26" s="121"/>
      <c r="B26" s="114"/>
      <c r="C26" s="115"/>
      <c r="D26" s="114"/>
      <c r="E26" s="114"/>
      <c r="F26" s="116"/>
      <c r="G26" s="116"/>
    </row>
    <row r="27" spans="1:7" s="112" customFormat="1" ht="11.25">
      <c r="A27" s="122" t="s">
        <v>87</v>
      </c>
      <c r="B27" s="123"/>
      <c r="C27" s="124"/>
      <c r="D27" s="125"/>
      <c r="E27" s="125"/>
      <c r="F27" s="126"/>
      <c r="G27" s="126">
        <f>SUM(G4:G26)</f>
        <v>0</v>
      </c>
    </row>
    <row r="28" spans="1:7" s="112" customFormat="1" ht="11.25">
      <c r="A28" s="122"/>
      <c r="B28" s="123"/>
      <c r="C28" s="124"/>
      <c r="D28" s="125"/>
      <c r="E28" s="125"/>
      <c r="F28" s="126"/>
      <c r="G28" s="126"/>
    </row>
    <row r="29" spans="1:7" s="112" customFormat="1" ht="11.25">
      <c r="A29" s="122"/>
      <c r="B29" s="123"/>
      <c r="C29" s="124"/>
      <c r="D29" s="125"/>
      <c r="E29" s="125"/>
      <c r="F29" s="126"/>
      <c r="G29" s="126"/>
    </row>
    <row r="30" spans="1:7" s="112" customFormat="1" ht="11.25">
      <c r="A30" s="113" t="s">
        <v>88</v>
      </c>
      <c r="B30" s="115"/>
      <c r="C30" s="127"/>
      <c r="D30" s="128"/>
      <c r="E30" s="114"/>
      <c r="F30" s="116"/>
      <c r="G30" s="116"/>
    </row>
    <row r="31" spans="2:7" s="112" customFormat="1" ht="11.25">
      <c r="B31" s="129"/>
      <c r="C31" s="130" t="s">
        <v>89</v>
      </c>
      <c r="D31" s="131"/>
      <c r="E31" s="105"/>
      <c r="F31" s="118"/>
      <c r="G31" s="118"/>
    </row>
    <row r="32" spans="2:7" s="112" customFormat="1" ht="11.25">
      <c r="B32" s="129"/>
      <c r="C32" s="120" t="s">
        <v>90</v>
      </c>
      <c r="D32" s="131"/>
      <c r="E32" s="105"/>
      <c r="F32" s="118"/>
      <c r="G32" s="118"/>
    </row>
    <row r="33" spans="2:7" s="112" customFormat="1" ht="11.25">
      <c r="B33" s="129"/>
      <c r="C33" s="120" t="s">
        <v>91</v>
      </c>
      <c r="D33" s="131"/>
      <c r="E33" s="105"/>
      <c r="F33" s="118"/>
      <c r="G33" s="118"/>
    </row>
    <row r="34" spans="2:7" s="112" customFormat="1" ht="22.5">
      <c r="B34" s="129"/>
      <c r="C34" s="120" t="s">
        <v>92</v>
      </c>
      <c r="D34" s="131"/>
      <c r="E34" s="105"/>
      <c r="F34" s="118"/>
      <c r="G34" s="118"/>
    </row>
    <row r="35" spans="2:7" s="112" customFormat="1" ht="11.25">
      <c r="B35" s="129"/>
      <c r="C35" s="120" t="s">
        <v>93</v>
      </c>
      <c r="D35" s="131"/>
      <c r="E35" s="105"/>
      <c r="F35" s="118"/>
      <c r="G35" s="118"/>
    </row>
    <row r="36" spans="1:7" s="112" customFormat="1" ht="11.25">
      <c r="A36" s="105" t="s">
        <v>94</v>
      </c>
      <c r="B36" s="119" t="s">
        <v>58</v>
      </c>
      <c r="C36" s="120" t="s">
        <v>95</v>
      </c>
      <c r="D36" s="105">
        <v>352</v>
      </c>
      <c r="E36" s="105" t="s">
        <v>96</v>
      </c>
      <c r="F36" s="118"/>
      <c r="G36" s="118">
        <f aca="true" t="shared" si="1" ref="G36:G41">D36*F36</f>
        <v>0</v>
      </c>
    </row>
    <row r="37" spans="1:7" s="112" customFormat="1" ht="11.25">
      <c r="A37" s="105" t="s">
        <v>97</v>
      </c>
      <c r="B37" s="119" t="s">
        <v>58</v>
      </c>
      <c r="C37" s="120" t="s">
        <v>98</v>
      </c>
      <c r="D37" s="105">
        <v>106</v>
      </c>
      <c r="E37" s="105" t="s">
        <v>96</v>
      </c>
      <c r="F37" s="118"/>
      <c r="G37" s="118">
        <f t="shared" si="1"/>
        <v>0</v>
      </c>
    </row>
    <row r="38" spans="1:7" s="112" customFormat="1" ht="11.25">
      <c r="A38" s="105" t="s">
        <v>99</v>
      </c>
      <c r="B38" s="119" t="s">
        <v>58</v>
      </c>
      <c r="C38" s="120" t="s">
        <v>100</v>
      </c>
      <c r="D38" s="105">
        <v>207</v>
      </c>
      <c r="E38" s="105" t="s">
        <v>96</v>
      </c>
      <c r="F38" s="118"/>
      <c r="G38" s="118">
        <f t="shared" si="1"/>
        <v>0</v>
      </c>
    </row>
    <row r="39" spans="1:7" s="112" customFormat="1" ht="11.25">
      <c r="A39" s="105" t="s">
        <v>101</v>
      </c>
      <c r="B39" s="119" t="s">
        <v>58</v>
      </c>
      <c r="C39" s="120" t="s">
        <v>102</v>
      </c>
      <c r="D39" s="105">
        <v>136</v>
      </c>
      <c r="E39" s="105" t="s">
        <v>96</v>
      </c>
      <c r="F39" s="118"/>
      <c r="G39" s="118">
        <f t="shared" si="1"/>
        <v>0</v>
      </c>
    </row>
    <row r="40" spans="1:7" s="112" customFormat="1" ht="11.25">
      <c r="A40" s="105" t="s">
        <v>103</v>
      </c>
      <c r="B40" s="119" t="s">
        <v>58</v>
      </c>
      <c r="C40" s="120" t="s">
        <v>104</v>
      </c>
      <c r="D40" s="105">
        <v>59</v>
      </c>
      <c r="E40" s="105" t="s">
        <v>96</v>
      </c>
      <c r="F40" s="118"/>
      <c r="G40" s="118">
        <f t="shared" si="1"/>
        <v>0</v>
      </c>
    </row>
    <row r="41" spans="1:7" s="112" customFormat="1" ht="11.25">
      <c r="A41" s="105" t="s">
        <v>105</v>
      </c>
      <c r="B41" s="119" t="s">
        <v>58</v>
      </c>
      <c r="C41" s="120" t="s">
        <v>106</v>
      </c>
      <c r="D41" s="105">
        <v>103</v>
      </c>
      <c r="E41" s="105" t="s">
        <v>96</v>
      </c>
      <c r="F41" s="118"/>
      <c r="G41" s="118">
        <f t="shared" si="1"/>
        <v>0</v>
      </c>
    </row>
    <row r="42" spans="1:7" s="112" customFormat="1" ht="11.25">
      <c r="A42" s="105"/>
      <c r="B42" s="119"/>
      <c r="C42" s="120"/>
      <c r="D42" s="105"/>
      <c r="E42" s="105"/>
      <c r="F42" s="118"/>
      <c r="G42" s="118"/>
    </row>
    <row r="43" spans="1:7" s="112" customFormat="1" ht="11.25">
      <c r="A43" s="105"/>
      <c r="B43" s="119"/>
      <c r="C43" s="132" t="s">
        <v>107</v>
      </c>
      <c r="D43" s="105"/>
      <c r="E43" s="105"/>
      <c r="F43" s="118"/>
      <c r="G43" s="118"/>
    </row>
    <row r="44" spans="1:7" s="112" customFormat="1" ht="11.25">
      <c r="A44" s="105"/>
      <c r="B44" s="119"/>
      <c r="C44" s="120" t="s">
        <v>108</v>
      </c>
      <c r="D44" s="105"/>
      <c r="E44" s="105"/>
      <c r="F44" s="118"/>
      <c r="G44" s="118"/>
    </row>
    <row r="45" spans="1:7" s="112" customFormat="1" ht="11.25">
      <c r="A45" s="105"/>
      <c r="B45" s="119"/>
      <c r="C45" s="120" t="s">
        <v>91</v>
      </c>
      <c r="D45" s="105"/>
      <c r="E45" s="105"/>
      <c r="F45" s="118"/>
      <c r="G45" s="118"/>
    </row>
    <row r="46" spans="1:7" s="112" customFormat="1" ht="11.25">
      <c r="A46" s="105"/>
      <c r="B46" s="119"/>
      <c r="C46" s="120" t="s">
        <v>109</v>
      </c>
      <c r="D46" s="105"/>
      <c r="E46" s="105"/>
      <c r="F46" s="118"/>
      <c r="G46" s="118"/>
    </row>
    <row r="47" spans="1:7" s="112" customFormat="1" ht="11.25">
      <c r="A47" s="105"/>
      <c r="B47" s="119"/>
      <c r="C47" s="120" t="s">
        <v>93</v>
      </c>
      <c r="D47" s="105"/>
      <c r="E47" s="105"/>
      <c r="F47" s="118"/>
      <c r="G47" s="118"/>
    </row>
    <row r="48" spans="1:7" s="112" customFormat="1" ht="11.25">
      <c r="A48" s="105" t="s">
        <v>110</v>
      </c>
      <c r="B48" s="119" t="s">
        <v>58</v>
      </c>
      <c r="C48" s="120" t="s">
        <v>111</v>
      </c>
      <c r="D48" s="105">
        <v>6</v>
      </c>
      <c r="E48" s="105" t="s">
        <v>96</v>
      </c>
      <c r="F48" s="118"/>
      <c r="G48" s="118">
        <f>D48*F48</f>
        <v>0</v>
      </c>
    </row>
    <row r="49" spans="1:7" s="112" customFormat="1" ht="11.25">
      <c r="A49" s="105" t="s">
        <v>112</v>
      </c>
      <c r="B49" s="119" t="s">
        <v>58</v>
      </c>
      <c r="C49" s="120" t="s">
        <v>113</v>
      </c>
      <c r="D49" s="105">
        <v>7</v>
      </c>
      <c r="E49" s="105" t="s">
        <v>96</v>
      </c>
      <c r="F49" s="118"/>
      <c r="G49" s="118">
        <f>D49*F49</f>
        <v>0</v>
      </c>
    </row>
    <row r="50" spans="1:7" s="112" customFormat="1" ht="11.25">
      <c r="A50" s="105" t="s">
        <v>114</v>
      </c>
      <c r="B50" s="119" t="s">
        <v>58</v>
      </c>
      <c r="C50" s="120" t="s">
        <v>115</v>
      </c>
      <c r="D50" s="105">
        <v>22</v>
      </c>
      <c r="E50" s="105" t="s">
        <v>96</v>
      </c>
      <c r="F50" s="118"/>
      <c r="G50" s="118">
        <f>D50*F50</f>
        <v>0</v>
      </c>
    </row>
    <row r="51" spans="1:7" s="112" customFormat="1" ht="11.25">
      <c r="A51" s="105" t="s">
        <v>116</v>
      </c>
      <c r="B51" s="119" t="s">
        <v>58</v>
      </c>
      <c r="C51" s="120" t="s">
        <v>117</v>
      </c>
      <c r="D51" s="105">
        <v>36</v>
      </c>
      <c r="E51" s="105" t="s">
        <v>96</v>
      </c>
      <c r="F51" s="118"/>
      <c r="G51" s="118">
        <f>D51*F51</f>
        <v>0</v>
      </c>
    </row>
    <row r="52" spans="1:7" s="112" customFormat="1" ht="11.25">
      <c r="A52" s="105"/>
      <c r="D52" s="100"/>
      <c r="E52" s="105"/>
      <c r="F52" s="105"/>
      <c r="G52" s="118"/>
    </row>
    <row r="53" spans="1:7" s="112" customFormat="1" ht="22.5">
      <c r="A53" s="105" t="s">
        <v>118</v>
      </c>
      <c r="B53" s="133" t="s">
        <v>58</v>
      </c>
      <c r="C53" s="134" t="s">
        <v>119</v>
      </c>
      <c r="D53" s="105">
        <v>1</v>
      </c>
      <c r="E53" s="105" t="s">
        <v>120</v>
      </c>
      <c r="F53" s="118"/>
      <c r="G53" s="118">
        <f>D53*F53</f>
        <v>0</v>
      </c>
    </row>
    <row r="54" spans="1:7" s="112" customFormat="1" ht="11.25">
      <c r="A54" s="105"/>
      <c r="B54" s="133"/>
      <c r="C54" s="135"/>
      <c r="D54" s="105"/>
      <c r="E54" s="105"/>
      <c r="F54" s="118"/>
      <c r="G54" s="118"/>
    </row>
    <row r="55" spans="1:7" s="112" customFormat="1" ht="11.25">
      <c r="A55" s="105"/>
      <c r="B55" s="133"/>
      <c r="C55" s="183" t="s">
        <v>121</v>
      </c>
      <c r="D55" s="184"/>
      <c r="E55" s="184"/>
      <c r="F55" s="185"/>
      <c r="G55" s="185"/>
    </row>
    <row r="56" spans="1:7" s="112" customFormat="1" ht="11.25">
      <c r="A56" s="105"/>
      <c r="B56" s="133"/>
      <c r="C56" s="183" t="s">
        <v>347</v>
      </c>
      <c r="D56" s="184">
        <v>0</v>
      </c>
      <c r="E56" s="184">
        <v>0</v>
      </c>
      <c r="F56" s="185"/>
      <c r="G56" s="185">
        <v>0</v>
      </c>
    </row>
    <row r="57" spans="1:7" s="112" customFormat="1" ht="11.25">
      <c r="A57" s="105" t="s">
        <v>122</v>
      </c>
      <c r="B57" s="133" t="s">
        <v>58</v>
      </c>
      <c r="C57" s="135" t="s">
        <v>123</v>
      </c>
      <c r="D57" s="105">
        <v>2</v>
      </c>
      <c r="E57" s="105" t="s">
        <v>62</v>
      </c>
      <c r="F57" s="118"/>
      <c r="G57" s="118">
        <f>D57*F57</f>
        <v>0</v>
      </c>
    </row>
    <row r="58" spans="1:7" s="112" customFormat="1" ht="11.25">
      <c r="A58" s="105" t="s">
        <v>124</v>
      </c>
      <c r="B58" s="133" t="s">
        <v>58</v>
      </c>
      <c r="C58" s="135" t="s">
        <v>125</v>
      </c>
      <c r="D58" s="105">
        <v>2</v>
      </c>
      <c r="E58" s="105" t="s">
        <v>62</v>
      </c>
      <c r="F58" s="118"/>
      <c r="G58" s="118">
        <f>D58*F58</f>
        <v>0</v>
      </c>
    </row>
    <row r="59" spans="1:7" s="112" customFormat="1" ht="11.25">
      <c r="A59" s="105" t="s">
        <v>126</v>
      </c>
      <c r="B59" s="133" t="s">
        <v>58</v>
      </c>
      <c r="C59" s="135" t="s">
        <v>127</v>
      </c>
      <c r="D59" s="105">
        <v>2</v>
      </c>
      <c r="E59" s="105" t="s">
        <v>62</v>
      </c>
      <c r="F59" s="118"/>
      <c r="G59" s="118">
        <f>D59*F59</f>
        <v>0</v>
      </c>
    </row>
    <row r="60" spans="1:7" s="112" customFormat="1" ht="11.25">
      <c r="A60" s="105"/>
      <c r="B60" s="133"/>
      <c r="C60" s="135"/>
      <c r="D60" s="105"/>
      <c r="E60" s="105"/>
      <c r="F60" s="118"/>
      <c r="G60" s="118"/>
    </row>
    <row r="61" spans="1:7" s="112" customFormat="1" ht="22.5">
      <c r="A61" s="105" t="s">
        <v>128</v>
      </c>
      <c r="B61" s="133" t="s">
        <v>58</v>
      </c>
      <c r="C61" s="134" t="s">
        <v>129</v>
      </c>
      <c r="D61" s="105">
        <v>1</v>
      </c>
      <c r="E61" s="105" t="s">
        <v>120</v>
      </c>
      <c r="F61" s="118"/>
      <c r="G61" s="118">
        <f>D61*F61</f>
        <v>0</v>
      </c>
    </row>
    <row r="62" spans="1:7" s="112" customFormat="1" ht="11.25">
      <c r="A62" s="105"/>
      <c r="B62" s="133"/>
      <c r="C62" s="134" t="s">
        <v>130</v>
      </c>
      <c r="D62" s="105"/>
      <c r="E62" s="105"/>
      <c r="F62" s="118"/>
      <c r="G62" s="118"/>
    </row>
    <row r="63" spans="1:7" s="112" customFormat="1" ht="11.25">
      <c r="A63" s="105"/>
      <c r="B63" s="133"/>
      <c r="C63" s="134" t="s">
        <v>131</v>
      </c>
      <c r="D63" s="105"/>
      <c r="E63" s="105"/>
      <c r="F63" s="118"/>
      <c r="G63" s="118"/>
    </row>
    <row r="64" spans="1:7" s="112" customFormat="1" ht="11.25">
      <c r="A64" s="105"/>
      <c r="B64" s="133"/>
      <c r="C64" s="134" t="s">
        <v>132</v>
      </c>
      <c r="D64" s="105"/>
      <c r="E64" s="105"/>
      <c r="F64" s="118"/>
      <c r="G64" s="118"/>
    </row>
    <row r="65" spans="1:7" s="112" customFormat="1" ht="11.25">
      <c r="A65" s="105"/>
      <c r="B65" s="133"/>
      <c r="C65" s="134"/>
      <c r="D65" s="105"/>
      <c r="E65" s="105"/>
      <c r="F65" s="118"/>
      <c r="G65" s="118"/>
    </row>
    <row r="66" spans="1:7" s="112" customFormat="1" ht="11.25">
      <c r="A66" s="114"/>
      <c r="B66" s="136"/>
      <c r="C66" s="137"/>
      <c r="D66" s="114"/>
      <c r="E66" s="114"/>
      <c r="F66" s="116"/>
      <c r="G66" s="116"/>
    </row>
    <row r="67" spans="1:7" s="112" customFormat="1" ht="11.25">
      <c r="A67" s="122" t="s">
        <v>133</v>
      </c>
      <c r="B67" s="138"/>
      <c r="C67" s="139"/>
      <c r="D67" s="139"/>
      <c r="E67" s="125"/>
      <c r="F67" s="126"/>
      <c r="G67" s="126">
        <f>SUM(G31:G66)</f>
        <v>0</v>
      </c>
    </row>
    <row r="68" spans="1:7" s="112" customFormat="1" ht="11.25">
      <c r="A68" s="140"/>
      <c r="B68" s="105"/>
      <c r="C68" s="106"/>
      <c r="D68" s="105"/>
      <c r="E68" s="105"/>
      <c r="F68" s="118"/>
      <c r="G68" s="118"/>
    </row>
    <row r="69" spans="1:7" s="112" customFormat="1" ht="11.25">
      <c r="A69" s="140"/>
      <c r="B69" s="105"/>
      <c r="C69" s="106"/>
      <c r="D69" s="105"/>
      <c r="E69" s="105"/>
      <c r="F69" s="118"/>
      <c r="G69" s="118"/>
    </row>
    <row r="70" spans="1:7" s="112" customFormat="1" ht="11.25">
      <c r="A70" s="113" t="s">
        <v>134</v>
      </c>
      <c r="B70" s="141"/>
      <c r="C70" s="142"/>
      <c r="D70" s="141"/>
      <c r="E70" s="141"/>
      <c r="F70" s="143"/>
      <c r="G70" s="143"/>
    </row>
    <row r="71" spans="1:7" s="112" customFormat="1" ht="11.25">
      <c r="A71" s="117" t="s">
        <v>135</v>
      </c>
      <c r="B71" s="105"/>
      <c r="C71" s="106"/>
      <c r="D71" s="105"/>
      <c r="E71" s="105"/>
      <c r="F71" s="118"/>
      <c r="G71" s="118"/>
    </row>
    <row r="72" spans="1:7" s="112" customFormat="1" ht="22.5">
      <c r="A72" s="140"/>
      <c r="C72" s="144" t="s">
        <v>136</v>
      </c>
      <c r="D72" s="104"/>
      <c r="E72" s="105"/>
      <c r="F72" s="118"/>
      <c r="G72" s="118"/>
    </row>
    <row r="73" spans="1:7" s="112" customFormat="1" ht="11.25">
      <c r="A73" s="145" t="s">
        <v>137</v>
      </c>
      <c r="B73" s="119" t="s">
        <v>58</v>
      </c>
      <c r="C73" s="134" t="s">
        <v>138</v>
      </c>
      <c r="D73" s="104">
        <v>21</v>
      </c>
      <c r="E73" s="105" t="s">
        <v>60</v>
      </c>
      <c r="F73" s="118"/>
      <c r="G73" s="118">
        <f>D73*F73</f>
        <v>0</v>
      </c>
    </row>
    <row r="74" spans="1:7" s="112" customFormat="1" ht="11.25">
      <c r="A74" s="145" t="s">
        <v>139</v>
      </c>
      <c r="B74" s="119" t="s">
        <v>58</v>
      </c>
      <c r="C74" s="134" t="s">
        <v>140</v>
      </c>
      <c r="D74" s="104">
        <v>42</v>
      </c>
      <c r="E74" s="105" t="s">
        <v>60</v>
      </c>
      <c r="F74" s="118"/>
      <c r="G74" s="118">
        <f>D74*F74</f>
        <v>0</v>
      </c>
    </row>
    <row r="75" spans="1:7" s="112" customFormat="1" ht="11.25">
      <c r="A75" s="145" t="s">
        <v>141</v>
      </c>
      <c r="B75" s="119" t="s">
        <v>58</v>
      </c>
      <c r="C75" s="134" t="s">
        <v>142</v>
      </c>
      <c r="D75" s="104">
        <v>21</v>
      </c>
      <c r="E75" s="105" t="s">
        <v>60</v>
      </c>
      <c r="F75" s="118"/>
      <c r="G75" s="118">
        <f>D75*F75</f>
        <v>0</v>
      </c>
    </row>
    <row r="76" spans="1:7" s="112" customFormat="1" ht="11.25">
      <c r="A76" s="145"/>
      <c r="B76" s="119"/>
      <c r="C76" s="134"/>
      <c r="D76" s="104"/>
      <c r="E76" s="105"/>
      <c r="F76" s="118"/>
      <c r="G76" s="118"/>
    </row>
    <row r="77" spans="1:7" s="112" customFormat="1" ht="22.5">
      <c r="A77" s="140"/>
      <c r="C77" s="144" t="s">
        <v>143</v>
      </c>
      <c r="D77" s="104"/>
      <c r="E77" s="105"/>
      <c r="F77" s="118"/>
      <c r="G77" s="118"/>
    </row>
    <row r="78" spans="1:7" s="112" customFormat="1" ht="11.25">
      <c r="A78" s="145" t="s">
        <v>144</v>
      </c>
      <c r="B78" s="119" t="s">
        <v>58</v>
      </c>
      <c r="C78" s="134" t="s">
        <v>145</v>
      </c>
      <c r="D78" s="104">
        <v>18</v>
      </c>
      <c r="E78" s="105" t="s">
        <v>60</v>
      </c>
      <c r="F78" s="118"/>
      <c r="G78" s="118">
        <f>D78*F78</f>
        <v>0</v>
      </c>
    </row>
    <row r="79" spans="1:7" s="112" customFormat="1" ht="11.25">
      <c r="A79" s="145" t="s">
        <v>146</v>
      </c>
      <c r="B79" s="119" t="s">
        <v>58</v>
      </c>
      <c r="C79" s="134" t="s">
        <v>140</v>
      </c>
      <c r="D79" s="104">
        <v>36</v>
      </c>
      <c r="E79" s="105" t="s">
        <v>60</v>
      </c>
      <c r="F79" s="118"/>
      <c r="G79" s="118">
        <f>D79*F79</f>
        <v>0</v>
      </c>
    </row>
    <row r="80" spans="1:7" s="112" customFormat="1" ht="11.25">
      <c r="A80" s="145" t="s">
        <v>147</v>
      </c>
      <c r="B80" s="119" t="s">
        <v>58</v>
      </c>
      <c r="C80" s="134" t="s">
        <v>142</v>
      </c>
      <c r="D80" s="104">
        <v>18</v>
      </c>
      <c r="E80" s="105" t="s">
        <v>60</v>
      </c>
      <c r="F80" s="118"/>
      <c r="G80" s="118">
        <f>D80*F80</f>
        <v>0</v>
      </c>
    </row>
    <row r="81" spans="1:7" s="112" customFormat="1" ht="11.25">
      <c r="A81" s="145"/>
      <c r="B81" s="119"/>
      <c r="C81" s="134"/>
      <c r="D81" s="104"/>
      <c r="E81" s="105"/>
      <c r="F81" s="118"/>
      <c r="G81" s="118"/>
    </row>
    <row r="82" spans="1:7" s="112" customFormat="1" ht="22.5">
      <c r="A82" s="140"/>
      <c r="C82" s="144" t="s">
        <v>148</v>
      </c>
      <c r="D82" s="104"/>
      <c r="E82" s="105"/>
      <c r="F82" s="118"/>
      <c r="G82" s="118"/>
    </row>
    <row r="83" spans="1:7" s="112" customFormat="1" ht="11.25">
      <c r="A83" s="145" t="s">
        <v>149</v>
      </c>
      <c r="B83" s="119" t="s">
        <v>58</v>
      </c>
      <c r="C83" s="134" t="s">
        <v>150</v>
      </c>
      <c r="D83" s="104">
        <v>10</v>
      </c>
      <c r="E83" s="105" t="s">
        <v>60</v>
      </c>
      <c r="F83" s="118"/>
      <c r="G83" s="118">
        <f>D83*F83</f>
        <v>0</v>
      </c>
    </row>
    <row r="84" spans="1:7" s="112" customFormat="1" ht="11.25">
      <c r="A84" s="145" t="s">
        <v>151</v>
      </c>
      <c r="B84" s="119" t="s">
        <v>58</v>
      </c>
      <c r="C84" s="134" t="s">
        <v>152</v>
      </c>
      <c r="D84" s="104">
        <v>10</v>
      </c>
      <c r="E84" s="105" t="s">
        <v>60</v>
      </c>
      <c r="F84" s="118"/>
      <c r="G84" s="118">
        <f>D84*F84</f>
        <v>0</v>
      </c>
    </row>
    <row r="85" spans="1:7" s="112" customFormat="1" ht="11.25">
      <c r="A85" s="145" t="s">
        <v>153</v>
      </c>
      <c r="B85" s="119" t="s">
        <v>58</v>
      </c>
      <c r="C85" s="134" t="s">
        <v>154</v>
      </c>
      <c r="D85" s="104">
        <v>20</v>
      </c>
      <c r="E85" s="105" t="s">
        <v>60</v>
      </c>
      <c r="F85" s="118"/>
      <c r="G85" s="118">
        <f>D85*F85</f>
        <v>0</v>
      </c>
    </row>
    <row r="86" spans="1:7" s="112" customFormat="1" ht="11.25">
      <c r="A86" s="145" t="s">
        <v>155</v>
      </c>
      <c r="B86" s="119" t="s">
        <v>58</v>
      </c>
      <c r="C86" s="134" t="s">
        <v>142</v>
      </c>
      <c r="D86" s="104">
        <v>10</v>
      </c>
      <c r="E86" s="105" t="s">
        <v>60</v>
      </c>
      <c r="F86" s="118"/>
      <c r="G86" s="118">
        <f>D86*F86</f>
        <v>0</v>
      </c>
    </row>
    <row r="87" spans="3:7" s="112" customFormat="1" ht="11.25">
      <c r="C87" s="134"/>
      <c r="D87" s="104"/>
      <c r="E87" s="105"/>
      <c r="F87" s="118"/>
      <c r="G87" s="118"/>
    </row>
    <row r="88" spans="3:7" s="112" customFormat="1" ht="11.25">
      <c r="C88" s="134"/>
      <c r="D88" s="104"/>
      <c r="E88" s="105"/>
      <c r="F88" s="118"/>
      <c r="G88" s="118"/>
    </row>
    <row r="89" spans="3:7" s="112" customFormat="1" ht="11.25">
      <c r="C89" s="146" t="s">
        <v>156</v>
      </c>
      <c r="D89" s="104"/>
      <c r="E89" s="105"/>
      <c r="F89" s="118"/>
      <c r="G89" s="118"/>
    </row>
    <row r="90" spans="1:7" s="112" customFormat="1" ht="11.25">
      <c r="A90" s="145" t="s">
        <v>157</v>
      </c>
      <c r="B90" s="119" t="s">
        <v>58</v>
      </c>
      <c r="C90" s="134" t="s">
        <v>158</v>
      </c>
      <c r="D90" s="104">
        <v>2</v>
      </c>
      <c r="E90" s="105" t="s">
        <v>60</v>
      </c>
      <c r="F90" s="118"/>
      <c r="G90" s="118">
        <f>D90*F90</f>
        <v>0</v>
      </c>
    </row>
    <row r="91" spans="1:7" s="112" customFormat="1" ht="11.25">
      <c r="A91" s="145" t="s">
        <v>159</v>
      </c>
      <c r="B91" s="119" t="s">
        <v>58</v>
      </c>
      <c r="C91" s="134" t="s">
        <v>160</v>
      </c>
      <c r="D91" s="104">
        <v>8</v>
      </c>
      <c r="E91" s="105" t="s">
        <v>60</v>
      </c>
      <c r="F91" s="118"/>
      <c r="G91" s="118">
        <f>D91*F91</f>
        <v>0</v>
      </c>
    </row>
    <row r="92" spans="1:7" s="112" customFormat="1" ht="11.25">
      <c r="A92" s="145" t="s">
        <v>161</v>
      </c>
      <c r="B92" s="119" t="s">
        <v>58</v>
      </c>
      <c r="C92" s="134" t="s">
        <v>162</v>
      </c>
      <c r="D92" s="104">
        <v>4</v>
      </c>
      <c r="E92" s="105" t="s">
        <v>60</v>
      </c>
      <c r="F92" s="118"/>
      <c r="G92" s="118">
        <f>D92*F92</f>
        <v>0</v>
      </c>
    </row>
    <row r="93" spans="1:7" s="112" customFormat="1" ht="11.25">
      <c r="A93" s="145" t="s">
        <v>163</v>
      </c>
      <c r="B93" s="119" t="s">
        <v>58</v>
      </c>
      <c r="C93" s="134" t="s">
        <v>164</v>
      </c>
      <c r="D93" s="104">
        <v>14</v>
      </c>
      <c r="E93" s="105" t="s">
        <v>60</v>
      </c>
      <c r="F93" s="118"/>
      <c r="G93" s="118">
        <f>D93*F93</f>
        <v>0</v>
      </c>
    </row>
    <row r="94" spans="1:7" s="112" customFormat="1" ht="11.25">
      <c r="A94" s="145" t="s">
        <v>165</v>
      </c>
      <c r="B94" s="119" t="s">
        <v>58</v>
      </c>
      <c r="C94" s="134" t="s">
        <v>166</v>
      </c>
      <c r="D94" s="104">
        <v>4</v>
      </c>
      <c r="E94" s="105" t="s">
        <v>60</v>
      </c>
      <c r="F94" s="118"/>
      <c r="G94" s="118">
        <f>D94*F94</f>
        <v>0</v>
      </c>
    </row>
    <row r="95" spans="2:7" s="112" customFormat="1" ht="11.25">
      <c r="B95" s="119"/>
      <c r="C95" s="134"/>
      <c r="D95" s="104"/>
      <c r="E95" s="105"/>
      <c r="F95" s="118"/>
      <c r="G95" s="118"/>
    </row>
    <row r="96" spans="1:7" s="112" customFormat="1" ht="11.25">
      <c r="A96" s="145" t="s">
        <v>167</v>
      </c>
      <c r="B96" s="119" t="s">
        <v>58</v>
      </c>
      <c r="C96" s="134" t="s">
        <v>168</v>
      </c>
      <c r="D96" s="104">
        <v>10</v>
      </c>
      <c r="E96" s="105" t="s">
        <v>60</v>
      </c>
      <c r="F96" s="118"/>
      <c r="G96" s="118">
        <f>D96*F96</f>
        <v>0</v>
      </c>
    </row>
    <row r="97" spans="1:7" s="112" customFormat="1" ht="11.25">
      <c r="A97" s="145"/>
      <c r="B97" s="119"/>
      <c r="C97" s="134"/>
      <c r="D97" s="104"/>
      <c r="E97" s="105"/>
      <c r="F97" s="118"/>
      <c r="G97" s="118"/>
    </row>
    <row r="98" spans="1:7" s="112" customFormat="1" ht="11.25">
      <c r="A98" s="145"/>
      <c r="B98" s="119"/>
      <c r="C98" s="146" t="s">
        <v>169</v>
      </c>
      <c r="D98" s="104"/>
      <c r="E98" s="105"/>
      <c r="F98" s="118"/>
      <c r="G98" s="118"/>
    </row>
    <row r="99" spans="1:7" s="112" customFormat="1" ht="11.25">
      <c r="A99" s="145" t="s">
        <v>170</v>
      </c>
      <c r="B99" s="119" t="s">
        <v>58</v>
      </c>
      <c r="C99" s="134" t="s">
        <v>160</v>
      </c>
      <c r="D99" s="104">
        <v>2</v>
      </c>
      <c r="E99" s="105" t="s">
        <v>60</v>
      </c>
      <c r="F99" s="118"/>
      <c r="G99" s="118">
        <f>D99*F99</f>
        <v>0</v>
      </c>
    </row>
    <row r="100" spans="1:7" s="112" customFormat="1" ht="11.25">
      <c r="A100" s="145" t="s">
        <v>171</v>
      </c>
      <c r="B100" s="119" t="s">
        <v>58</v>
      </c>
      <c r="C100" s="134" t="s">
        <v>162</v>
      </c>
      <c r="D100" s="104">
        <v>1</v>
      </c>
      <c r="E100" s="105" t="s">
        <v>60</v>
      </c>
      <c r="F100" s="118"/>
      <c r="G100" s="118">
        <f>D100*F100</f>
        <v>0</v>
      </c>
    </row>
    <row r="101" spans="1:7" s="112" customFormat="1" ht="11.25">
      <c r="A101" s="145" t="s">
        <v>172</v>
      </c>
      <c r="B101" s="119" t="s">
        <v>58</v>
      </c>
      <c r="C101" s="134" t="s">
        <v>164</v>
      </c>
      <c r="D101" s="104">
        <v>4</v>
      </c>
      <c r="E101" s="105" t="s">
        <v>60</v>
      </c>
      <c r="F101" s="118"/>
      <c r="G101" s="118">
        <f>D101*F101</f>
        <v>0</v>
      </c>
    </row>
    <row r="102" spans="1:7" s="112" customFormat="1" ht="11.25">
      <c r="A102" s="145" t="s">
        <v>173</v>
      </c>
      <c r="B102" s="119" t="s">
        <v>58</v>
      </c>
      <c r="C102" s="134" t="s">
        <v>166</v>
      </c>
      <c r="D102" s="104">
        <v>1</v>
      </c>
      <c r="E102" s="105" t="s">
        <v>60</v>
      </c>
      <c r="F102" s="118"/>
      <c r="G102" s="118">
        <f>D102*F102</f>
        <v>0</v>
      </c>
    </row>
    <row r="103" spans="1:7" s="112" customFormat="1" ht="11.25">
      <c r="A103" s="145" t="s">
        <v>174</v>
      </c>
      <c r="B103" s="119" t="s">
        <v>58</v>
      </c>
      <c r="C103" s="134" t="s">
        <v>175</v>
      </c>
      <c r="D103" s="104">
        <v>2</v>
      </c>
      <c r="E103" s="105" t="s">
        <v>60</v>
      </c>
      <c r="F103" s="118"/>
      <c r="G103" s="118">
        <f>D103*F103</f>
        <v>0</v>
      </c>
    </row>
    <row r="104" spans="1:7" s="112" customFormat="1" ht="11.25">
      <c r="A104" s="145" t="s">
        <v>176</v>
      </c>
      <c r="B104" s="119"/>
      <c r="C104" s="134"/>
      <c r="D104" s="104"/>
      <c r="E104" s="105"/>
      <c r="F104" s="118"/>
      <c r="G104" s="118"/>
    </row>
    <row r="105" spans="1:7" s="112" customFormat="1" ht="11.25">
      <c r="A105" s="145"/>
      <c r="B105" s="119"/>
      <c r="C105" s="144" t="s">
        <v>177</v>
      </c>
      <c r="D105" s="104"/>
      <c r="E105" s="105"/>
      <c r="F105" s="118"/>
      <c r="G105" s="118"/>
    </row>
    <row r="106" spans="1:7" s="112" customFormat="1" ht="11.25">
      <c r="A106" s="145" t="s">
        <v>176</v>
      </c>
      <c r="B106" s="119" t="s">
        <v>58</v>
      </c>
      <c r="C106" s="134" t="s">
        <v>160</v>
      </c>
      <c r="D106" s="104">
        <v>2</v>
      </c>
      <c r="E106" s="105" t="s">
        <v>60</v>
      </c>
      <c r="F106" s="118"/>
      <c r="G106" s="118">
        <f>D106*F106</f>
        <v>0</v>
      </c>
    </row>
    <row r="107" spans="1:7" s="112" customFormat="1" ht="11.25">
      <c r="A107" s="145" t="s">
        <v>178</v>
      </c>
      <c r="B107" s="119" t="s">
        <v>58</v>
      </c>
      <c r="C107" s="134" t="s">
        <v>162</v>
      </c>
      <c r="D107" s="104">
        <v>1</v>
      </c>
      <c r="E107" s="105" t="s">
        <v>60</v>
      </c>
      <c r="F107" s="118"/>
      <c r="G107" s="118">
        <f>D107*F107</f>
        <v>0</v>
      </c>
    </row>
    <row r="108" spans="1:7" s="112" customFormat="1" ht="11.25">
      <c r="A108" s="145" t="s">
        <v>179</v>
      </c>
      <c r="B108" s="119" t="s">
        <v>58</v>
      </c>
      <c r="C108" s="134" t="s">
        <v>164</v>
      </c>
      <c r="D108" s="104">
        <v>4</v>
      </c>
      <c r="E108" s="105" t="s">
        <v>60</v>
      </c>
      <c r="F108" s="118"/>
      <c r="G108" s="118">
        <f>D108*F108</f>
        <v>0</v>
      </c>
    </row>
    <row r="109" spans="1:7" s="112" customFormat="1" ht="11.25">
      <c r="A109" s="145" t="s">
        <v>180</v>
      </c>
      <c r="B109" s="119" t="s">
        <v>58</v>
      </c>
      <c r="C109" s="134" t="s">
        <v>166</v>
      </c>
      <c r="D109" s="104">
        <v>1</v>
      </c>
      <c r="E109" s="105" t="s">
        <v>60</v>
      </c>
      <c r="F109" s="118"/>
      <c r="G109" s="118">
        <f>D109*F109</f>
        <v>0</v>
      </c>
    </row>
    <row r="110" spans="1:7" s="112" customFormat="1" ht="11.25">
      <c r="A110" s="145" t="s">
        <v>181</v>
      </c>
      <c r="B110" s="119" t="s">
        <v>58</v>
      </c>
      <c r="C110" s="134" t="s">
        <v>175</v>
      </c>
      <c r="D110" s="104">
        <v>2</v>
      </c>
      <c r="E110" s="105" t="s">
        <v>60</v>
      </c>
      <c r="F110" s="118"/>
      <c r="G110" s="118">
        <f>D110*F110</f>
        <v>0</v>
      </c>
    </row>
    <row r="111" spans="1:7" s="112" customFormat="1" ht="11.25">
      <c r="A111" s="145"/>
      <c r="B111" s="119"/>
      <c r="C111" s="134"/>
      <c r="D111" s="104"/>
      <c r="E111" s="105"/>
      <c r="F111" s="118"/>
      <c r="G111" s="118"/>
    </row>
    <row r="112" spans="1:7" s="112" customFormat="1" ht="11.25">
      <c r="A112" s="145" t="s">
        <v>182</v>
      </c>
      <c r="B112" s="119" t="s">
        <v>58</v>
      </c>
      <c r="C112" s="134" t="s">
        <v>183</v>
      </c>
      <c r="D112" s="104">
        <v>20</v>
      </c>
      <c r="E112" s="105" t="s">
        <v>60</v>
      </c>
      <c r="F112" s="118"/>
      <c r="G112" s="118">
        <f>D112*F112</f>
        <v>0</v>
      </c>
    </row>
    <row r="113" spans="1:7" s="112" customFormat="1" ht="11.25">
      <c r="A113" s="145" t="s">
        <v>184</v>
      </c>
      <c r="B113" s="119" t="s">
        <v>58</v>
      </c>
      <c r="C113" s="134" t="s">
        <v>185</v>
      </c>
      <c r="D113" s="104">
        <v>40</v>
      </c>
      <c r="E113" s="105" t="s">
        <v>60</v>
      </c>
      <c r="F113" s="118"/>
      <c r="G113" s="118">
        <f>D113*F113</f>
        <v>0</v>
      </c>
    </row>
    <row r="114" spans="1:7" s="112" customFormat="1" ht="11.25">
      <c r="A114" s="145" t="s">
        <v>173</v>
      </c>
      <c r="B114" s="119" t="s">
        <v>58</v>
      </c>
      <c r="C114" s="134" t="s">
        <v>186</v>
      </c>
      <c r="D114" s="104">
        <v>2</v>
      </c>
      <c r="E114" s="105" t="s">
        <v>187</v>
      </c>
      <c r="F114" s="118"/>
      <c r="G114" s="118">
        <f>D114*F114</f>
        <v>0</v>
      </c>
    </row>
    <row r="115" spans="1:7" s="112" customFormat="1" ht="11.25">
      <c r="A115" s="145" t="s">
        <v>174</v>
      </c>
      <c r="B115" s="119" t="s">
        <v>58</v>
      </c>
      <c r="C115" s="134" t="s">
        <v>188</v>
      </c>
      <c r="D115" s="104">
        <v>18</v>
      </c>
      <c r="E115" s="105" t="s">
        <v>60</v>
      </c>
      <c r="F115" s="118"/>
      <c r="G115" s="118">
        <f>D115*F115</f>
        <v>0</v>
      </c>
    </row>
    <row r="116" spans="1:7" s="112" customFormat="1" ht="11.25">
      <c r="A116" s="145" t="s">
        <v>176</v>
      </c>
      <c r="B116" s="119" t="s">
        <v>58</v>
      </c>
      <c r="C116" s="134" t="s">
        <v>189</v>
      </c>
      <c r="D116" s="104">
        <v>4</v>
      </c>
      <c r="E116" s="105" t="s">
        <v>60</v>
      </c>
      <c r="F116" s="118"/>
      <c r="G116" s="118">
        <f>D116*F116</f>
        <v>0</v>
      </c>
    </row>
    <row r="117" spans="1:7" s="112" customFormat="1" ht="11.25">
      <c r="A117" s="121"/>
      <c r="B117" s="114"/>
      <c r="C117" s="115"/>
      <c r="D117" s="114"/>
      <c r="E117" s="114"/>
      <c r="F117" s="116"/>
      <c r="G117" s="116"/>
    </row>
    <row r="118" spans="1:7" s="112" customFormat="1" ht="11.25">
      <c r="A118" s="147" t="s">
        <v>190</v>
      </c>
      <c r="B118" s="125"/>
      <c r="C118" s="124"/>
      <c r="D118" s="125"/>
      <c r="E118" s="125"/>
      <c r="F118" s="126"/>
      <c r="G118" s="126">
        <f>SUM(G71:G117)</f>
        <v>0</v>
      </c>
    </row>
    <row r="119" spans="1:7" s="112" customFormat="1" ht="11.25">
      <c r="A119" s="140"/>
      <c r="B119" s="105"/>
      <c r="C119" s="106"/>
      <c r="D119" s="105"/>
      <c r="E119" s="105"/>
      <c r="F119" s="118"/>
      <c r="G119" s="118"/>
    </row>
    <row r="120" spans="1:7" s="112" customFormat="1" ht="11.25">
      <c r="A120" s="140"/>
      <c r="B120" s="105"/>
      <c r="C120" s="106"/>
      <c r="D120" s="105"/>
      <c r="E120" s="105"/>
      <c r="F120" s="118"/>
      <c r="G120" s="118"/>
    </row>
    <row r="121" spans="1:7" s="112" customFormat="1" ht="11.25">
      <c r="A121" s="148" t="s">
        <v>191</v>
      </c>
      <c r="B121" s="114"/>
      <c r="C121" s="115"/>
      <c r="D121" s="114"/>
      <c r="E121" s="114"/>
      <c r="F121" s="116"/>
      <c r="G121" s="116"/>
    </row>
    <row r="122" spans="1:7" s="112" customFormat="1" ht="22.5">
      <c r="A122" s="149"/>
      <c r="B122" s="105"/>
      <c r="C122" s="129" t="s">
        <v>192</v>
      </c>
      <c r="D122" s="131"/>
      <c r="E122" s="150"/>
      <c r="F122" s="118"/>
      <c r="G122" s="118"/>
    </row>
    <row r="123" spans="1:7" s="112" customFormat="1" ht="11.25">
      <c r="A123" s="149"/>
      <c r="B123" s="105"/>
      <c r="C123" s="151" t="s">
        <v>193</v>
      </c>
      <c r="D123" s="104"/>
      <c r="E123" s="150"/>
      <c r="F123" s="118"/>
      <c r="G123" s="118"/>
    </row>
    <row r="124" spans="1:7" s="112" customFormat="1" ht="11.25">
      <c r="A124" s="152" t="s">
        <v>194</v>
      </c>
      <c r="B124" s="119" t="s">
        <v>58</v>
      </c>
      <c r="C124" s="153" t="s">
        <v>195</v>
      </c>
      <c r="D124" s="100">
        <v>1</v>
      </c>
      <c r="E124" s="150" t="s">
        <v>60</v>
      </c>
      <c r="F124" s="118"/>
      <c r="G124" s="118">
        <f aca="true" t="shared" si="2" ref="G124:G138">D124*F124</f>
        <v>0</v>
      </c>
    </row>
    <row r="125" spans="1:7" s="112" customFormat="1" ht="11.25">
      <c r="A125" s="152" t="s">
        <v>196</v>
      </c>
      <c r="B125" s="119" t="s">
        <v>58</v>
      </c>
      <c r="C125" s="153" t="s">
        <v>197</v>
      </c>
      <c r="D125" s="100">
        <v>1</v>
      </c>
      <c r="E125" s="150" t="s">
        <v>60</v>
      </c>
      <c r="F125" s="118"/>
      <c r="G125" s="118">
        <f t="shared" si="2"/>
        <v>0</v>
      </c>
    </row>
    <row r="126" spans="1:7" s="112" customFormat="1" ht="11.25">
      <c r="A126" s="152" t="s">
        <v>198</v>
      </c>
      <c r="B126" s="119" t="s">
        <v>58</v>
      </c>
      <c r="C126" s="153" t="s">
        <v>199</v>
      </c>
      <c r="D126" s="100">
        <v>2</v>
      </c>
      <c r="E126" s="150" t="s">
        <v>60</v>
      </c>
      <c r="F126" s="118"/>
      <c r="G126" s="118">
        <f t="shared" si="2"/>
        <v>0</v>
      </c>
    </row>
    <row r="127" spans="1:7" s="112" customFormat="1" ht="11.25">
      <c r="A127" s="152" t="s">
        <v>200</v>
      </c>
      <c r="B127" s="119" t="s">
        <v>58</v>
      </c>
      <c r="C127" s="153" t="s">
        <v>201</v>
      </c>
      <c r="D127" s="100">
        <v>1</v>
      </c>
      <c r="E127" s="150" t="s">
        <v>60</v>
      </c>
      <c r="F127" s="118"/>
      <c r="G127" s="118">
        <f t="shared" si="2"/>
        <v>0</v>
      </c>
    </row>
    <row r="128" spans="1:7" s="112" customFormat="1" ht="11.25">
      <c r="A128" s="152" t="s">
        <v>202</v>
      </c>
      <c r="B128" s="119" t="s">
        <v>58</v>
      </c>
      <c r="C128" s="153" t="s">
        <v>203</v>
      </c>
      <c r="D128" s="100">
        <v>1</v>
      </c>
      <c r="E128" s="150" t="s">
        <v>60</v>
      </c>
      <c r="F128" s="118"/>
      <c r="G128" s="118">
        <f t="shared" si="2"/>
        <v>0</v>
      </c>
    </row>
    <row r="129" spans="1:7" s="112" customFormat="1" ht="11.25">
      <c r="A129" s="152" t="s">
        <v>204</v>
      </c>
      <c r="B129" s="119" t="s">
        <v>58</v>
      </c>
      <c r="C129" s="153" t="s">
        <v>205</v>
      </c>
      <c r="D129" s="100">
        <v>1</v>
      </c>
      <c r="E129" s="150" t="s">
        <v>60</v>
      </c>
      <c r="F129" s="118"/>
      <c r="G129" s="118">
        <f t="shared" si="2"/>
        <v>0</v>
      </c>
    </row>
    <row r="130" spans="1:7" s="112" customFormat="1" ht="11.25">
      <c r="A130" s="152" t="s">
        <v>206</v>
      </c>
      <c r="B130" s="119" t="s">
        <v>58</v>
      </c>
      <c r="C130" s="153" t="s">
        <v>207</v>
      </c>
      <c r="D130" s="100">
        <v>1</v>
      </c>
      <c r="E130" s="150" t="s">
        <v>60</v>
      </c>
      <c r="F130" s="118"/>
      <c r="G130" s="118">
        <f t="shared" si="2"/>
        <v>0</v>
      </c>
    </row>
    <row r="131" spans="1:7" s="112" customFormat="1" ht="11.25">
      <c r="A131" s="152" t="s">
        <v>208</v>
      </c>
      <c r="B131" s="119" t="s">
        <v>58</v>
      </c>
      <c r="C131" s="153" t="s">
        <v>209</v>
      </c>
      <c r="D131" s="100">
        <v>2</v>
      </c>
      <c r="E131" s="150" t="s">
        <v>60</v>
      </c>
      <c r="F131" s="118"/>
      <c r="G131" s="118">
        <f t="shared" si="2"/>
        <v>0</v>
      </c>
    </row>
    <row r="132" spans="1:7" s="112" customFormat="1" ht="11.25">
      <c r="A132" s="152" t="s">
        <v>210</v>
      </c>
      <c r="B132" s="119" t="s">
        <v>58</v>
      </c>
      <c r="C132" s="153" t="s">
        <v>211</v>
      </c>
      <c r="D132" s="100">
        <v>1</v>
      </c>
      <c r="E132" s="150" t="s">
        <v>60</v>
      </c>
      <c r="F132" s="118"/>
      <c r="G132" s="118">
        <f t="shared" si="2"/>
        <v>0</v>
      </c>
    </row>
    <row r="133" spans="1:7" s="112" customFormat="1" ht="11.25">
      <c r="A133" s="152" t="s">
        <v>212</v>
      </c>
      <c r="B133" s="119" t="s">
        <v>58</v>
      </c>
      <c r="C133" s="153" t="s">
        <v>213</v>
      </c>
      <c r="D133" s="100">
        <v>1</v>
      </c>
      <c r="E133" s="150" t="s">
        <v>60</v>
      </c>
      <c r="F133" s="118"/>
      <c r="G133" s="118">
        <f t="shared" si="2"/>
        <v>0</v>
      </c>
    </row>
    <row r="134" spans="1:7" s="112" customFormat="1" ht="11.25">
      <c r="A134" s="152" t="s">
        <v>214</v>
      </c>
      <c r="B134" s="119" t="s">
        <v>58</v>
      </c>
      <c r="C134" s="153" t="s">
        <v>215</v>
      </c>
      <c r="D134" s="100">
        <v>2</v>
      </c>
      <c r="E134" s="150" t="s">
        <v>60</v>
      </c>
      <c r="F134" s="118"/>
      <c r="G134" s="118">
        <f t="shared" si="2"/>
        <v>0</v>
      </c>
    </row>
    <row r="135" spans="1:7" s="112" customFormat="1" ht="11.25">
      <c r="A135" s="152" t="s">
        <v>216</v>
      </c>
      <c r="B135" s="119" t="s">
        <v>58</v>
      </c>
      <c r="C135" s="153" t="s">
        <v>217</v>
      </c>
      <c r="D135" s="100">
        <v>3</v>
      </c>
      <c r="E135" s="150" t="s">
        <v>60</v>
      </c>
      <c r="F135" s="118"/>
      <c r="G135" s="118">
        <f t="shared" si="2"/>
        <v>0</v>
      </c>
    </row>
    <row r="136" spans="1:7" s="112" customFormat="1" ht="11.25">
      <c r="A136" s="152" t="s">
        <v>218</v>
      </c>
      <c r="B136" s="119" t="s">
        <v>58</v>
      </c>
      <c r="C136" s="153" t="s">
        <v>219</v>
      </c>
      <c r="D136" s="100">
        <v>1</v>
      </c>
      <c r="E136" s="150" t="s">
        <v>60</v>
      </c>
      <c r="F136" s="118"/>
      <c r="G136" s="118">
        <f t="shared" si="2"/>
        <v>0</v>
      </c>
    </row>
    <row r="137" spans="1:7" s="112" customFormat="1" ht="11.25">
      <c r="A137" s="152" t="s">
        <v>220</v>
      </c>
      <c r="B137" s="119" t="s">
        <v>58</v>
      </c>
      <c r="C137" s="153" t="s">
        <v>221</v>
      </c>
      <c r="D137" s="100">
        <v>1</v>
      </c>
      <c r="E137" s="150" t="s">
        <v>60</v>
      </c>
      <c r="F137" s="118"/>
      <c r="G137" s="118">
        <f t="shared" si="2"/>
        <v>0</v>
      </c>
    </row>
    <row r="138" spans="1:7" s="112" customFormat="1" ht="11.25">
      <c r="A138" s="152" t="s">
        <v>222</v>
      </c>
      <c r="B138" s="119" t="s">
        <v>58</v>
      </c>
      <c r="C138" s="153" t="s">
        <v>223</v>
      </c>
      <c r="D138" s="100">
        <v>2</v>
      </c>
      <c r="E138" s="150" t="s">
        <v>60</v>
      </c>
      <c r="F138" s="118"/>
      <c r="G138" s="118">
        <f t="shared" si="2"/>
        <v>0</v>
      </c>
    </row>
    <row r="139" spans="1:7" s="112" customFormat="1" ht="11.25">
      <c r="A139" s="152"/>
      <c r="B139" s="119"/>
      <c r="C139" s="153"/>
      <c r="D139" s="100"/>
      <c r="E139" s="150"/>
      <c r="F139" s="118"/>
      <c r="G139" s="118"/>
    </row>
    <row r="140" spans="1:7" s="112" customFormat="1" ht="22.5">
      <c r="A140" s="149"/>
      <c r="B140" s="105"/>
      <c r="C140" s="129" t="s">
        <v>224</v>
      </c>
      <c r="D140" s="131"/>
      <c r="E140" s="150"/>
      <c r="F140" s="118"/>
      <c r="G140" s="118"/>
    </row>
    <row r="141" spans="1:7" s="112" customFormat="1" ht="11.25">
      <c r="A141" s="149"/>
      <c r="B141" s="105"/>
      <c r="C141" s="151" t="s">
        <v>225</v>
      </c>
      <c r="D141" s="104"/>
      <c r="E141" s="150"/>
      <c r="F141" s="118"/>
      <c r="G141" s="118"/>
    </row>
    <row r="142" spans="1:7" s="112" customFormat="1" ht="11.25">
      <c r="A142" s="152" t="s">
        <v>226</v>
      </c>
      <c r="B142" s="119" t="s">
        <v>58</v>
      </c>
      <c r="C142" s="153" t="s">
        <v>227</v>
      </c>
      <c r="D142" s="100">
        <v>2</v>
      </c>
      <c r="E142" s="150" t="s">
        <v>60</v>
      </c>
      <c r="F142" s="118"/>
      <c r="G142" s="118">
        <f aca="true" t="shared" si="3" ref="G142:G147">D142*F142</f>
        <v>0</v>
      </c>
    </row>
    <row r="143" spans="1:7" s="112" customFormat="1" ht="11.25">
      <c r="A143" s="152" t="s">
        <v>228</v>
      </c>
      <c r="B143" s="119" t="s">
        <v>58</v>
      </c>
      <c r="C143" s="153" t="s">
        <v>229</v>
      </c>
      <c r="D143" s="100">
        <v>2</v>
      </c>
      <c r="E143" s="150" t="s">
        <v>60</v>
      </c>
      <c r="F143" s="118"/>
      <c r="G143" s="118">
        <f t="shared" si="3"/>
        <v>0</v>
      </c>
    </row>
    <row r="144" spans="1:7" s="112" customFormat="1" ht="11.25">
      <c r="A144" s="152" t="s">
        <v>230</v>
      </c>
      <c r="B144" s="119" t="s">
        <v>58</v>
      </c>
      <c r="C144" s="153" t="s">
        <v>231</v>
      </c>
      <c r="D144" s="100">
        <v>1</v>
      </c>
      <c r="E144" s="150" t="s">
        <v>60</v>
      </c>
      <c r="F144" s="118"/>
      <c r="G144" s="118">
        <f t="shared" si="3"/>
        <v>0</v>
      </c>
    </row>
    <row r="145" spans="1:7" s="112" customFormat="1" ht="11.25">
      <c r="A145" s="152" t="s">
        <v>232</v>
      </c>
      <c r="B145" s="119" t="s">
        <v>58</v>
      </c>
      <c r="C145" s="153" t="s">
        <v>233</v>
      </c>
      <c r="D145" s="100">
        <v>2</v>
      </c>
      <c r="E145" s="150" t="s">
        <v>60</v>
      </c>
      <c r="F145" s="118"/>
      <c r="G145" s="118">
        <f t="shared" si="3"/>
        <v>0</v>
      </c>
    </row>
    <row r="146" spans="1:7" s="112" customFormat="1" ht="11.25">
      <c r="A146" s="152" t="s">
        <v>234</v>
      </c>
      <c r="B146" s="119" t="s">
        <v>58</v>
      </c>
      <c r="C146" s="153" t="s">
        <v>235</v>
      </c>
      <c r="D146" s="100">
        <v>1</v>
      </c>
      <c r="E146" s="150" t="s">
        <v>60</v>
      </c>
      <c r="F146" s="118"/>
      <c r="G146" s="118">
        <f t="shared" si="3"/>
        <v>0</v>
      </c>
    </row>
    <row r="147" spans="1:7" s="112" customFormat="1" ht="11.25">
      <c r="A147" s="152" t="s">
        <v>236</v>
      </c>
      <c r="B147" s="119" t="s">
        <v>58</v>
      </c>
      <c r="C147" s="153" t="s">
        <v>237</v>
      </c>
      <c r="D147" s="100">
        <v>1</v>
      </c>
      <c r="E147" s="150" t="s">
        <v>60</v>
      </c>
      <c r="F147" s="118"/>
      <c r="G147" s="118">
        <f t="shared" si="3"/>
        <v>0</v>
      </c>
    </row>
    <row r="148" spans="1:7" s="112" customFormat="1" ht="11.25">
      <c r="A148" s="152"/>
      <c r="B148" s="119"/>
      <c r="C148" s="153"/>
      <c r="D148" s="100"/>
      <c r="E148" s="150"/>
      <c r="F148" s="118"/>
      <c r="G148" s="118"/>
    </row>
    <row r="149" spans="1:7" s="112" customFormat="1" ht="22.5">
      <c r="A149" s="149"/>
      <c r="B149" s="105"/>
      <c r="C149" s="129" t="s">
        <v>238</v>
      </c>
      <c r="D149" s="131"/>
      <c r="E149" s="150"/>
      <c r="F149" s="118"/>
      <c r="G149" s="118"/>
    </row>
    <row r="150" spans="1:7" s="112" customFormat="1" ht="11.25">
      <c r="A150" s="149"/>
      <c r="B150" s="105"/>
      <c r="C150" s="151" t="s">
        <v>225</v>
      </c>
      <c r="D150" s="104"/>
      <c r="E150" s="150"/>
      <c r="F150" s="118"/>
      <c r="G150" s="118"/>
    </row>
    <row r="151" spans="1:7" s="112" customFormat="1" ht="11.25">
      <c r="A151" s="152" t="s">
        <v>239</v>
      </c>
      <c r="B151" s="119" t="s">
        <v>58</v>
      </c>
      <c r="C151" s="153" t="s">
        <v>240</v>
      </c>
      <c r="D151" s="100">
        <v>1</v>
      </c>
      <c r="E151" s="150" t="s">
        <v>60</v>
      </c>
      <c r="F151" s="118"/>
      <c r="G151" s="118">
        <f>D151*F151</f>
        <v>0</v>
      </c>
    </row>
    <row r="152" spans="1:7" s="112" customFormat="1" ht="11.25">
      <c r="A152" s="152"/>
      <c r="B152" s="119"/>
      <c r="C152" s="102"/>
      <c r="D152" s="104"/>
      <c r="E152" s="150"/>
      <c r="F152" s="118"/>
      <c r="G152" s="118"/>
    </row>
    <row r="153" spans="1:7" s="112" customFormat="1" ht="11.25">
      <c r="A153" s="152"/>
      <c r="B153" s="119"/>
      <c r="C153" s="130" t="s">
        <v>241</v>
      </c>
      <c r="D153" s="104"/>
      <c r="E153" s="150"/>
      <c r="F153" s="118"/>
      <c r="G153" s="118"/>
    </row>
    <row r="154" spans="1:7" s="112" customFormat="1" ht="11.25">
      <c r="A154" s="152"/>
      <c r="B154" s="119"/>
      <c r="C154" s="151" t="s">
        <v>242</v>
      </c>
      <c r="D154" s="104"/>
      <c r="E154" s="150"/>
      <c r="F154" s="118"/>
      <c r="G154" s="118"/>
    </row>
    <row r="155" spans="1:7" s="112" customFormat="1" ht="11.25">
      <c r="A155" s="152" t="s">
        <v>243</v>
      </c>
      <c r="B155" s="119" t="s">
        <v>58</v>
      </c>
      <c r="C155" s="153" t="s">
        <v>244</v>
      </c>
      <c r="D155" s="100">
        <v>1</v>
      </c>
      <c r="E155" s="150" t="s">
        <v>60</v>
      </c>
      <c r="F155" s="118"/>
      <c r="G155" s="118">
        <f>D155*F155</f>
        <v>0</v>
      </c>
    </row>
    <row r="156" spans="1:7" s="112" customFormat="1" ht="11.25">
      <c r="A156" s="152" t="s">
        <v>245</v>
      </c>
      <c r="B156" s="119" t="s">
        <v>58</v>
      </c>
      <c r="C156" s="153" t="s">
        <v>246</v>
      </c>
      <c r="D156" s="100">
        <v>6</v>
      </c>
      <c r="E156" s="150" t="s">
        <v>60</v>
      </c>
      <c r="F156" s="118"/>
      <c r="G156" s="118">
        <f>D156*F156</f>
        <v>0</v>
      </c>
    </row>
    <row r="157" spans="1:7" s="112" customFormat="1" ht="11.25">
      <c r="A157" s="152" t="s">
        <v>247</v>
      </c>
      <c r="B157" s="119" t="s">
        <v>58</v>
      </c>
      <c r="C157" s="153" t="s">
        <v>248</v>
      </c>
      <c r="D157" s="100">
        <v>11</v>
      </c>
      <c r="E157" s="150" t="s">
        <v>60</v>
      </c>
      <c r="F157" s="118"/>
      <c r="G157" s="118">
        <f>D157*F157</f>
        <v>0</v>
      </c>
    </row>
    <row r="158" spans="1:7" s="112" customFormat="1" ht="11.25">
      <c r="A158" s="152"/>
      <c r="B158" s="119"/>
      <c r="C158" s="154"/>
      <c r="D158" s="152"/>
      <c r="E158" s="152"/>
      <c r="F158" s="118"/>
      <c r="G158" s="118"/>
    </row>
    <row r="159" spans="1:7" s="112" customFormat="1" ht="11.25">
      <c r="A159" s="148"/>
      <c r="B159" s="114"/>
      <c r="C159" s="115"/>
      <c r="D159" s="114"/>
      <c r="E159" s="114"/>
      <c r="F159" s="116"/>
      <c r="G159" s="116"/>
    </row>
    <row r="160" spans="1:7" s="112" customFormat="1" ht="11.25">
      <c r="A160" s="149" t="s">
        <v>249</v>
      </c>
      <c r="B160" s="105"/>
      <c r="C160" s="106"/>
      <c r="D160" s="126"/>
      <c r="E160" s="105"/>
      <c r="F160" s="118"/>
      <c r="G160" s="126">
        <f>SUM(G122:G159)</f>
        <v>0</v>
      </c>
    </row>
    <row r="161" spans="1:7" s="112" customFormat="1" ht="11.25">
      <c r="A161" s="140"/>
      <c r="B161" s="105"/>
      <c r="C161" s="106"/>
      <c r="D161" s="105"/>
      <c r="E161" s="105"/>
      <c r="F161" s="118"/>
      <c r="G161" s="118"/>
    </row>
    <row r="162" spans="1:7" s="112" customFormat="1" ht="11.25">
      <c r="A162" s="140"/>
      <c r="B162" s="105"/>
      <c r="C162" s="106"/>
      <c r="D162" s="105"/>
      <c r="E162" s="105"/>
      <c r="F162" s="118"/>
      <c r="G162" s="118"/>
    </row>
    <row r="163" spans="1:7" s="112" customFormat="1" ht="11.25">
      <c r="A163" s="155" t="s">
        <v>250</v>
      </c>
      <c r="B163" s="141"/>
      <c r="C163" s="142"/>
      <c r="D163" s="141"/>
      <c r="E163" s="141"/>
      <c r="F163" s="143"/>
      <c r="G163" s="143"/>
    </row>
    <row r="164" spans="1:7" s="112" customFormat="1" ht="22.5">
      <c r="A164" s="145"/>
      <c r="B164" s="105"/>
      <c r="C164" s="156" t="s">
        <v>251</v>
      </c>
      <c r="D164" s="105"/>
      <c r="E164" s="105"/>
      <c r="F164" s="118"/>
      <c r="G164" s="118"/>
    </row>
    <row r="165" spans="1:7" s="112" customFormat="1" ht="11.25">
      <c r="A165" s="145"/>
      <c r="B165" s="105"/>
      <c r="C165" s="157" t="s">
        <v>252</v>
      </c>
      <c r="D165" s="105"/>
      <c r="E165" s="105"/>
      <c r="F165" s="118"/>
      <c r="G165" s="118"/>
    </row>
    <row r="166" spans="1:7" s="112" customFormat="1" ht="11.25">
      <c r="A166" s="145" t="s">
        <v>253</v>
      </c>
      <c r="B166" s="119" t="s">
        <v>58</v>
      </c>
      <c r="C166" s="103" t="s">
        <v>254</v>
      </c>
      <c r="D166" s="105">
        <v>352</v>
      </c>
      <c r="E166" s="158" t="s">
        <v>96</v>
      </c>
      <c r="F166" s="118"/>
      <c r="G166" s="118">
        <f aca="true" t="shared" si="4" ref="G166:G171">D166*F166</f>
        <v>0</v>
      </c>
    </row>
    <row r="167" spans="1:7" s="112" customFormat="1" ht="11.25">
      <c r="A167" s="145" t="s">
        <v>255</v>
      </c>
      <c r="B167" s="119" t="s">
        <v>58</v>
      </c>
      <c r="C167" s="103" t="s">
        <v>256</v>
      </c>
      <c r="D167" s="105">
        <v>100</v>
      </c>
      <c r="E167" s="158" t="s">
        <v>96</v>
      </c>
      <c r="F167" s="118"/>
      <c r="G167" s="118">
        <f t="shared" si="4"/>
        <v>0</v>
      </c>
    </row>
    <row r="168" spans="1:7" s="112" customFormat="1" ht="11.25">
      <c r="A168" s="145" t="s">
        <v>257</v>
      </c>
      <c r="B168" s="119" t="s">
        <v>58</v>
      </c>
      <c r="C168" s="103" t="s">
        <v>258</v>
      </c>
      <c r="D168" s="105">
        <v>83</v>
      </c>
      <c r="E168" s="158" t="s">
        <v>96</v>
      </c>
      <c r="F168" s="118"/>
      <c r="G168" s="118">
        <f t="shared" si="4"/>
        <v>0</v>
      </c>
    </row>
    <row r="169" spans="1:7" s="112" customFormat="1" ht="11.25">
      <c r="A169" s="145" t="s">
        <v>259</v>
      </c>
      <c r="B169" s="119" t="s">
        <v>58</v>
      </c>
      <c r="C169" s="103" t="s">
        <v>260</v>
      </c>
      <c r="D169" s="105">
        <v>64</v>
      </c>
      <c r="E169" s="158" t="s">
        <v>96</v>
      </c>
      <c r="F169" s="118"/>
      <c r="G169" s="118">
        <f t="shared" si="4"/>
        <v>0</v>
      </c>
    </row>
    <row r="170" spans="1:7" s="112" customFormat="1" ht="11.25">
      <c r="A170" s="145" t="s">
        <v>261</v>
      </c>
      <c r="B170" s="119" t="s">
        <v>58</v>
      </c>
      <c r="C170" s="103" t="s">
        <v>262</v>
      </c>
      <c r="D170" s="105">
        <v>59</v>
      </c>
      <c r="E170" s="158" t="s">
        <v>96</v>
      </c>
      <c r="F170" s="118"/>
      <c r="G170" s="118">
        <f t="shared" si="4"/>
        <v>0</v>
      </c>
    </row>
    <row r="171" spans="1:7" s="112" customFormat="1" ht="11.25">
      <c r="A171" s="145" t="s">
        <v>263</v>
      </c>
      <c r="B171" s="119" t="s">
        <v>58</v>
      </c>
      <c r="C171" s="103" t="s">
        <v>264</v>
      </c>
      <c r="D171" s="105">
        <v>7</v>
      </c>
      <c r="E171" s="158" t="s">
        <v>96</v>
      </c>
      <c r="F171" s="118"/>
      <c r="G171" s="118">
        <f t="shared" si="4"/>
        <v>0</v>
      </c>
    </row>
    <row r="172" spans="1:7" s="112" customFormat="1" ht="11.25">
      <c r="A172" s="145"/>
      <c r="B172" s="119"/>
      <c r="C172" s="103"/>
      <c r="D172" s="105"/>
      <c r="E172" s="158"/>
      <c r="F172" s="118"/>
      <c r="G172" s="118"/>
    </row>
    <row r="173" spans="1:7" s="112" customFormat="1" ht="11.25">
      <c r="A173" s="145"/>
      <c r="B173" s="119"/>
      <c r="C173" s="159" t="s">
        <v>265</v>
      </c>
      <c r="D173" s="105"/>
      <c r="E173" s="158"/>
      <c r="F173" s="118"/>
      <c r="G173" s="118"/>
    </row>
    <row r="174" spans="1:7" s="112" customFormat="1" ht="11.25">
      <c r="A174" s="145"/>
      <c r="B174" s="119"/>
      <c r="C174" s="103" t="s">
        <v>266</v>
      </c>
      <c r="D174" s="105"/>
      <c r="E174" s="158"/>
      <c r="F174" s="118"/>
      <c r="G174" s="118"/>
    </row>
    <row r="175" spans="1:7" s="112" customFormat="1" ht="11.25">
      <c r="A175" s="145" t="s">
        <v>267</v>
      </c>
      <c r="B175" s="119" t="s">
        <v>58</v>
      </c>
      <c r="C175" s="103" t="s">
        <v>268</v>
      </c>
      <c r="D175" s="105">
        <v>6</v>
      </c>
      <c r="E175" s="158" t="s">
        <v>96</v>
      </c>
      <c r="F175" s="118"/>
      <c r="G175" s="118">
        <f>D175*F175</f>
        <v>0</v>
      </c>
    </row>
    <row r="176" spans="1:7" s="112" customFormat="1" ht="11.25">
      <c r="A176" s="145" t="s">
        <v>269</v>
      </c>
      <c r="B176" s="119" t="s">
        <v>58</v>
      </c>
      <c r="C176" s="103" t="s">
        <v>270</v>
      </c>
      <c r="D176" s="105">
        <v>124</v>
      </c>
      <c r="E176" s="158" t="s">
        <v>96</v>
      </c>
      <c r="F176" s="118"/>
      <c r="G176" s="118">
        <f>D176*F176</f>
        <v>0</v>
      </c>
    </row>
    <row r="177" spans="1:7" s="112" customFormat="1" ht="11.25">
      <c r="A177" s="145" t="s">
        <v>271</v>
      </c>
      <c r="B177" s="119" t="s">
        <v>58</v>
      </c>
      <c r="C177" s="103" t="s">
        <v>272</v>
      </c>
      <c r="D177" s="105">
        <v>72</v>
      </c>
      <c r="E177" s="158" t="s">
        <v>96</v>
      </c>
      <c r="F177" s="118"/>
      <c r="G177" s="118">
        <f>D177*F177</f>
        <v>0</v>
      </c>
    </row>
    <row r="178" spans="1:7" s="112" customFormat="1" ht="11.25">
      <c r="A178" s="145" t="s">
        <v>273</v>
      </c>
      <c r="B178" s="119" t="s">
        <v>58</v>
      </c>
      <c r="C178" s="103" t="s">
        <v>274</v>
      </c>
      <c r="D178" s="105">
        <v>96</v>
      </c>
      <c r="E178" s="158" t="s">
        <v>96</v>
      </c>
      <c r="F178" s="118"/>
      <c r="G178" s="118">
        <f>D178*F178</f>
        <v>0</v>
      </c>
    </row>
    <row r="179" spans="1:7" s="112" customFormat="1" ht="11.25">
      <c r="A179" s="145"/>
      <c r="B179" s="119"/>
      <c r="C179" s="103"/>
      <c r="D179" s="105"/>
      <c r="E179" s="158"/>
      <c r="F179" s="118"/>
      <c r="G179" s="118"/>
    </row>
    <row r="180" spans="1:7" s="112" customFormat="1" ht="11.25">
      <c r="A180" s="145"/>
      <c r="B180" s="119"/>
      <c r="C180" s="160" t="s">
        <v>275</v>
      </c>
      <c r="D180" s="105"/>
      <c r="E180" s="158"/>
      <c r="F180" s="118"/>
      <c r="G180" s="118"/>
    </row>
    <row r="181" spans="1:7" s="112" customFormat="1" ht="11.25">
      <c r="A181" s="145"/>
      <c r="B181" s="119"/>
      <c r="C181" s="103" t="s">
        <v>266</v>
      </c>
      <c r="D181" s="105"/>
      <c r="E181" s="158"/>
      <c r="F181" s="118"/>
      <c r="G181" s="118"/>
    </row>
    <row r="182" spans="1:7" s="112" customFormat="1" ht="11.25">
      <c r="A182" s="145" t="s">
        <v>276</v>
      </c>
      <c r="B182" s="119" t="s">
        <v>58</v>
      </c>
      <c r="C182" s="103" t="s">
        <v>277</v>
      </c>
      <c r="D182" s="105">
        <v>6</v>
      </c>
      <c r="E182" s="158" t="s">
        <v>96</v>
      </c>
      <c r="F182" s="118"/>
      <c r="G182" s="118">
        <f>D182*F182</f>
        <v>0</v>
      </c>
    </row>
    <row r="183" spans="1:7" s="112" customFormat="1" ht="11.25">
      <c r="A183" s="145" t="s">
        <v>278</v>
      </c>
      <c r="B183" s="119" t="s">
        <v>58</v>
      </c>
      <c r="C183" s="103" t="s">
        <v>279</v>
      </c>
      <c r="D183" s="105">
        <v>7</v>
      </c>
      <c r="E183" s="158" t="s">
        <v>96</v>
      </c>
      <c r="F183" s="118"/>
      <c r="G183" s="118">
        <f>D183*F183</f>
        <v>0</v>
      </c>
    </row>
    <row r="184" spans="1:7" s="112" customFormat="1" ht="11.25">
      <c r="A184" s="145" t="s">
        <v>280</v>
      </c>
      <c r="B184" s="119" t="s">
        <v>58</v>
      </c>
      <c r="C184" s="103" t="s">
        <v>281</v>
      </c>
      <c r="D184" s="105">
        <v>22</v>
      </c>
      <c r="E184" s="158" t="s">
        <v>96</v>
      </c>
      <c r="F184" s="118"/>
      <c r="G184" s="118">
        <f>D184*F184</f>
        <v>0</v>
      </c>
    </row>
    <row r="185" spans="1:7" s="112" customFormat="1" ht="11.25">
      <c r="A185" s="145" t="s">
        <v>282</v>
      </c>
      <c r="B185" s="119" t="s">
        <v>58</v>
      </c>
      <c r="C185" s="103" t="s">
        <v>283</v>
      </c>
      <c r="D185" s="105">
        <v>36</v>
      </c>
      <c r="E185" s="158" t="s">
        <v>96</v>
      </c>
      <c r="F185" s="118"/>
      <c r="G185" s="118">
        <f>D185*F185</f>
        <v>0</v>
      </c>
    </row>
    <row r="186" spans="1:7" s="112" customFormat="1" ht="11.25">
      <c r="A186" s="145"/>
      <c r="B186" s="119"/>
      <c r="C186" s="103"/>
      <c r="D186" s="103"/>
      <c r="E186" s="158"/>
      <c r="F186" s="118"/>
      <c r="G186" s="118"/>
    </row>
    <row r="187" spans="1:7" s="112" customFormat="1" ht="11.25">
      <c r="A187" s="145"/>
      <c r="B187" s="119"/>
      <c r="C187" s="160" t="s">
        <v>284</v>
      </c>
      <c r="D187" s="103"/>
      <c r="E187" s="103"/>
      <c r="F187" s="118"/>
      <c r="G187" s="118"/>
    </row>
    <row r="188" spans="1:7" s="112" customFormat="1" ht="11.25">
      <c r="A188" s="145"/>
      <c r="B188" s="119"/>
      <c r="C188" s="103" t="s">
        <v>285</v>
      </c>
      <c r="D188" s="103"/>
      <c r="E188" s="103"/>
      <c r="F188" s="118"/>
      <c r="G188" s="118"/>
    </row>
    <row r="189" spans="1:7" s="112" customFormat="1" ht="11.25">
      <c r="A189" s="145" t="s">
        <v>286</v>
      </c>
      <c r="B189" s="119" t="s">
        <v>58</v>
      </c>
      <c r="C189" s="103" t="s">
        <v>287</v>
      </c>
      <c r="D189" s="105">
        <v>6</v>
      </c>
      <c r="E189" s="158" t="s">
        <v>288</v>
      </c>
      <c r="F189" s="118"/>
      <c r="G189" s="118">
        <f>D189*F189</f>
        <v>0</v>
      </c>
    </row>
    <row r="190" spans="1:7" s="112" customFormat="1" ht="11.25">
      <c r="A190" s="121"/>
      <c r="B190" s="114"/>
      <c r="C190" s="115"/>
      <c r="D190" s="114"/>
      <c r="E190" s="114"/>
      <c r="F190" s="116"/>
      <c r="G190" s="116"/>
    </row>
    <row r="191" spans="1:7" s="112" customFormat="1" ht="11.25">
      <c r="A191" s="147" t="s">
        <v>289</v>
      </c>
      <c r="B191" s="125"/>
      <c r="C191" s="124"/>
      <c r="D191" s="125"/>
      <c r="E191" s="125"/>
      <c r="F191" s="126"/>
      <c r="G191" s="126">
        <f>SUM(G164:G190)</f>
        <v>0</v>
      </c>
    </row>
    <row r="192" spans="1:7" s="112" customFormat="1" ht="11.25">
      <c r="A192" s="140"/>
      <c r="B192" s="105"/>
      <c r="C192" s="106"/>
      <c r="D192" s="105"/>
      <c r="E192" s="105"/>
      <c r="F192" s="118"/>
      <c r="G192" s="118"/>
    </row>
    <row r="193" spans="1:7" s="112" customFormat="1" ht="11.25">
      <c r="A193" s="140"/>
      <c r="B193" s="105"/>
      <c r="C193" s="106"/>
      <c r="D193" s="105"/>
      <c r="E193" s="105"/>
      <c r="F193" s="118"/>
      <c r="G193" s="118"/>
    </row>
    <row r="194" spans="1:7" s="112" customFormat="1" ht="11.25">
      <c r="A194" s="155" t="s">
        <v>290</v>
      </c>
      <c r="B194" s="141"/>
      <c r="C194" s="142"/>
      <c r="D194" s="141"/>
      <c r="E194" s="141"/>
      <c r="F194" s="143"/>
      <c r="G194" s="143"/>
    </row>
    <row r="195" spans="1:7" s="112" customFormat="1" ht="11.25">
      <c r="A195" s="140"/>
      <c r="B195" s="105"/>
      <c r="C195" s="161" t="s">
        <v>291</v>
      </c>
      <c r="D195" s="105"/>
      <c r="E195" s="105"/>
      <c r="F195" s="118"/>
      <c r="G195" s="118"/>
    </row>
    <row r="196" spans="1:7" s="112" customFormat="1" ht="11.25">
      <c r="A196" s="145" t="s">
        <v>292</v>
      </c>
      <c r="B196" s="119" t="s">
        <v>58</v>
      </c>
      <c r="C196" s="103" t="s">
        <v>158</v>
      </c>
      <c r="D196" s="105">
        <v>6</v>
      </c>
      <c r="E196" s="158" t="s">
        <v>96</v>
      </c>
      <c r="F196" s="118"/>
      <c r="G196" s="118">
        <f>D196*F196</f>
        <v>0</v>
      </c>
    </row>
    <row r="197" spans="1:7" s="112" customFormat="1" ht="11.25">
      <c r="A197" s="145" t="s">
        <v>293</v>
      </c>
      <c r="B197" s="119" t="s">
        <v>58</v>
      </c>
      <c r="C197" s="103" t="s">
        <v>160</v>
      </c>
      <c r="D197" s="105">
        <v>7</v>
      </c>
      <c r="E197" s="158" t="s">
        <v>96</v>
      </c>
      <c r="F197" s="118"/>
      <c r="G197" s="118">
        <f>D197*F197</f>
        <v>0</v>
      </c>
    </row>
    <row r="198" spans="1:7" s="112" customFormat="1" ht="11.25">
      <c r="A198" s="145" t="s">
        <v>294</v>
      </c>
      <c r="B198" s="119" t="s">
        <v>58</v>
      </c>
      <c r="C198" s="103" t="s">
        <v>164</v>
      </c>
      <c r="D198" s="105">
        <v>22</v>
      </c>
      <c r="E198" s="158" t="s">
        <v>96</v>
      </c>
      <c r="F198" s="118"/>
      <c r="G198" s="118">
        <f>D198*F198</f>
        <v>0</v>
      </c>
    </row>
    <row r="199" spans="1:7" s="112" customFormat="1" ht="11.25">
      <c r="A199" s="145" t="s">
        <v>295</v>
      </c>
      <c r="B199" s="119" t="s">
        <v>58</v>
      </c>
      <c r="C199" s="103" t="s">
        <v>175</v>
      </c>
      <c r="D199" s="105">
        <v>36</v>
      </c>
      <c r="E199" s="158" t="s">
        <v>96</v>
      </c>
      <c r="F199" s="118"/>
      <c r="G199" s="118">
        <f>D199*F199</f>
        <v>0</v>
      </c>
    </row>
    <row r="200" spans="1:7" s="112" customFormat="1" ht="11.25">
      <c r="A200" s="121"/>
      <c r="B200" s="114"/>
      <c r="C200" s="115"/>
      <c r="D200" s="114"/>
      <c r="E200" s="114"/>
      <c r="F200" s="116"/>
      <c r="G200" s="116"/>
    </row>
    <row r="201" spans="1:7" s="112" customFormat="1" ht="11.25">
      <c r="A201" s="147" t="s">
        <v>296</v>
      </c>
      <c r="B201" s="125"/>
      <c r="C201" s="124"/>
      <c r="D201" s="125"/>
      <c r="E201" s="125"/>
      <c r="F201" s="126"/>
      <c r="G201" s="126">
        <f>SUM(G195:G200)</f>
        <v>0</v>
      </c>
    </row>
    <row r="202" spans="1:7" s="112" customFormat="1" ht="11.25">
      <c r="A202" s="140"/>
      <c r="B202" s="105"/>
      <c r="C202" s="106"/>
      <c r="D202" s="105"/>
      <c r="E202" s="105"/>
      <c r="F202" s="118"/>
      <c r="G202" s="118"/>
    </row>
    <row r="203" spans="1:7" s="112" customFormat="1" ht="11.25">
      <c r="A203" s="140"/>
      <c r="B203" s="105"/>
      <c r="C203" s="106"/>
      <c r="D203" s="105"/>
      <c r="E203" s="105"/>
      <c r="F203" s="118"/>
      <c r="G203" s="118"/>
    </row>
    <row r="204" spans="1:7" s="112" customFormat="1" ht="11.25">
      <c r="A204" s="155" t="s">
        <v>297</v>
      </c>
      <c r="B204" s="141"/>
      <c r="C204" s="142"/>
      <c r="D204" s="141"/>
      <c r="E204" s="141"/>
      <c r="F204" s="143"/>
      <c r="G204" s="143"/>
    </row>
    <row r="205" spans="1:7" s="112" customFormat="1" ht="11.25">
      <c r="A205" s="145" t="s">
        <v>298</v>
      </c>
      <c r="B205" s="105" t="s">
        <v>299</v>
      </c>
      <c r="C205" s="106" t="s">
        <v>300</v>
      </c>
      <c r="D205" s="105">
        <v>1</v>
      </c>
      <c r="E205" s="105" t="s">
        <v>62</v>
      </c>
      <c r="F205" s="118"/>
      <c r="G205" s="118">
        <f aca="true" t="shared" si="5" ref="G205:G210">D205*F205</f>
        <v>0</v>
      </c>
    </row>
    <row r="206" spans="1:7" s="112" customFormat="1" ht="11.25">
      <c r="A206" s="145" t="s">
        <v>301</v>
      </c>
      <c r="B206" s="105" t="s">
        <v>299</v>
      </c>
      <c r="C206" s="106" t="s">
        <v>302</v>
      </c>
      <c r="D206" s="105">
        <v>72</v>
      </c>
      <c r="E206" s="105" t="s">
        <v>303</v>
      </c>
      <c r="F206" s="118"/>
      <c r="G206" s="118">
        <f t="shared" si="5"/>
        <v>0</v>
      </c>
    </row>
    <row r="207" spans="1:7" s="112" customFormat="1" ht="11.25">
      <c r="A207" s="145" t="s">
        <v>304</v>
      </c>
      <c r="B207" s="105" t="s">
        <v>299</v>
      </c>
      <c r="C207" s="106" t="s">
        <v>305</v>
      </c>
      <c r="D207" s="105">
        <v>1</v>
      </c>
      <c r="E207" s="105" t="s">
        <v>62</v>
      </c>
      <c r="F207" s="118"/>
      <c r="G207" s="118">
        <f t="shared" si="5"/>
        <v>0</v>
      </c>
    </row>
    <row r="208" spans="1:7" s="112" customFormat="1" ht="22.5">
      <c r="A208" s="145" t="s">
        <v>306</v>
      </c>
      <c r="B208" s="105" t="s">
        <v>299</v>
      </c>
      <c r="C208" s="106" t="s">
        <v>307</v>
      </c>
      <c r="D208" s="105">
        <v>1</v>
      </c>
      <c r="E208" s="105" t="s">
        <v>62</v>
      </c>
      <c r="F208" s="118"/>
      <c r="G208" s="118">
        <f t="shared" si="5"/>
        <v>0</v>
      </c>
    </row>
    <row r="209" spans="1:7" s="112" customFormat="1" ht="22.5">
      <c r="A209" s="145" t="s">
        <v>308</v>
      </c>
      <c r="B209" s="119" t="s">
        <v>58</v>
      </c>
      <c r="C209" s="106" t="s">
        <v>309</v>
      </c>
      <c r="D209" s="105">
        <v>1</v>
      </c>
      <c r="E209" s="105" t="s">
        <v>62</v>
      </c>
      <c r="F209" s="118"/>
      <c r="G209" s="118">
        <f t="shared" si="5"/>
        <v>0</v>
      </c>
    </row>
    <row r="210" spans="1:7" s="112" customFormat="1" ht="22.5">
      <c r="A210" s="145" t="s">
        <v>310</v>
      </c>
      <c r="B210" s="119" t="s">
        <v>58</v>
      </c>
      <c r="C210" s="106" t="s">
        <v>311</v>
      </c>
      <c r="D210" s="105">
        <v>1</v>
      </c>
      <c r="E210" s="105" t="s">
        <v>62</v>
      </c>
      <c r="F210" s="118"/>
      <c r="G210" s="118">
        <f t="shared" si="5"/>
        <v>0</v>
      </c>
    </row>
    <row r="211" spans="1:7" s="112" customFormat="1" ht="11.25">
      <c r="A211" s="121"/>
      <c r="B211" s="114"/>
      <c r="C211" s="115"/>
      <c r="D211" s="114"/>
      <c r="E211" s="114"/>
      <c r="F211" s="116"/>
      <c r="G211" s="116"/>
    </row>
    <row r="212" spans="1:7" s="112" customFormat="1" ht="11.25">
      <c r="A212" s="147" t="s">
        <v>312</v>
      </c>
      <c r="B212" s="125"/>
      <c r="C212" s="124"/>
      <c r="D212" s="125"/>
      <c r="E212" s="125"/>
      <c r="F212" s="126"/>
      <c r="G212" s="126">
        <f>SUM(G205:G211)</f>
        <v>0</v>
      </c>
    </row>
    <row r="213" spans="1:7" s="112" customFormat="1" ht="11.25">
      <c r="A213" s="140"/>
      <c r="B213" s="105"/>
      <c r="C213" s="106"/>
      <c r="D213" s="105"/>
      <c r="E213" s="105"/>
      <c r="F213" s="118"/>
      <c r="G213" s="118"/>
    </row>
    <row r="214" spans="1:7" s="112" customFormat="1" ht="11.25">
      <c r="A214" s="140"/>
      <c r="B214" s="105"/>
      <c r="C214" s="106"/>
      <c r="D214" s="105"/>
      <c r="E214" s="105"/>
      <c r="F214" s="118"/>
      <c r="G214" s="118"/>
    </row>
    <row r="215" spans="1:7" s="112" customFormat="1" ht="11.25">
      <c r="A215" s="148" t="s">
        <v>44</v>
      </c>
      <c r="B215" s="162"/>
      <c r="C215" s="163"/>
      <c r="D215" s="163"/>
      <c r="E215" s="164"/>
      <c r="F215" s="165"/>
      <c r="G215" s="165"/>
    </row>
    <row r="216" spans="1:7" s="112" customFormat="1" ht="11.25">
      <c r="A216" s="131" t="s">
        <v>313</v>
      </c>
      <c r="C216" s="102" t="s">
        <v>314</v>
      </c>
      <c r="D216" s="131">
        <v>1</v>
      </c>
      <c r="E216" s="131" t="s">
        <v>187</v>
      </c>
      <c r="F216" s="166"/>
      <c r="G216" s="103">
        <f>D216*F216</f>
        <v>0</v>
      </c>
    </row>
    <row r="217" spans="1:7" s="112" customFormat="1" ht="11.25">
      <c r="A217" s="131" t="s">
        <v>315</v>
      </c>
      <c r="C217" s="102" t="s">
        <v>316</v>
      </c>
      <c r="D217" s="131">
        <v>1</v>
      </c>
      <c r="E217" s="131" t="s">
        <v>187</v>
      </c>
      <c r="F217" s="166"/>
      <c r="G217" s="103">
        <f>D217*F217</f>
        <v>0</v>
      </c>
    </row>
    <row r="218" spans="1:7" s="112" customFormat="1" ht="11.25">
      <c r="A218" s="131" t="s">
        <v>317</v>
      </c>
      <c r="C218" s="102" t="s">
        <v>318</v>
      </c>
      <c r="D218" s="131">
        <v>1</v>
      </c>
      <c r="E218" s="131" t="s">
        <v>187</v>
      </c>
      <c r="F218" s="166"/>
      <c r="G218" s="103">
        <f>D218*F218</f>
        <v>0</v>
      </c>
    </row>
    <row r="219" spans="1:7" s="112" customFormat="1" ht="11.25">
      <c r="A219" s="167"/>
      <c r="B219" s="168"/>
      <c r="C219" s="115"/>
      <c r="D219" s="127"/>
      <c r="E219" s="127"/>
      <c r="F219" s="164"/>
      <c r="G219" s="116"/>
    </row>
    <row r="220" spans="1:7" s="112" customFormat="1" ht="11.25">
      <c r="A220" s="169" t="s">
        <v>319</v>
      </c>
      <c r="C220" s="138"/>
      <c r="D220" s="139"/>
      <c r="E220" s="139"/>
      <c r="F220" s="166"/>
      <c r="G220" s="170">
        <f>SUM(G216:G219)</f>
        <v>0</v>
      </c>
    </row>
    <row r="221" spans="1:7" s="112" customFormat="1" ht="11.25">
      <c r="A221" s="169"/>
      <c r="C221" s="102"/>
      <c r="D221" s="131"/>
      <c r="E221" s="131"/>
      <c r="F221" s="166"/>
      <c r="G221" s="171"/>
    </row>
    <row r="222" spans="1:7" s="112" customFormat="1" ht="11.25">
      <c r="A222" s="169"/>
      <c r="C222" s="102"/>
      <c r="D222" s="131"/>
      <c r="E222" s="131"/>
      <c r="F222" s="166"/>
      <c r="G222" s="171"/>
    </row>
    <row r="223" spans="1:7" s="112" customFormat="1" ht="11.25">
      <c r="A223" s="172" t="s">
        <v>46</v>
      </c>
      <c r="B223" s="168"/>
      <c r="C223" s="162"/>
      <c r="D223" s="163"/>
      <c r="E223" s="163"/>
      <c r="F223" s="164"/>
      <c r="G223" s="165"/>
    </row>
    <row r="224" spans="1:7" s="112" customFormat="1" ht="11.25">
      <c r="A224" s="131" t="s">
        <v>320</v>
      </c>
      <c r="C224" s="102" t="s">
        <v>321</v>
      </c>
      <c r="D224" s="131">
        <v>1</v>
      </c>
      <c r="E224" s="131" t="s">
        <v>187</v>
      </c>
      <c r="F224" s="166"/>
      <c r="G224" s="103">
        <f>D224*F224</f>
        <v>0</v>
      </c>
    </row>
    <row r="225" spans="1:7" s="112" customFormat="1" ht="11.25">
      <c r="A225" s="167"/>
      <c r="B225" s="115"/>
      <c r="C225" s="127"/>
      <c r="D225" s="127"/>
      <c r="E225" s="164"/>
      <c r="F225" s="116"/>
      <c r="G225" s="116"/>
    </row>
    <row r="226" spans="1:7" s="112" customFormat="1" ht="11.25">
      <c r="A226" s="169" t="s">
        <v>322</v>
      </c>
      <c r="B226" s="138"/>
      <c r="C226" s="139"/>
      <c r="D226" s="139"/>
      <c r="E226" s="166"/>
      <c r="F226" s="170"/>
      <c r="G226" s="170">
        <f>SUM(G224:G225)</f>
        <v>0</v>
      </c>
    </row>
    <row r="227" spans="1:7" s="112" customFormat="1" ht="11.25">
      <c r="A227" s="140"/>
      <c r="B227" s="105"/>
      <c r="C227" s="106"/>
      <c r="D227" s="105"/>
      <c r="E227" s="105"/>
      <c r="F227" s="118"/>
      <c r="G227" s="118"/>
    </row>
    <row r="228" spans="1:7" s="112" customFormat="1" ht="11.25">
      <c r="A228" s="140"/>
      <c r="B228" s="105"/>
      <c r="C228" s="106"/>
      <c r="D228" s="105"/>
      <c r="E228" s="105"/>
      <c r="F228" s="118"/>
      <c r="G228" s="118"/>
    </row>
    <row r="229" spans="1:7" ht="11.25">
      <c r="A229" s="148" t="s">
        <v>48</v>
      </c>
      <c r="B229" s="162"/>
      <c r="C229" s="163"/>
      <c r="D229" s="163"/>
      <c r="E229" s="164"/>
      <c r="F229" s="165"/>
      <c r="G229" s="165"/>
    </row>
    <row r="230" spans="1:7" ht="11.25">
      <c r="A230" s="173"/>
      <c r="B230" s="174"/>
      <c r="C230" s="175" t="s">
        <v>323</v>
      </c>
      <c r="D230" s="176"/>
      <c r="E230" s="177"/>
      <c r="F230" s="178"/>
      <c r="G230" s="178"/>
    </row>
    <row r="231" spans="1:7" ht="11.25">
      <c r="A231" s="131" t="s">
        <v>324</v>
      </c>
      <c r="B231" s="112"/>
      <c r="C231" s="129" t="s">
        <v>325</v>
      </c>
      <c r="D231" s="131">
        <v>1</v>
      </c>
      <c r="E231" s="131" t="s">
        <v>187</v>
      </c>
      <c r="F231" s="166"/>
      <c r="G231" s="103">
        <f>D231*F231</f>
        <v>0</v>
      </c>
    </row>
    <row r="232" spans="1:6" ht="45">
      <c r="A232" s="131"/>
      <c r="B232" s="112"/>
      <c r="C232" s="102" t="s">
        <v>326</v>
      </c>
      <c r="D232" s="131"/>
      <c r="E232" s="131"/>
      <c r="F232" s="166"/>
    </row>
    <row r="233" spans="1:6" ht="11.25">
      <c r="A233" s="131"/>
      <c r="B233" s="112"/>
      <c r="C233" s="102" t="s">
        <v>327</v>
      </c>
      <c r="D233" s="131"/>
      <c r="E233" s="131"/>
      <c r="F233" s="166"/>
    </row>
    <row r="234" spans="1:6" ht="22.5">
      <c r="A234" s="131"/>
      <c r="B234" s="112"/>
      <c r="C234" s="129" t="s">
        <v>328</v>
      </c>
      <c r="D234" s="131"/>
      <c r="E234" s="131"/>
      <c r="F234" s="166"/>
    </row>
    <row r="235" spans="1:6" ht="22.5">
      <c r="A235" s="131"/>
      <c r="B235" s="112"/>
      <c r="C235" s="102" t="s">
        <v>329</v>
      </c>
      <c r="D235" s="131"/>
      <c r="E235" s="131"/>
      <c r="F235" s="166"/>
    </row>
    <row r="236" spans="1:6" ht="22.5">
      <c r="A236" s="131"/>
      <c r="B236" s="112"/>
      <c r="C236" s="102" t="s">
        <v>330</v>
      </c>
      <c r="D236" s="131"/>
      <c r="E236" s="131"/>
      <c r="F236" s="166"/>
    </row>
    <row r="237" spans="1:6" ht="11.25">
      <c r="A237" s="131"/>
      <c r="B237" s="112"/>
      <c r="C237" s="129" t="s">
        <v>331</v>
      </c>
      <c r="D237" s="131"/>
      <c r="E237" s="131"/>
      <c r="F237" s="166"/>
    </row>
    <row r="238" spans="1:6" ht="22.5">
      <c r="A238" s="131"/>
      <c r="B238" s="112"/>
      <c r="C238" s="102" t="s">
        <v>332</v>
      </c>
      <c r="D238" s="131"/>
      <c r="E238" s="131"/>
      <c r="F238" s="166"/>
    </row>
    <row r="239" spans="1:6" ht="11.25">
      <c r="A239" s="131"/>
      <c r="B239" s="112"/>
      <c r="C239" s="102" t="s">
        <v>333</v>
      </c>
      <c r="D239" s="131"/>
      <c r="E239" s="131"/>
      <c r="F239" s="166"/>
    </row>
    <row r="240" spans="1:6" ht="33.75">
      <c r="A240" s="131"/>
      <c r="B240" s="112"/>
      <c r="C240" s="102" t="s">
        <v>334</v>
      </c>
      <c r="D240" s="131"/>
      <c r="E240" s="131"/>
      <c r="F240" s="166"/>
    </row>
    <row r="241" spans="1:7" ht="33.75">
      <c r="A241" s="131" t="s">
        <v>335</v>
      </c>
      <c r="B241" s="112"/>
      <c r="C241" s="129" t="s">
        <v>336</v>
      </c>
      <c r="D241" s="131">
        <v>1</v>
      </c>
      <c r="E241" s="131" t="s">
        <v>187</v>
      </c>
      <c r="F241" s="179"/>
      <c r="G241" s="103">
        <f>D241*F241</f>
        <v>0</v>
      </c>
    </row>
    <row r="242" spans="1:6" ht="11.25">
      <c r="A242" s="131"/>
      <c r="B242" s="112"/>
      <c r="C242" s="102" t="s">
        <v>337</v>
      </c>
      <c r="D242" s="131"/>
      <c r="E242" s="131"/>
      <c r="F242" s="166"/>
    </row>
    <row r="243" spans="1:6" ht="33.75">
      <c r="A243" s="131"/>
      <c r="B243" s="112"/>
      <c r="C243" s="102" t="s">
        <v>338</v>
      </c>
      <c r="D243" s="131"/>
      <c r="E243" s="131"/>
      <c r="F243" s="166"/>
    </row>
    <row r="244" spans="1:6" ht="45">
      <c r="A244" s="131"/>
      <c r="B244" s="112"/>
      <c r="C244" s="102" t="s">
        <v>339</v>
      </c>
      <c r="D244" s="131"/>
      <c r="E244" s="131"/>
      <c r="F244" s="166"/>
    </row>
    <row r="245" spans="1:6" ht="22.5">
      <c r="A245" s="131"/>
      <c r="B245" s="112"/>
      <c r="C245" s="102" t="s">
        <v>340</v>
      </c>
      <c r="D245" s="131"/>
      <c r="E245" s="131"/>
      <c r="F245" s="166"/>
    </row>
    <row r="246" spans="1:7" ht="11.25">
      <c r="A246" s="131" t="s">
        <v>341</v>
      </c>
      <c r="B246" s="112"/>
      <c r="C246" s="129" t="s">
        <v>342</v>
      </c>
      <c r="D246" s="131">
        <v>1</v>
      </c>
      <c r="E246" s="131" t="s">
        <v>187</v>
      </c>
      <c r="F246" s="179"/>
      <c r="G246" s="103">
        <f>D246*F246</f>
        <v>0</v>
      </c>
    </row>
    <row r="247" spans="1:6" ht="11.25">
      <c r="A247" s="131"/>
      <c r="B247" s="112"/>
      <c r="C247" s="102" t="s">
        <v>343</v>
      </c>
      <c r="D247" s="131"/>
      <c r="E247" s="131"/>
      <c r="F247" s="179"/>
    </row>
    <row r="248" spans="1:6" ht="45">
      <c r="A248" s="131"/>
      <c r="B248" s="112"/>
      <c r="C248" s="102" t="s">
        <v>344</v>
      </c>
      <c r="D248" s="131"/>
      <c r="E248" s="131"/>
      <c r="F248" s="166"/>
    </row>
    <row r="249" spans="1:6" ht="22.5">
      <c r="A249" s="131"/>
      <c r="B249" s="112"/>
      <c r="C249" s="102" t="s">
        <v>345</v>
      </c>
      <c r="D249" s="131"/>
      <c r="E249" s="131"/>
      <c r="F249" s="166"/>
    </row>
    <row r="250" spans="1:6" ht="11.25">
      <c r="A250" s="131"/>
      <c r="B250" s="112"/>
      <c r="D250" s="131"/>
      <c r="E250" s="131"/>
      <c r="F250" s="166"/>
    </row>
    <row r="251" spans="1:7" ht="11.25">
      <c r="A251" s="167"/>
      <c r="B251" s="168"/>
      <c r="C251" s="115"/>
      <c r="D251" s="127"/>
      <c r="E251" s="127"/>
      <c r="F251" s="164"/>
      <c r="G251" s="116"/>
    </row>
    <row r="252" spans="1:7" ht="11.25">
      <c r="A252" s="169" t="s">
        <v>346</v>
      </c>
      <c r="B252" s="112"/>
      <c r="C252" s="138"/>
      <c r="D252" s="139"/>
      <c r="E252" s="139"/>
      <c r="F252" s="166"/>
      <c r="G252" s="170">
        <f>SUM(G230:G251)</f>
        <v>0</v>
      </c>
    </row>
  </sheetData>
  <sheetProtection selectLockedCells="1" selectUnlockedCells="1"/>
  <printOptions/>
  <pageMargins left="0.39375" right="0.5118055555555555" top="0.43333333333333335" bottom="0.7479166666666667" header="0.5118055555555555" footer="0.39375"/>
  <pageSetup horizontalDpi="300" verticalDpi="300" orientation="portrait" paperSize="9" r:id="rId1"/>
  <headerFooter alignWithMargins="0">
    <oddFooter>&amp;LVÝKAZ: D.1.4.1 VYTÁPĚNÍ&amp;RStránka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7:G40"/>
  <sheetViews>
    <sheetView zoomScalePageLayoutView="0" workbookViewId="0" topLeftCell="A1">
      <selection activeCell="E7" sqref="E7"/>
    </sheetView>
  </sheetViews>
  <sheetFormatPr defaultColWidth="9.00390625" defaultRowHeight="12.75"/>
  <cols>
    <col min="3" max="3" width="17.00390625" style="0" customWidth="1"/>
    <col min="4" max="4" width="8.25390625" style="0" customWidth="1"/>
  </cols>
  <sheetData>
    <row r="7" spans="3:6" ht="12.75">
      <c r="C7" t="s">
        <v>244</v>
      </c>
      <c r="D7">
        <v>1</v>
      </c>
      <c r="E7" s="180">
        <v>11315</v>
      </c>
      <c r="F7" s="180"/>
    </row>
    <row r="8" spans="3:6" ht="12.75">
      <c r="C8" t="s">
        <v>246</v>
      </c>
      <c r="D8">
        <v>6</v>
      </c>
      <c r="E8" s="180">
        <v>13291</v>
      </c>
      <c r="F8" s="180"/>
    </row>
    <row r="9" spans="3:7" ht="12.75">
      <c r="C9" t="s">
        <v>248</v>
      </c>
      <c r="D9">
        <v>11</v>
      </c>
      <c r="E9" s="180">
        <v>21269</v>
      </c>
      <c r="F9" s="180"/>
      <c r="G9">
        <f>SUM(D7:D9)</f>
        <v>18</v>
      </c>
    </row>
    <row r="10" spans="5:6" ht="12.75">
      <c r="E10" s="180"/>
      <c r="F10" s="180"/>
    </row>
    <row r="11" spans="5:6" ht="12.75">
      <c r="E11" s="180"/>
      <c r="F11" s="180"/>
    </row>
    <row r="12" spans="3:6" ht="12.75">
      <c r="C12" t="s">
        <v>227</v>
      </c>
      <c r="D12">
        <v>2</v>
      </c>
      <c r="E12" s="180">
        <v>5658</v>
      </c>
      <c r="F12" s="180"/>
    </row>
    <row r="13" spans="3:6" ht="12.75">
      <c r="C13" t="s">
        <v>229</v>
      </c>
      <c r="D13">
        <v>2</v>
      </c>
      <c r="E13" s="180">
        <v>7936</v>
      </c>
      <c r="F13" s="180"/>
    </row>
    <row r="14" spans="3:6" ht="12.75">
      <c r="C14" t="s">
        <v>231</v>
      </c>
      <c r="D14">
        <v>1</v>
      </c>
      <c r="E14" s="180">
        <v>8809</v>
      </c>
      <c r="F14" s="180"/>
    </row>
    <row r="15" spans="3:6" ht="12.75">
      <c r="C15" t="s">
        <v>233</v>
      </c>
      <c r="D15">
        <v>2</v>
      </c>
      <c r="E15" s="180">
        <v>8250</v>
      </c>
      <c r="F15" s="180"/>
    </row>
    <row r="16" spans="3:6" ht="12.75">
      <c r="C16" t="s">
        <v>235</v>
      </c>
      <c r="D16">
        <v>1</v>
      </c>
      <c r="E16" s="180">
        <v>10111</v>
      </c>
      <c r="F16" s="180"/>
    </row>
    <row r="17" spans="3:6" ht="12.75">
      <c r="C17" t="s">
        <v>237</v>
      </c>
      <c r="D17">
        <v>1</v>
      </c>
      <c r="E17" s="180">
        <v>12812</v>
      </c>
      <c r="F17" s="180"/>
    </row>
    <row r="18" spans="3:7" ht="12.75">
      <c r="C18" t="s">
        <v>240</v>
      </c>
      <c r="D18">
        <v>1</v>
      </c>
      <c r="E18" s="180">
        <v>16403</v>
      </c>
      <c r="F18" s="180"/>
      <c r="G18">
        <f>SUM(D12:D18)</f>
        <v>10</v>
      </c>
    </row>
    <row r="19" spans="5:6" ht="12.75">
      <c r="E19" s="180"/>
      <c r="F19" s="180"/>
    </row>
    <row r="20" spans="5:6" ht="12.75">
      <c r="E20" s="180"/>
      <c r="F20" s="180"/>
    </row>
    <row r="21" spans="5:6" ht="12.75">
      <c r="E21" s="180"/>
      <c r="F21" s="180"/>
    </row>
    <row r="22" spans="3:6" ht="12.75">
      <c r="C22" t="s">
        <v>195</v>
      </c>
      <c r="D22">
        <v>1</v>
      </c>
      <c r="E22" s="180">
        <v>5665</v>
      </c>
      <c r="F22" s="180"/>
    </row>
    <row r="23" spans="3:5" ht="12.75">
      <c r="C23" t="s">
        <v>197</v>
      </c>
      <c r="D23">
        <v>1</v>
      </c>
      <c r="E23" s="180">
        <v>7666</v>
      </c>
    </row>
    <row r="24" spans="3:5" ht="12.75">
      <c r="C24" t="s">
        <v>199</v>
      </c>
      <c r="D24">
        <v>2</v>
      </c>
      <c r="E24" s="180">
        <v>6612</v>
      </c>
    </row>
    <row r="25" spans="3:5" ht="12.75">
      <c r="C25" t="s">
        <v>201</v>
      </c>
      <c r="D25">
        <v>1</v>
      </c>
      <c r="E25" s="180">
        <v>6813</v>
      </c>
    </row>
    <row r="26" spans="3:5" ht="12.75">
      <c r="C26" t="s">
        <v>203</v>
      </c>
      <c r="D26">
        <v>1</v>
      </c>
      <c r="E26" s="180">
        <v>7834</v>
      </c>
    </row>
    <row r="27" spans="3:5" ht="12.75">
      <c r="C27" t="s">
        <v>205</v>
      </c>
      <c r="D27">
        <v>1</v>
      </c>
      <c r="E27" s="180">
        <v>8022</v>
      </c>
    </row>
    <row r="28" spans="3:5" ht="12.75">
      <c r="C28" t="s">
        <v>207</v>
      </c>
      <c r="D28">
        <v>1</v>
      </c>
      <c r="E28" s="180">
        <v>8022</v>
      </c>
    </row>
    <row r="29" spans="3:5" ht="12.75">
      <c r="C29" t="s">
        <v>209</v>
      </c>
      <c r="D29">
        <v>2</v>
      </c>
      <c r="E29" s="180">
        <v>9433</v>
      </c>
    </row>
    <row r="30" spans="3:5" ht="12.75">
      <c r="C30" t="s">
        <v>211</v>
      </c>
      <c r="D30">
        <v>1</v>
      </c>
      <c r="E30" s="180">
        <v>8397</v>
      </c>
    </row>
    <row r="31" spans="3:5" ht="12.75">
      <c r="C31" t="s">
        <v>213</v>
      </c>
      <c r="D31">
        <v>1</v>
      </c>
      <c r="E31" s="180">
        <v>8832</v>
      </c>
    </row>
    <row r="32" spans="3:5" ht="12.75">
      <c r="C32" t="s">
        <v>215</v>
      </c>
      <c r="D32">
        <v>2</v>
      </c>
      <c r="E32" s="180">
        <v>10744</v>
      </c>
    </row>
    <row r="33" spans="3:5" ht="12.75">
      <c r="C33" t="s">
        <v>217</v>
      </c>
      <c r="D33">
        <v>3</v>
      </c>
      <c r="E33" s="180">
        <v>12211</v>
      </c>
    </row>
    <row r="34" spans="3:5" ht="12.75">
      <c r="C34" t="s">
        <v>219</v>
      </c>
      <c r="D34">
        <v>1</v>
      </c>
      <c r="E34" s="180">
        <v>11643</v>
      </c>
    </row>
    <row r="35" spans="3:5" ht="12.75">
      <c r="C35" t="s">
        <v>221</v>
      </c>
      <c r="D35">
        <v>1</v>
      </c>
      <c r="E35" s="180">
        <v>13241</v>
      </c>
    </row>
    <row r="36" spans="3:7" ht="12.75">
      <c r="C36" t="s">
        <v>223</v>
      </c>
      <c r="D36">
        <v>2</v>
      </c>
      <c r="E36" s="180">
        <v>11143</v>
      </c>
      <c r="G36">
        <f>SUM(D22:D36)</f>
        <v>21</v>
      </c>
    </row>
    <row r="40" ht="12.75">
      <c r="G40">
        <f>SUM(G9:G36)</f>
        <v>49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Pajgr</dc:creator>
  <cp:keywords/>
  <dc:description/>
  <cp:lastModifiedBy>JPajgr</cp:lastModifiedBy>
  <dcterms:created xsi:type="dcterms:W3CDTF">2017-11-08T12:42:23Z</dcterms:created>
  <dcterms:modified xsi:type="dcterms:W3CDTF">2017-11-08T12:42:25Z</dcterms:modified>
  <cp:category/>
  <cp:version/>
  <cp:contentType/>
  <cp:contentStatus/>
</cp:coreProperties>
</file>