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Naklady" sheetId="12" r:id="rId4"/>
    <sheet name="SO 20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Naklady'!$1:$7</definedName>
    <definedName name="_xlnm.Print_Titles" localSheetId="4">'SO 201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Naklady'!$A$1:$W$44</definedName>
    <definedName name="_xlnm.Print_Area" localSheetId="4">'SO 201 1 Pol'!$A$1:$W$390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G43"/>
  <c r="F43"/>
  <c r="G42"/>
  <c r="F42"/>
  <c r="G41"/>
  <c r="F41"/>
  <c r="G40"/>
  <c r="F40"/>
  <c r="G39"/>
  <c r="F39"/>
  <c r="G384" i="13"/>
  <c r="G9"/>
  <c r="G8" s="1"/>
  <c r="I9"/>
  <c r="K9"/>
  <c r="K8" s="1"/>
  <c r="M9"/>
  <c r="O9"/>
  <c r="O8" s="1"/>
  <c r="Q9"/>
  <c r="V9"/>
  <c r="V8" s="1"/>
  <c r="G12"/>
  <c r="I12"/>
  <c r="K12"/>
  <c r="M12"/>
  <c r="O12"/>
  <c r="Q12"/>
  <c r="V12"/>
  <c r="G15"/>
  <c r="M15" s="1"/>
  <c r="I15"/>
  <c r="I8" s="1"/>
  <c r="K15"/>
  <c r="O15"/>
  <c r="Q15"/>
  <c r="Q8" s="1"/>
  <c r="V15"/>
  <c r="G18"/>
  <c r="I18"/>
  <c r="K18"/>
  <c r="M18"/>
  <c r="O18"/>
  <c r="Q18"/>
  <c r="V18"/>
  <c r="G21"/>
  <c r="I21"/>
  <c r="K21"/>
  <c r="M21"/>
  <c r="O21"/>
  <c r="Q21"/>
  <c r="V21"/>
  <c r="G24"/>
  <c r="I24"/>
  <c r="K24"/>
  <c r="M24"/>
  <c r="O24"/>
  <c r="Q24"/>
  <c r="V24"/>
  <c r="G27"/>
  <c r="M27" s="1"/>
  <c r="I27"/>
  <c r="K27"/>
  <c r="O27"/>
  <c r="Q27"/>
  <c r="V27"/>
  <c r="G30"/>
  <c r="I30"/>
  <c r="K30"/>
  <c r="M30"/>
  <c r="O30"/>
  <c r="Q30"/>
  <c r="V30"/>
  <c r="G33"/>
  <c r="I33"/>
  <c r="K33"/>
  <c r="M33"/>
  <c r="O33"/>
  <c r="Q33"/>
  <c r="V33"/>
  <c r="G36"/>
  <c r="I36"/>
  <c r="K36"/>
  <c r="M36"/>
  <c r="O36"/>
  <c r="Q36"/>
  <c r="V36"/>
  <c r="G39"/>
  <c r="M39" s="1"/>
  <c r="I39"/>
  <c r="K39"/>
  <c r="O39"/>
  <c r="Q39"/>
  <c r="V39"/>
  <c r="G43"/>
  <c r="I43"/>
  <c r="K43"/>
  <c r="M43"/>
  <c r="O43"/>
  <c r="Q43"/>
  <c r="V43"/>
  <c r="G46"/>
  <c r="I46"/>
  <c r="K46"/>
  <c r="M46"/>
  <c r="O46"/>
  <c r="Q46"/>
  <c r="V46"/>
  <c r="G49"/>
  <c r="I49"/>
  <c r="K49"/>
  <c r="M49"/>
  <c r="O49"/>
  <c r="Q49"/>
  <c r="V49"/>
  <c r="G53"/>
  <c r="I53"/>
  <c r="I52" s="1"/>
  <c r="K53"/>
  <c r="K52" s="1"/>
  <c r="M53"/>
  <c r="O53"/>
  <c r="Q53"/>
  <c r="Q52" s="1"/>
  <c r="V53"/>
  <c r="V52" s="1"/>
  <c r="G56"/>
  <c r="I56"/>
  <c r="K56"/>
  <c r="M56"/>
  <c r="O56"/>
  <c r="Q56"/>
  <c r="V56"/>
  <c r="G59"/>
  <c r="I59"/>
  <c r="K59"/>
  <c r="M59"/>
  <c r="O59"/>
  <c r="Q59"/>
  <c r="V59"/>
  <c r="G62"/>
  <c r="G52" s="1"/>
  <c r="I62"/>
  <c r="K62"/>
  <c r="O62"/>
  <c r="O52" s="1"/>
  <c r="Q62"/>
  <c r="V62"/>
  <c r="G65"/>
  <c r="I65"/>
  <c r="K65"/>
  <c r="M65"/>
  <c r="O65"/>
  <c r="Q65"/>
  <c r="V65"/>
  <c r="G68"/>
  <c r="I68"/>
  <c r="K68"/>
  <c r="M68"/>
  <c r="O68"/>
  <c r="Q68"/>
  <c r="V68"/>
  <c r="G72"/>
  <c r="G71" s="1"/>
  <c r="I72"/>
  <c r="I71" s="1"/>
  <c r="K72"/>
  <c r="K71" s="1"/>
  <c r="O72"/>
  <c r="O71" s="1"/>
  <c r="Q72"/>
  <c r="Q71" s="1"/>
  <c r="V72"/>
  <c r="V71" s="1"/>
  <c r="G75"/>
  <c r="I75"/>
  <c r="K75"/>
  <c r="M75"/>
  <c r="O75"/>
  <c r="Q75"/>
  <c r="V75"/>
  <c r="G78"/>
  <c r="I78"/>
  <c r="K78"/>
  <c r="M78"/>
  <c r="O78"/>
  <c r="Q78"/>
  <c r="V78"/>
  <c r="G81"/>
  <c r="I81"/>
  <c r="K81"/>
  <c r="M81"/>
  <c r="O81"/>
  <c r="Q81"/>
  <c r="V81"/>
  <c r="G84"/>
  <c r="M84" s="1"/>
  <c r="I84"/>
  <c r="K84"/>
  <c r="O84"/>
  <c r="Q84"/>
  <c r="V84"/>
  <c r="G87"/>
  <c r="I87"/>
  <c r="K87"/>
  <c r="M87"/>
  <c r="O87"/>
  <c r="Q87"/>
  <c r="V87"/>
  <c r="G90"/>
  <c r="I90"/>
  <c r="K90"/>
  <c r="M90"/>
  <c r="O90"/>
  <c r="Q90"/>
  <c r="V90"/>
  <c r="G93"/>
  <c r="I93"/>
  <c r="K93"/>
  <c r="M93"/>
  <c r="O93"/>
  <c r="Q93"/>
  <c r="V93"/>
  <c r="G96"/>
  <c r="M96" s="1"/>
  <c r="I96"/>
  <c r="K96"/>
  <c r="O96"/>
  <c r="Q96"/>
  <c r="V96"/>
  <c r="G99"/>
  <c r="I99"/>
  <c r="K99"/>
  <c r="M99"/>
  <c r="O99"/>
  <c r="Q99"/>
  <c r="V99"/>
  <c r="G102"/>
  <c r="I102"/>
  <c r="K102"/>
  <c r="M102"/>
  <c r="O102"/>
  <c r="Q102"/>
  <c r="V102"/>
  <c r="G106"/>
  <c r="G105" s="1"/>
  <c r="I106"/>
  <c r="I105" s="1"/>
  <c r="K106"/>
  <c r="K105" s="1"/>
  <c r="O106"/>
  <c r="O105" s="1"/>
  <c r="Q106"/>
  <c r="Q105" s="1"/>
  <c r="V106"/>
  <c r="V105" s="1"/>
  <c r="G110"/>
  <c r="I110"/>
  <c r="K110"/>
  <c r="M110"/>
  <c r="O110"/>
  <c r="Q110"/>
  <c r="V110"/>
  <c r="G113"/>
  <c r="I113"/>
  <c r="K113"/>
  <c r="M113"/>
  <c r="O113"/>
  <c r="Q113"/>
  <c r="V113"/>
  <c r="G116"/>
  <c r="I116"/>
  <c r="K116"/>
  <c r="M116"/>
  <c r="O116"/>
  <c r="Q116"/>
  <c r="V116"/>
  <c r="G119"/>
  <c r="M119" s="1"/>
  <c r="I119"/>
  <c r="K119"/>
  <c r="O119"/>
  <c r="Q119"/>
  <c r="V119"/>
  <c r="G122"/>
  <c r="I122"/>
  <c r="K122"/>
  <c r="M122"/>
  <c r="O122"/>
  <c r="Q122"/>
  <c r="V122"/>
  <c r="G125"/>
  <c r="I125"/>
  <c r="K125"/>
  <c r="M125"/>
  <c r="O125"/>
  <c r="Q125"/>
  <c r="V125"/>
  <c r="G128"/>
  <c r="I128"/>
  <c r="K128"/>
  <c r="M128"/>
  <c r="O128"/>
  <c r="Q128"/>
  <c r="V128"/>
  <c r="G131"/>
  <c r="M131" s="1"/>
  <c r="I131"/>
  <c r="K131"/>
  <c r="O131"/>
  <c r="Q131"/>
  <c r="V131"/>
  <c r="I134"/>
  <c r="Q134"/>
  <c r="G135"/>
  <c r="G134" s="1"/>
  <c r="I135"/>
  <c r="K135"/>
  <c r="K134" s="1"/>
  <c r="M135"/>
  <c r="M134" s="1"/>
  <c r="O135"/>
  <c r="O134" s="1"/>
  <c r="Q135"/>
  <c r="V135"/>
  <c r="V134" s="1"/>
  <c r="G139"/>
  <c r="G138" s="1"/>
  <c r="I139"/>
  <c r="I138" s="1"/>
  <c r="K139"/>
  <c r="K138" s="1"/>
  <c r="O139"/>
  <c r="O138" s="1"/>
  <c r="Q139"/>
  <c r="Q138" s="1"/>
  <c r="V139"/>
  <c r="V138" s="1"/>
  <c r="G143"/>
  <c r="G142" s="1"/>
  <c r="I143"/>
  <c r="K143"/>
  <c r="K142" s="1"/>
  <c r="M143"/>
  <c r="O143"/>
  <c r="O142" s="1"/>
  <c r="Q143"/>
  <c r="V143"/>
  <c r="V142" s="1"/>
  <c r="G146"/>
  <c r="I146"/>
  <c r="K146"/>
  <c r="M146"/>
  <c r="O146"/>
  <c r="Q146"/>
  <c r="V146"/>
  <c r="G149"/>
  <c r="M149" s="1"/>
  <c r="I149"/>
  <c r="K149"/>
  <c r="O149"/>
  <c r="Q149"/>
  <c r="V149"/>
  <c r="G152"/>
  <c r="I152"/>
  <c r="I142" s="1"/>
  <c r="K152"/>
  <c r="M152"/>
  <c r="O152"/>
  <c r="Q152"/>
  <c r="Q142" s="1"/>
  <c r="V152"/>
  <c r="G155"/>
  <c r="I155"/>
  <c r="K155"/>
  <c r="M155"/>
  <c r="O155"/>
  <c r="Q155"/>
  <c r="V155"/>
  <c r="G158"/>
  <c r="I158"/>
  <c r="K158"/>
  <c r="M158"/>
  <c r="O158"/>
  <c r="Q158"/>
  <c r="V158"/>
  <c r="G161"/>
  <c r="M161" s="1"/>
  <c r="I161"/>
  <c r="K161"/>
  <c r="O161"/>
  <c r="Q161"/>
  <c r="V161"/>
  <c r="G164"/>
  <c r="M164" s="1"/>
  <c r="I164"/>
  <c r="K164"/>
  <c r="O164"/>
  <c r="Q164"/>
  <c r="V164"/>
  <c r="G169"/>
  <c r="I169"/>
  <c r="K169"/>
  <c r="M169"/>
  <c r="O169"/>
  <c r="Q169"/>
  <c r="V169"/>
  <c r="G172"/>
  <c r="I172"/>
  <c r="K172"/>
  <c r="M172"/>
  <c r="O172"/>
  <c r="Q172"/>
  <c r="V172"/>
  <c r="G175"/>
  <c r="M175" s="1"/>
  <c r="I175"/>
  <c r="K175"/>
  <c r="O175"/>
  <c r="Q175"/>
  <c r="V175"/>
  <c r="G178"/>
  <c r="M178" s="1"/>
  <c r="I178"/>
  <c r="K178"/>
  <c r="O178"/>
  <c r="Q178"/>
  <c r="V178"/>
  <c r="G181"/>
  <c r="I181"/>
  <c r="K181"/>
  <c r="M181"/>
  <c r="O181"/>
  <c r="Q181"/>
  <c r="V181"/>
  <c r="G185"/>
  <c r="G184" s="1"/>
  <c r="I185"/>
  <c r="I184" s="1"/>
  <c r="K185"/>
  <c r="K184" s="1"/>
  <c r="O185"/>
  <c r="O184" s="1"/>
  <c r="Q185"/>
  <c r="Q184" s="1"/>
  <c r="V185"/>
  <c r="V184" s="1"/>
  <c r="G188"/>
  <c r="M188" s="1"/>
  <c r="I188"/>
  <c r="K188"/>
  <c r="O188"/>
  <c r="Q188"/>
  <c r="V188"/>
  <c r="K191"/>
  <c r="V191"/>
  <c r="G192"/>
  <c r="G191" s="1"/>
  <c r="I192"/>
  <c r="I191" s="1"/>
  <c r="K192"/>
  <c r="M192"/>
  <c r="M191" s="1"/>
  <c r="O192"/>
  <c r="O191" s="1"/>
  <c r="Q192"/>
  <c r="Q191" s="1"/>
  <c r="V192"/>
  <c r="G196"/>
  <c r="O196"/>
  <c r="G197"/>
  <c r="I197"/>
  <c r="I196" s="1"/>
  <c r="K197"/>
  <c r="K196" s="1"/>
  <c r="M197"/>
  <c r="M196" s="1"/>
  <c r="O197"/>
  <c r="Q197"/>
  <c r="Q196" s="1"/>
  <c r="V197"/>
  <c r="V196" s="1"/>
  <c r="G202"/>
  <c r="G201" s="1"/>
  <c r="I202"/>
  <c r="I201" s="1"/>
  <c r="K202"/>
  <c r="M202"/>
  <c r="O202"/>
  <c r="O201" s="1"/>
  <c r="Q202"/>
  <c r="Q201" s="1"/>
  <c r="V202"/>
  <c r="G205"/>
  <c r="M205" s="1"/>
  <c r="I205"/>
  <c r="K205"/>
  <c r="O205"/>
  <c r="Q205"/>
  <c r="V205"/>
  <c r="G208"/>
  <c r="I208"/>
  <c r="K208"/>
  <c r="M208"/>
  <c r="O208"/>
  <c r="Q208"/>
  <c r="V208"/>
  <c r="G211"/>
  <c r="I211"/>
  <c r="K211"/>
  <c r="K201" s="1"/>
  <c r="M211"/>
  <c r="O211"/>
  <c r="Q211"/>
  <c r="V211"/>
  <c r="V201" s="1"/>
  <c r="G214"/>
  <c r="I214"/>
  <c r="K214"/>
  <c r="M214"/>
  <c r="O214"/>
  <c r="Q214"/>
  <c r="V214"/>
  <c r="G217"/>
  <c r="M217" s="1"/>
  <c r="I217"/>
  <c r="K217"/>
  <c r="O217"/>
  <c r="Q217"/>
  <c r="V217"/>
  <c r="G220"/>
  <c r="I220"/>
  <c r="K220"/>
  <c r="M220"/>
  <c r="O220"/>
  <c r="Q220"/>
  <c r="V220"/>
  <c r="G223"/>
  <c r="I223"/>
  <c r="K223"/>
  <c r="M223"/>
  <c r="O223"/>
  <c r="Q223"/>
  <c r="V223"/>
  <c r="G226"/>
  <c r="I226"/>
  <c r="K226"/>
  <c r="M226"/>
  <c r="O226"/>
  <c r="Q226"/>
  <c r="V226"/>
  <c r="G229"/>
  <c r="M229" s="1"/>
  <c r="I229"/>
  <c r="K229"/>
  <c r="O229"/>
  <c r="Q229"/>
  <c r="V229"/>
  <c r="G232"/>
  <c r="I232"/>
  <c r="K232"/>
  <c r="M232"/>
  <c r="O232"/>
  <c r="Q232"/>
  <c r="V232"/>
  <c r="G237"/>
  <c r="I237"/>
  <c r="K237"/>
  <c r="M237"/>
  <c r="O237"/>
  <c r="Q237"/>
  <c r="V237"/>
  <c r="G240"/>
  <c r="I240"/>
  <c r="K240"/>
  <c r="M240"/>
  <c r="O240"/>
  <c r="Q240"/>
  <c r="V240"/>
  <c r="G243"/>
  <c r="M243" s="1"/>
  <c r="I243"/>
  <c r="K243"/>
  <c r="O243"/>
  <c r="Q243"/>
  <c r="V243"/>
  <c r="G247"/>
  <c r="G246" s="1"/>
  <c r="I247"/>
  <c r="K247"/>
  <c r="K246" s="1"/>
  <c r="M247"/>
  <c r="O247"/>
  <c r="O246" s="1"/>
  <c r="Q247"/>
  <c r="V247"/>
  <c r="V246" s="1"/>
  <c r="G250"/>
  <c r="I250"/>
  <c r="K250"/>
  <c r="M250"/>
  <c r="O250"/>
  <c r="Q250"/>
  <c r="V250"/>
  <c r="G253"/>
  <c r="M253" s="1"/>
  <c r="I253"/>
  <c r="K253"/>
  <c r="O253"/>
  <c r="Q253"/>
  <c r="V253"/>
  <c r="G256"/>
  <c r="I256"/>
  <c r="I246" s="1"/>
  <c r="K256"/>
  <c r="M256"/>
  <c r="O256"/>
  <c r="Q256"/>
  <c r="Q246" s="1"/>
  <c r="V256"/>
  <c r="G259"/>
  <c r="I259"/>
  <c r="K259"/>
  <c r="M259"/>
  <c r="O259"/>
  <c r="Q259"/>
  <c r="V259"/>
  <c r="G265"/>
  <c r="G264" s="1"/>
  <c r="I265"/>
  <c r="I264" s="1"/>
  <c r="K265"/>
  <c r="K264" s="1"/>
  <c r="O265"/>
  <c r="O264" s="1"/>
  <c r="Q265"/>
  <c r="Q264" s="1"/>
  <c r="V265"/>
  <c r="V264" s="1"/>
  <c r="G268"/>
  <c r="I268"/>
  <c r="K268"/>
  <c r="M268"/>
  <c r="O268"/>
  <c r="Q268"/>
  <c r="V268"/>
  <c r="G271"/>
  <c r="I271"/>
  <c r="K271"/>
  <c r="M271"/>
  <c r="O271"/>
  <c r="Q271"/>
  <c r="V271"/>
  <c r="G275"/>
  <c r="G274" s="1"/>
  <c r="I275"/>
  <c r="I274" s="1"/>
  <c r="K275"/>
  <c r="K274" s="1"/>
  <c r="O275"/>
  <c r="O274" s="1"/>
  <c r="Q275"/>
  <c r="Q274" s="1"/>
  <c r="V275"/>
  <c r="V274" s="1"/>
  <c r="G278"/>
  <c r="I278"/>
  <c r="K278"/>
  <c r="M278"/>
  <c r="O278"/>
  <c r="Q278"/>
  <c r="V278"/>
  <c r="G281"/>
  <c r="I281"/>
  <c r="K281"/>
  <c r="M281"/>
  <c r="O281"/>
  <c r="Q281"/>
  <c r="V281"/>
  <c r="G285"/>
  <c r="G284" s="1"/>
  <c r="I285"/>
  <c r="I284" s="1"/>
  <c r="K285"/>
  <c r="K284" s="1"/>
  <c r="O285"/>
  <c r="O284" s="1"/>
  <c r="Q285"/>
  <c r="Q284" s="1"/>
  <c r="V285"/>
  <c r="V284" s="1"/>
  <c r="G288"/>
  <c r="I288"/>
  <c r="K288"/>
  <c r="M288"/>
  <c r="O288"/>
  <c r="Q288"/>
  <c r="V288"/>
  <c r="G291"/>
  <c r="I291"/>
  <c r="K291"/>
  <c r="M291"/>
  <c r="O291"/>
  <c r="Q291"/>
  <c r="V291"/>
  <c r="G294"/>
  <c r="I294"/>
  <c r="K294"/>
  <c r="M294"/>
  <c r="O294"/>
  <c r="Q294"/>
  <c r="V294"/>
  <c r="G297"/>
  <c r="M297" s="1"/>
  <c r="I297"/>
  <c r="K297"/>
  <c r="O297"/>
  <c r="Q297"/>
  <c r="V297"/>
  <c r="G301"/>
  <c r="I301"/>
  <c r="K301"/>
  <c r="M301"/>
  <c r="O301"/>
  <c r="Q301"/>
  <c r="V301"/>
  <c r="G304"/>
  <c r="I304"/>
  <c r="K304"/>
  <c r="M304"/>
  <c r="O304"/>
  <c r="Q304"/>
  <c r="V304"/>
  <c r="G308"/>
  <c r="G307" s="1"/>
  <c r="I308"/>
  <c r="I307" s="1"/>
  <c r="K308"/>
  <c r="K307" s="1"/>
  <c r="O308"/>
  <c r="O307" s="1"/>
  <c r="Q308"/>
  <c r="Q307" s="1"/>
  <c r="V308"/>
  <c r="V307" s="1"/>
  <c r="G312"/>
  <c r="G311" s="1"/>
  <c r="I312"/>
  <c r="K312"/>
  <c r="K311" s="1"/>
  <c r="M312"/>
  <c r="M311" s="1"/>
  <c r="O312"/>
  <c r="O311" s="1"/>
  <c r="Q312"/>
  <c r="V312"/>
  <c r="V311" s="1"/>
  <c r="G315"/>
  <c r="I315"/>
  <c r="K315"/>
  <c r="M315"/>
  <c r="O315"/>
  <c r="Q315"/>
  <c r="V315"/>
  <c r="G318"/>
  <c r="M318" s="1"/>
  <c r="I318"/>
  <c r="K318"/>
  <c r="O318"/>
  <c r="Q318"/>
  <c r="V318"/>
  <c r="G321"/>
  <c r="I321"/>
  <c r="I311" s="1"/>
  <c r="K321"/>
  <c r="M321"/>
  <c r="O321"/>
  <c r="Q321"/>
  <c r="Q311" s="1"/>
  <c r="V321"/>
  <c r="G324"/>
  <c r="I324"/>
  <c r="K324"/>
  <c r="M324"/>
  <c r="O324"/>
  <c r="Q324"/>
  <c r="V324"/>
  <c r="G328"/>
  <c r="I328"/>
  <c r="K328"/>
  <c r="M328"/>
  <c r="O328"/>
  <c r="Q328"/>
  <c r="V328"/>
  <c r="G332"/>
  <c r="I332"/>
  <c r="I331" s="1"/>
  <c r="K332"/>
  <c r="K331" s="1"/>
  <c r="M332"/>
  <c r="O332"/>
  <c r="Q332"/>
  <c r="Q331" s="1"/>
  <c r="V332"/>
  <c r="V331" s="1"/>
  <c r="G338"/>
  <c r="I338"/>
  <c r="K338"/>
  <c r="M338"/>
  <c r="O338"/>
  <c r="Q338"/>
  <c r="V338"/>
  <c r="G341"/>
  <c r="I341"/>
  <c r="K341"/>
  <c r="M341"/>
  <c r="O341"/>
  <c r="Q341"/>
  <c r="V341"/>
  <c r="G344"/>
  <c r="G331" s="1"/>
  <c r="I344"/>
  <c r="K344"/>
  <c r="O344"/>
  <c r="O331" s="1"/>
  <c r="Q344"/>
  <c r="V344"/>
  <c r="G347"/>
  <c r="I347"/>
  <c r="K347"/>
  <c r="M347"/>
  <c r="O347"/>
  <c r="Q347"/>
  <c r="V347"/>
  <c r="K350"/>
  <c r="V350"/>
  <c r="G351"/>
  <c r="G350" s="1"/>
  <c r="I351"/>
  <c r="I350" s="1"/>
  <c r="K351"/>
  <c r="M351"/>
  <c r="O351"/>
  <c r="O350" s="1"/>
  <c r="Q351"/>
  <c r="Q350" s="1"/>
  <c r="V351"/>
  <c r="G356"/>
  <c r="M356" s="1"/>
  <c r="I356"/>
  <c r="K356"/>
  <c r="O356"/>
  <c r="Q356"/>
  <c r="V356"/>
  <c r="I359"/>
  <c r="Q359"/>
  <c r="G360"/>
  <c r="G359" s="1"/>
  <c r="I360"/>
  <c r="K360"/>
  <c r="K359" s="1"/>
  <c r="M360"/>
  <c r="M359" s="1"/>
  <c r="O360"/>
  <c r="O359" s="1"/>
  <c r="Q360"/>
  <c r="V360"/>
  <c r="V359" s="1"/>
  <c r="G363"/>
  <c r="I363"/>
  <c r="K363"/>
  <c r="M363"/>
  <c r="O363"/>
  <c r="Q363"/>
  <c r="V363"/>
  <c r="G366"/>
  <c r="M366" s="1"/>
  <c r="I366"/>
  <c r="K366"/>
  <c r="O366"/>
  <c r="Q366"/>
  <c r="V366"/>
  <c r="G370"/>
  <c r="I370"/>
  <c r="K370"/>
  <c r="K369" s="1"/>
  <c r="M370"/>
  <c r="M369" s="1"/>
  <c r="O370"/>
  <c r="Q370"/>
  <c r="V370"/>
  <c r="V369" s="1"/>
  <c r="G373"/>
  <c r="G369" s="1"/>
  <c r="I373"/>
  <c r="K373"/>
  <c r="M373"/>
  <c r="O373"/>
  <c r="O369" s="1"/>
  <c r="Q373"/>
  <c r="V373"/>
  <c r="G377"/>
  <c r="M377" s="1"/>
  <c r="I377"/>
  <c r="K377"/>
  <c r="O377"/>
  <c r="Q377"/>
  <c r="V377"/>
  <c r="G380"/>
  <c r="M380" s="1"/>
  <c r="I380"/>
  <c r="I369" s="1"/>
  <c r="K380"/>
  <c r="O380"/>
  <c r="Q380"/>
  <c r="Q369" s="1"/>
  <c r="V380"/>
  <c r="AE384"/>
  <c r="G43" i="12"/>
  <c r="G9"/>
  <c r="M9" s="1"/>
  <c r="I9"/>
  <c r="K9"/>
  <c r="K8" s="1"/>
  <c r="O9"/>
  <c r="O8" s="1"/>
  <c r="Q9"/>
  <c r="V9"/>
  <c r="V8" s="1"/>
  <c r="G12"/>
  <c r="I12"/>
  <c r="I8" s="1"/>
  <c r="K12"/>
  <c r="M12"/>
  <c r="O12"/>
  <c r="Q12"/>
  <c r="Q8" s="1"/>
  <c r="V12"/>
  <c r="G14"/>
  <c r="M14" s="1"/>
  <c r="I14"/>
  <c r="K14"/>
  <c r="O14"/>
  <c r="Q14"/>
  <c r="V14"/>
  <c r="G16"/>
  <c r="I16"/>
  <c r="K16"/>
  <c r="M16"/>
  <c r="O16"/>
  <c r="Q16"/>
  <c r="V16"/>
  <c r="G18"/>
  <c r="G19"/>
  <c r="I19"/>
  <c r="I18" s="1"/>
  <c r="K19"/>
  <c r="M19"/>
  <c r="O19"/>
  <c r="Q19"/>
  <c r="Q18" s="1"/>
  <c r="V19"/>
  <c r="G22"/>
  <c r="M22" s="1"/>
  <c r="I22"/>
  <c r="K22"/>
  <c r="K18" s="1"/>
  <c r="O22"/>
  <c r="Q22"/>
  <c r="V22"/>
  <c r="V18" s="1"/>
  <c r="G24"/>
  <c r="I24"/>
  <c r="K24"/>
  <c r="M24"/>
  <c r="O24"/>
  <c r="Q24"/>
  <c r="V24"/>
  <c r="G27"/>
  <c r="M27" s="1"/>
  <c r="I27"/>
  <c r="K27"/>
  <c r="O27"/>
  <c r="O18" s="1"/>
  <c r="Q27"/>
  <c r="V27"/>
  <c r="G30"/>
  <c r="I30"/>
  <c r="K30"/>
  <c r="M30"/>
  <c r="O30"/>
  <c r="Q30"/>
  <c r="V30"/>
  <c r="G33"/>
  <c r="M33" s="1"/>
  <c r="I33"/>
  <c r="K33"/>
  <c r="O33"/>
  <c r="Q33"/>
  <c r="V33"/>
  <c r="G36"/>
  <c r="I36"/>
  <c r="K36"/>
  <c r="M36"/>
  <c r="O36"/>
  <c r="Q36"/>
  <c r="V36"/>
  <c r="G39"/>
  <c r="M39" s="1"/>
  <c r="I39"/>
  <c r="K39"/>
  <c r="O39"/>
  <c r="Q39"/>
  <c r="V39"/>
  <c r="AE43"/>
  <c r="AF43"/>
  <c r="I20" i="1"/>
  <c r="I19"/>
  <c r="I18"/>
  <c r="I17"/>
  <c r="F44"/>
  <c r="G44"/>
  <c r="G25" s="1"/>
  <c r="A25" s="1"/>
  <c r="A26" s="1"/>
  <c r="G26" s="1"/>
  <c r="H43"/>
  <c r="I43" s="1"/>
  <c r="H42"/>
  <c r="I42" s="1"/>
  <c r="H40"/>
  <c r="I40" s="1"/>
  <c r="H39"/>
  <c r="H44" s="1"/>
  <c r="H41" l="1"/>
  <c r="I41" s="1"/>
  <c r="I16"/>
  <c r="I21" s="1"/>
  <c r="I70"/>
  <c r="J69" s="1"/>
  <c r="G28"/>
  <c r="G23"/>
  <c r="A23" s="1"/>
  <c r="A24" s="1"/>
  <c r="G24" s="1"/>
  <c r="M201" i="13"/>
  <c r="M142"/>
  <c r="M246"/>
  <c r="M350"/>
  <c r="M331"/>
  <c r="M8"/>
  <c r="AF384"/>
  <c r="M344"/>
  <c r="M308"/>
  <c r="M307" s="1"/>
  <c r="M285"/>
  <c r="M284" s="1"/>
  <c r="M275"/>
  <c r="M274" s="1"/>
  <c r="M265"/>
  <c r="M264" s="1"/>
  <c r="M185"/>
  <c r="M184" s="1"/>
  <c r="M139"/>
  <c r="M138" s="1"/>
  <c r="M106"/>
  <c r="M105" s="1"/>
  <c r="M72"/>
  <c r="M71" s="1"/>
  <c r="M62"/>
  <c r="M52" s="1"/>
  <c r="M8" i="12"/>
  <c r="M18"/>
  <c r="G8"/>
  <c r="I39" i="1"/>
  <c r="I44" s="1"/>
  <c r="J28"/>
  <c r="J26"/>
  <c r="G38"/>
  <c r="F38"/>
  <c r="H32"/>
  <c r="J23"/>
  <c r="J24"/>
  <c r="J25"/>
  <c r="J27"/>
  <c r="E24"/>
  <c r="E26"/>
  <c r="J66" l="1"/>
  <c r="J60"/>
  <c r="J67"/>
  <c r="J58"/>
  <c r="J59"/>
  <c r="J52"/>
  <c r="J68"/>
  <c r="J57"/>
  <c r="J65"/>
  <c r="J56"/>
  <c r="J64"/>
  <c r="J55"/>
  <c r="J63"/>
  <c r="J51"/>
  <c r="J54"/>
  <c r="J62"/>
  <c r="J53"/>
  <c r="J61"/>
  <c r="A27"/>
  <c r="A29" s="1"/>
  <c r="G29" s="1"/>
  <c r="G27" s="1"/>
  <c r="J41"/>
  <c r="J43"/>
  <c r="J39"/>
  <c r="J44" s="1"/>
  <c r="J42"/>
  <c r="J40"/>
  <c r="J70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<sst xmlns="http://schemas.openxmlformats.org/spreadsheetml/2006/main" count="1477" uniqueCount="542">
  <si>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</si>
  <si>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</si>
  <si>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</si>
  <si>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</si>
  <si>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</si>
  <si>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</si>
  <si>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</si>
  <si>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</si>
  <si>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</si>
  <si>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</si>
  <si>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</si>
  <si>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</si>
  <si>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</si>
  <si>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</si>
  <si>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</si>
  <si>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</si>
  <si>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</si>
  <si>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</si>
  <si>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</si>
  <si>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</si>
  <si>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</si>
  <si>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</si>
  <si>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</si>
  <si>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</si>
  <si>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</si>
  <si>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</si>
  <si>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</si>
  <si>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</si>
  <si>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</si>
  <si>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</si>
  <si>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</si>
  <si>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</si>
  <si>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</si>
  <si>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</si>
  <si>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</si>
  <si>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</si>
  <si>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</si>
  <si>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</si>
  <si>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</si>
  <si>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</si>
  <si>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</si>
  <si>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</si>
  <si>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</si>
  <si>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</si>
  <si>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VPM12</t>
  </si>
  <si>
    <t>MOST M12 VĚŽECKÝ POTOK POSTOUPKY</t>
  </si>
  <si>
    <t>Město Kroměříž</t>
  </si>
  <si>
    <t>Velké náměstí 115/1</t>
  </si>
  <si>
    <t>Kroměříž</t>
  </si>
  <si>
    <t>76701</t>
  </si>
  <si>
    <t>00287351</t>
  </si>
  <si>
    <t>MSS - projekt s.r.o.</t>
  </si>
  <si>
    <t>Michelská 580/63</t>
  </si>
  <si>
    <t>Praha-Michle</t>
  </si>
  <si>
    <t>14100</t>
  </si>
  <si>
    <t>26849836</t>
  </si>
  <si>
    <t>CZ26849836</t>
  </si>
  <si>
    <t>Stavba</t>
  </si>
  <si>
    <t>1</t>
  </si>
  <si>
    <t>VON</t>
  </si>
  <si>
    <t>VEDLEJŠÍ A OSTATNÍ NÁKLADY</t>
  </si>
  <si>
    <t>SO 201</t>
  </si>
  <si>
    <t>STAVEBNÍ ÚDRŽBA MOSTU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</si>
  <si>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</si>
  <si>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</si>
  <si>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</si>
  <si>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</si>
  <si>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</si>
  <si>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</si>
  <si>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</si>
  <si>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</si>
  <si>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</si>
  <si>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</si>
  <si>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</si>
  <si>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</si>
  <si>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</si>
  <si>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</si>
  <si>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</si>
  <si>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</si>
  <si>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</si>
  <si>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</si>
  <si>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</si>
  <si>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</si>
  <si>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</si>
  <si>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</si>
  <si>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</si>
  <si>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</si>
  <si>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</si>
  <si>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</si>
  <si>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</si>
  <si>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</si>
  <si>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</si>
  <si>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</si>
  <si>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</si>
  <si>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783</t>
  </si>
  <si>
    <t>Nátěry</t>
  </si>
  <si>
    <t>999</t>
  </si>
  <si>
    <t>Poplatky za skládky</t>
  </si>
  <si>
    <t>D96</t>
  </si>
  <si>
    <t>Přesuny suti a vybouraných hmot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</si>
  <si>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</si>
  <si>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</si>
  <si>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</si>
  <si>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</si>
  <si>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</si>
  <si>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</si>
  <si>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</si>
  <si>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</si>
  <si>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</si>
  <si>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</si>
  <si>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</si>
  <si>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</si>
  <si>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</si>
  <si>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</si>
  <si>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</si>
  <si>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</si>
  <si>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</si>
  <si>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</si>
  <si>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</si>
  <si>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</si>
  <si>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</si>
  <si>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</si>
  <si>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</si>
  <si>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</si>
  <si>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</si>
  <si>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</si>
  <si>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</si>
  <si>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</si>
  <si>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</si>
  <si>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</si>
  <si>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 R</t>
  </si>
  <si>
    <t xml:space="preserve">Geodetické práce </t>
  </si>
  <si>
    <t>Soubor</t>
  </si>
  <si>
    <t>RTS 18/ I</t>
  </si>
  <si>
    <t>Indiv</t>
  </si>
  <si>
    <t>POL99_8</t>
  </si>
  <si>
    <t>zaměření konstrukce po odkrytí</t>
  </si>
  <si>
    <t>POP</t>
  </si>
  <si>
    <t>SPU</t>
  </si>
  <si>
    <t>005121 R</t>
  </si>
  <si>
    <t>Zařízení staveniště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</si>
  <si>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</si>
  <si>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</si>
  <si>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</si>
  <si>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</si>
  <si>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</si>
  <si>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004111020R</t>
  </si>
  <si>
    <t xml:space="preserve">Vypracování projektové dokumentace </t>
  </si>
  <si>
    <t>Přepracování změn zjištěných po odkrytí konstrukce</t>
  </si>
  <si>
    <t>005211080R</t>
  </si>
  <si>
    <t xml:space="preserve">Bezpečnostní a hygienická opatření na staveništi </t>
  </si>
  <si>
    <t>R00001</t>
  </si>
  <si>
    <t>Zajištění povodňového a havarijního plánu pokud to bude stavba vyžadovat.</t>
  </si>
  <si>
    <t>soubor</t>
  </si>
  <si>
    <t>Vlastní</t>
  </si>
  <si>
    <t>POL1_1</t>
  </si>
  <si>
    <t>VV</t>
  </si>
  <si>
    <t>R00002T</t>
  </si>
  <si>
    <t>Podrobný geologický průzkum</t>
  </si>
  <si>
    <t>R00003</t>
  </si>
  <si>
    <t>Zajištění první hlavní prohlídky</t>
  </si>
  <si>
    <t>R00004</t>
  </si>
  <si>
    <t>Zajištění mostního listu (evidenční list propustku)</t>
  </si>
  <si>
    <t>R00005</t>
  </si>
  <si>
    <t>Zajištění fotodokumentace průběhu stavby</t>
  </si>
  <si>
    <t>R00006</t>
  </si>
  <si>
    <t>Autorský dozor</t>
  </si>
  <si>
    <t>SUM</t>
  </si>
  <si>
    <t>END</t>
  </si>
  <si>
    <t>Položkový soupis prací a dodávek</t>
  </si>
  <si>
    <t>113105113R00</t>
  </si>
  <si>
    <t>kladených do cemntové malty se spárami zalitými cementovou maltou</t>
  </si>
  <si>
    <t>m2</t>
  </si>
  <si>
    <t>porušená dlažba břehy koryta 50% plochy : (4,5*2*(18-8,1)+2,3*8,1*2)*0,25</t>
  </si>
  <si>
    <t>113106241R00</t>
  </si>
  <si>
    <t>Rozebrání ploch komunikací ze silničních panelů</t>
  </si>
  <si>
    <t>základ lávky : 1*3*2</t>
  </si>
  <si>
    <t>113107310R00</t>
  </si>
  <si>
    <t>Odstranění podkladu pl. 50 m2,kam.těžené tl.10 cm</t>
  </si>
  <si>
    <t>základ lávky : 8,58</t>
  </si>
  <si>
    <t>113107511R00</t>
  </si>
  <si>
    <t>Odstranění podkladu pl. 50 m2,kam.drcené tl.11 cm</t>
  </si>
  <si>
    <t>zpevnění stezky : 32</t>
  </si>
  <si>
    <t>113107525R00</t>
  </si>
  <si>
    <t>Odstranění podkladu pl. 50 m2,kam.drcené tl.25 cm</t>
  </si>
  <si>
    <t>přech.oblast : 3*6,7*2</t>
  </si>
  <si>
    <t>113108411R00</t>
  </si>
  <si>
    <t>Odstranění asfaltové vrstvy pl.nad 50 m2, tl.11 cm</t>
  </si>
  <si>
    <t>most : 12*6,7</t>
  </si>
  <si>
    <t>113151113R00</t>
  </si>
  <si>
    <t>Fréz.živič.krytu pl.do 500 m2,pruh do 75 cm,tl.4cm</t>
  </si>
  <si>
    <t>12*6,7+(6,7+5,7)*0,5*3*2</t>
  </si>
  <si>
    <t>129203101R00</t>
  </si>
  <si>
    <t>Čištění vodotečí, hl. do 2,5 m, š.do 5 m, v hor.3</t>
  </si>
  <si>
    <t>m3</t>
  </si>
  <si>
    <t>sanace zbytku koryta odstr.nánosů : 4,5*(0,35+0,15)*(18-12)</t>
  </si>
  <si>
    <t>131201110R00</t>
  </si>
  <si>
    <t>Hloubení nezapaž. jam hor.3 do 50 m3, STROJNĚ</t>
  </si>
  <si>
    <t>základ lávka : (3,3+3,8)*0,5*(1+1,5)*0,5*0,5*2</t>
  </si>
  <si>
    <t>131301110R00</t>
  </si>
  <si>
    <t>Hloubení nezapaž. jam hor.4 do 50 m3, STROJNĚ</t>
  </si>
  <si>
    <t>přech.oblasti : (0,5+0,65)*0,5*3*6,7*2</t>
  </si>
  <si>
    <t>162701105R00</t>
  </si>
  <si>
    <t>Vodorovné přemístění výkopku z hor.1-4 do 10000 m</t>
  </si>
  <si>
    <t>přech.oblasti : 23,115</t>
  </si>
  <si>
    <t>nánosy : 13,5</t>
  </si>
  <si>
    <t>162701109R00</t>
  </si>
  <si>
    <t>Příplatek k vod. přemístění hor.1-4 za další 1 km</t>
  </si>
  <si>
    <t>36,615*5</t>
  </si>
  <si>
    <t>174101101R00</t>
  </si>
  <si>
    <t>Zásyp jam, rýh, šachet se zhutněním</t>
  </si>
  <si>
    <t>základ po odstr.lávky : 4,4375</t>
  </si>
  <si>
    <t>199000002R00</t>
  </si>
  <si>
    <t>Poplatek za skládku horniny 1- 4</t>
  </si>
  <si>
    <t>36,615</t>
  </si>
  <si>
    <t>212312111R00</t>
  </si>
  <si>
    <t>Lože trativodu z betonu prostého</t>
  </si>
  <si>
    <t>pod dren PE 160 : 0,4*0,15*(6,7+2+1)*2</t>
  </si>
  <si>
    <t>212572121R00</t>
  </si>
  <si>
    <t>Lože trativodu z kameniva drobného těženého</t>
  </si>
  <si>
    <t>přech.oblast pod fólii HDPE : (6,7-0,45)*2,5*0,1*2</t>
  </si>
  <si>
    <t>212792112R00</t>
  </si>
  <si>
    <t>Montáž trativodů z flexibilních trubek, lože</t>
  </si>
  <si>
    <t>m</t>
  </si>
  <si>
    <t>přech.oblast : (9,7+3)*2</t>
  </si>
  <si>
    <t>215901101RT5</t>
  </si>
  <si>
    <t>Zhutnění podloží z hornin nesoudržných do 92% PS, vibrační deskou</t>
  </si>
  <si>
    <t>přech oblasti po výkopech : 6,7*3*2</t>
  </si>
  <si>
    <t>21341OA0</t>
  </si>
  <si>
    <t>DRENÁŽNÍ VRSTVY Z PLASTBETONU (PLASTMALTY)</t>
  </si>
  <si>
    <t>M3</t>
  </si>
  <si>
    <t>POL2_1</t>
  </si>
  <si>
    <t>odvodnění izolace : 0,15*(8-0,6*2)*0,04*2+0,6*0,6*0,04*2*2</t>
  </si>
  <si>
    <t>28611225.AR</t>
  </si>
  <si>
    <t>Trubka PVC drenážní flexibilní d 160 mm</t>
  </si>
  <si>
    <t>SPCM</t>
  </si>
  <si>
    <t>POL3_1</t>
  </si>
  <si>
    <t>25,4*1,09</t>
  </si>
  <si>
    <t>317321118R00</t>
  </si>
  <si>
    <t>Římsy ze železového betonu C 30/37</t>
  </si>
  <si>
    <t>vtok,odtok : (0,25*0,65+0,15*0,45)*(12+12,3)</t>
  </si>
  <si>
    <t>317353121R00</t>
  </si>
  <si>
    <t>Bednění říms jakéhokoliv tvaru - zřízení</t>
  </si>
  <si>
    <t>(0,15+0,45+0,25)*(12+12,3)+(0,25*0,65+0,15*0,45)*3*2</t>
  </si>
  <si>
    <t>317353221R00</t>
  </si>
  <si>
    <t>Bednění říms jakéhokoliv tvaru - odstranění</t>
  </si>
  <si>
    <t>22,035</t>
  </si>
  <si>
    <t>317361214R00</t>
  </si>
  <si>
    <t>Výztuž říms ze železobetonu z oceli 10 505 (R)</t>
  </si>
  <si>
    <t>t</t>
  </si>
  <si>
    <t>0,7015</t>
  </si>
  <si>
    <t>317661121R00</t>
  </si>
  <si>
    <t>Výplň spár říms. tvárnic mostů tmelem silikonovým</t>
  </si>
  <si>
    <t>těsnění spár římsy : (0,25*0,45+0,15*0,45)*2</t>
  </si>
  <si>
    <t>334323118R00</t>
  </si>
  <si>
    <t>Opěry z BŽ z cem.portlandských C30/37 tl.nad 45 cm</t>
  </si>
  <si>
    <t>nabetonování křídel : 0,65*(0,18+0,11+0,10+0,17)*2,1</t>
  </si>
  <si>
    <t>334351111R00</t>
  </si>
  <si>
    <t>Bednění opěr,pilířů a prahů výšky do 20 m, zřízení</t>
  </si>
  <si>
    <t>křídla : (0,65+2,1*2)*(0,18+0,11+0,10+0,17)</t>
  </si>
  <si>
    <t>334351211R00</t>
  </si>
  <si>
    <t>Bednění opěr,pilířů a prahů v. do 20 m, odstranění</t>
  </si>
  <si>
    <t>2,716</t>
  </si>
  <si>
    <t>348171111R00</t>
  </si>
  <si>
    <t>Osazení ocelového zábradlí na mostě do 100 kg/m</t>
  </si>
  <si>
    <t>12+12,2</t>
  </si>
  <si>
    <t>348185111R00</t>
  </si>
  <si>
    <t>Zábradlí dřevěné dočasné, zřízení</t>
  </si>
  <si>
    <t>lávka : 12*2</t>
  </si>
  <si>
    <t>348185211R00</t>
  </si>
  <si>
    <t>Zábradlí dřevěné dočasné, odstranění</t>
  </si>
  <si>
    <t>24</t>
  </si>
  <si>
    <t>421321118R00</t>
  </si>
  <si>
    <t>Mostní konstrukce, desky nebo klenby z ŽB, C 30/37</t>
  </si>
  <si>
    <t>spád.deska mostovka kraje : 0,9*(0,22+0,18+0,14+0,17)*0,5*8</t>
  </si>
  <si>
    <t>středy : 3,13*(0,18+0,25+0,25+0,14)*0,5*8</t>
  </si>
  <si>
    <t>421361114R00</t>
  </si>
  <si>
    <t>Výztuž mostních desek ŽB,PřB do 12mm,ocel 10505(R)</t>
  </si>
  <si>
    <t>trny : 0,0666</t>
  </si>
  <si>
    <t>421361411R00</t>
  </si>
  <si>
    <t>Výztuž mostních desek, ŽB, PřB ze svařovaných sítí</t>
  </si>
  <si>
    <t>KY49100/100/8 : 0,7576</t>
  </si>
  <si>
    <t>421955111R00</t>
  </si>
  <si>
    <t>Podlaha dočasná z měk. dřeva, zřízení s dodáním h.</t>
  </si>
  <si>
    <t>podlaha lávky : 1,6*12</t>
  </si>
  <si>
    <t>421955211R00</t>
  </si>
  <si>
    <t>Podlaha dočasná z měkkého dřeva, odstranění</t>
  </si>
  <si>
    <t>19,2</t>
  </si>
  <si>
    <t>423352111R00</t>
  </si>
  <si>
    <t>Bednění konstrukcí postranních stěn - zřízení</t>
  </si>
  <si>
    <t>čela,boky : 8*(0,22+0,17)+8,1*(0,22+0,17)*0,5*2</t>
  </si>
  <si>
    <t>423352211R00</t>
  </si>
  <si>
    <t>Bednění konstrukcí postranních stěn - odstranění</t>
  </si>
  <si>
    <t>6,279</t>
  </si>
  <si>
    <t>451312111R00</t>
  </si>
  <si>
    <t>Podklad pod dlažbu z betonu tř.C -/7,5 tl.do 15 cm</t>
  </si>
  <si>
    <t>břehy pod mostem a vně 50% : (2,3*8,1*2+4,5*2*(18-8,1))*0,5</t>
  </si>
  <si>
    <t>465511523R00</t>
  </si>
  <si>
    <t>uložení do malty MC 10, plocha přes 21 m2, vyspárování maltou MCs, tloušťka 300 mm</t>
  </si>
  <si>
    <t>31,59</t>
  </si>
  <si>
    <t>938441OZ0</t>
  </si>
  <si>
    <t>OČIŠTĚNÍ ZDIVA OTRYSKÁNÍM TLAKOVOU VODOU DO 200 BARŮ</t>
  </si>
  <si>
    <t>M2</t>
  </si>
  <si>
    <t>EXP 17</t>
  </si>
  <si>
    <t>POL2_</t>
  </si>
  <si>
    <t>Kamenná dlažba břehy : 2,3*8,1*2+(18-8,1)*4,5*2</t>
  </si>
  <si>
    <t>45860OA0</t>
  </si>
  <si>
    <t>VÝPLŇ ZA OPĚRAMI A ZDMI Z MEZEROVITÉHO BETONU</t>
  </si>
  <si>
    <t>přech.oblast : 3*(0,6+0,3)*0,5*6,7*2</t>
  </si>
  <si>
    <t>564231111R00</t>
  </si>
  <si>
    <t>Podklad ze štěrkopísku po zhutnění tloušťky 10 cm</t>
  </si>
  <si>
    <t>pod základ lávky : 1,3*3,3*2</t>
  </si>
  <si>
    <t>564801111RT2</t>
  </si>
  <si>
    <t>Podklad ze štěrkodrti po zhutnění tloušťky 3 cm, štěrkodrť frakce 0-22 mm</t>
  </si>
  <si>
    <t>kryt stezky : 1,6*(10+10)</t>
  </si>
  <si>
    <t>564821111R00</t>
  </si>
  <si>
    <t>Podklad ze štěrkodrti po zhutnění tloušťky 8 cm</t>
  </si>
  <si>
    <t>stezka : 1,6*(10+10)</t>
  </si>
  <si>
    <t>564851111RT2</t>
  </si>
  <si>
    <t>Podklad ze štěrkodrti po zhutnění tloušťky 15 cm, štěrkodrť frakce 0-32 mm</t>
  </si>
  <si>
    <t>přech.oblast : 6,7*3*2</t>
  </si>
  <si>
    <t>564851111RT4</t>
  </si>
  <si>
    <t>Podklad ze štěrkodrti po zhutnění tloušťky 15 cm, štěrkodrť frakce 0-63 mm</t>
  </si>
  <si>
    <t>565131211RT3</t>
  </si>
  <si>
    <t>Podklad z obal kamen. ACP 16+, š.nad 3 m, tl. 5 cm, plochy 101-200 m2</t>
  </si>
  <si>
    <t>40,20</t>
  </si>
  <si>
    <t>573111111R00</t>
  </si>
  <si>
    <t>Postřik živičný infiltr.+ posyp, asfalt. 0,60kg/m2</t>
  </si>
  <si>
    <t>573231110R00</t>
  </si>
  <si>
    <t>Postřik živičný spojovací z emulze 0,3-0,5 kg/m2</t>
  </si>
  <si>
    <t>přech.oblasti : 3*6,7*2*2</t>
  </si>
  <si>
    <t>most : 6,8*8</t>
  </si>
  <si>
    <t>napojení : (5,7+6,7)*0,5*2*2</t>
  </si>
  <si>
    <t>577132111RT3</t>
  </si>
  <si>
    <t>Beton asfalt. ACO 11+ obrusný, š.nad 3 m, tl. 4 cm, plochy 101-200 m2</t>
  </si>
  <si>
    <t>6,8*8+6,8*3*2+(6,8+5,7)*0,5*2*2</t>
  </si>
  <si>
    <t>577142112RT3</t>
  </si>
  <si>
    <t>Beton asfaltový ACO 11+, ACO 16+, nad 3 m, tl.5 cm, plochy 101-200 m2</t>
  </si>
  <si>
    <t>577152123RT3</t>
  </si>
  <si>
    <t>Beton asfalt. ACL 16+ ložný, š. nad 3 m, tl. 6 cm, plochy 101-200 m2</t>
  </si>
  <si>
    <t>584121111RU2</t>
  </si>
  <si>
    <t>Osazení silničních panelů,lože z kameniva tl. 4 cm, včetně panelu IZD 89/10  300/100/21,5</t>
  </si>
  <si>
    <t>597161111R00</t>
  </si>
  <si>
    <t>Rigol dlážděný do lože C-/7,5 tl.10cm z lom.kamene</t>
  </si>
  <si>
    <t>za římsami kolem křídel : 0,6*(0,8+4,5)*4</t>
  </si>
  <si>
    <t>620451121R00</t>
  </si>
  <si>
    <t>Omítka cementová stěn zatřená dř.hladítkem, hladká</t>
  </si>
  <si>
    <t>rub opěr křídel pod izolaci : 0,8*6,7*2+0,8*2,1*2*2</t>
  </si>
  <si>
    <t>627451114R00</t>
  </si>
  <si>
    <t>Vyplnění spár stávající dlažby z lom. kamene, MC</t>
  </si>
  <si>
    <t>přespárování dlažba břehy 50% : 63,18</t>
  </si>
  <si>
    <t>78381    OA0</t>
  </si>
  <si>
    <t>NÁTĚRY BETON KONSTR TYP OS - A</t>
  </si>
  <si>
    <t>opěry křídla : 1,1*8,1*2+1,5*2,1*0,5*2*2</t>
  </si>
  <si>
    <t>mostovka podhled,čela : 6*8,1+6*0,4*2</t>
  </si>
  <si>
    <t>62631OA0</t>
  </si>
  <si>
    <t>SPOJOVACÍ MŮSTEK MEZI STARÝM A NOVÝM BETONEM</t>
  </si>
  <si>
    <t>sanace opěr,křídel,mostovky podhled a čela : 77,52</t>
  </si>
  <si>
    <t>vrch mostovky,křídel : 8*8,1+0,65*2,1*4</t>
  </si>
  <si>
    <t>914001121RT6</t>
  </si>
  <si>
    <t>Osaz.sloupku dopr.značky vč. bet.základu+Al patka, včetně dodávky sloupku a značky</t>
  </si>
  <si>
    <t>kus</t>
  </si>
  <si>
    <t>označ.mostu,toku,nosnost mostu : 2+2+2</t>
  </si>
  <si>
    <t>914991001R00</t>
  </si>
  <si>
    <t>Montáž dočasné značky včetně stojanu</t>
  </si>
  <si>
    <t>IS11c,B1,E13,B30 : 2+2+2+2</t>
  </si>
  <si>
    <t>914991002R00</t>
  </si>
  <si>
    <t>Montáž dočasné značky velkoplošné včetně stojanu</t>
  </si>
  <si>
    <t>IP22 : 3</t>
  </si>
  <si>
    <t>914991003R00</t>
  </si>
  <si>
    <t>Montáž dočasné zábrany vč. sloupků a podstavců</t>
  </si>
  <si>
    <t>Z2 : 4</t>
  </si>
  <si>
    <t>914992001R00</t>
  </si>
  <si>
    <t>Nájem dopravní značky včetně stojanu - den</t>
  </si>
  <si>
    <t>8*91</t>
  </si>
  <si>
    <t>914992002R00</t>
  </si>
  <si>
    <t>Nájem velkoplošné dopravní značky vč.stojanu - den</t>
  </si>
  <si>
    <t>3*91</t>
  </si>
  <si>
    <t>914992003R00</t>
  </si>
  <si>
    <t>Nájem zábrany včetně podstavců - den</t>
  </si>
  <si>
    <t>4*91</t>
  </si>
  <si>
    <t>914993001R00</t>
  </si>
  <si>
    <t>Demontáž dočasné značky včetně stojanu</t>
  </si>
  <si>
    <t>8</t>
  </si>
  <si>
    <t>914993002R00</t>
  </si>
  <si>
    <t>Demontáž dočasné velkoplošné značky včetně stojanu</t>
  </si>
  <si>
    <t>914993003R00</t>
  </si>
  <si>
    <t>Demontáž dočasné zábrany vč.sloupků a podstavců</t>
  </si>
  <si>
    <t>919726213R00</t>
  </si>
  <si>
    <t>Těsnění spár krytu letišť zálivkou za tepla</t>
  </si>
  <si>
    <t>konce : 5,7*2</t>
  </si>
  <si>
    <t>římsy : 12,2+12</t>
  </si>
  <si>
    <t>styč.spára : 18</t>
  </si>
  <si>
    <t>919735111R00</t>
  </si>
  <si>
    <t>Řezání stávajícího živičného krytu tl. do 5 cm</t>
  </si>
  <si>
    <t>pro zálivku : 53,6</t>
  </si>
  <si>
    <t>919735114R00</t>
  </si>
  <si>
    <t>Řezání stávajícího živičného krytu tl. 15 - 20 cm</t>
  </si>
  <si>
    <t>výkopy přech.oblast : 6,7*2</t>
  </si>
  <si>
    <t>11163630R</t>
  </si>
  <si>
    <t>Zálivka asfaltová Mozal TS bubny</t>
  </si>
  <si>
    <t>0,015*0,05*1,1*2*53,6</t>
  </si>
  <si>
    <t>931992111R00</t>
  </si>
  <si>
    <t>Výplň dilatačních spár z lehčených plastů tl.20 mm</t>
  </si>
  <si>
    <t>římsa : (0,25*0,65+0,15*0,45)*2</t>
  </si>
  <si>
    <t>936172111R00</t>
  </si>
  <si>
    <t>Osazení doplňkových ocel. konstrukcí do 20 kg</t>
  </si>
  <si>
    <t>vodor.ztužení nosníků lávky : 5</t>
  </si>
  <si>
    <t>93650OA0</t>
  </si>
  <si>
    <t>DROBNÉ DOPLŇK KONSTR KOVOVÉ</t>
  </si>
  <si>
    <t>KG</t>
  </si>
  <si>
    <t>motýlkové korvy římsy : (12+12)*6</t>
  </si>
  <si>
    <t>93664OA0</t>
  </si>
  <si>
    <t>MOSTNÍ ODVODŇOVACÍ TRUBKA (POVRCHŮ IZOLACE) Z PLASTU</t>
  </si>
  <si>
    <t>KUS</t>
  </si>
  <si>
    <t>938542OA0</t>
  </si>
  <si>
    <t>OČIŠTĚNÍ BETON KONSTR OTRYSKÁNÍM TLAK VODOU DO 500 BARŮ</t>
  </si>
  <si>
    <t>rub opěr,křídel pod isolaci : 0,8*6,7*2+0,8*2,1*2*2</t>
  </si>
  <si>
    <t>vnější opěry,křídla : 1,1*8,1*2+1,5*2,1*0,5*2*2</t>
  </si>
  <si>
    <t>948171111R00</t>
  </si>
  <si>
    <t>Konstrukce z oc. nosníků H 10 m dl. 12 m - zřízení</t>
  </si>
  <si>
    <t>nosníky lávky I30 : 12*2*0,0542</t>
  </si>
  <si>
    <t>948171112R00</t>
  </si>
  <si>
    <t>Konstrukce z oc. nosníků H 10 m dl. 12 m - odstr.</t>
  </si>
  <si>
    <t>lávka I30 : 12*2*0,0542</t>
  </si>
  <si>
    <t>13480940R</t>
  </si>
  <si>
    <t>Tyč průřezu I 300, hrubé, jakost oceli S235, 11375</t>
  </si>
  <si>
    <t>12*2*0,0542</t>
  </si>
  <si>
    <t>953981103R00</t>
  </si>
  <si>
    <t>Chemické kotvy do betonu, hl. 110 mm, M 12, ampule</t>
  </si>
  <si>
    <t>mostovka,křídla : 236+48</t>
  </si>
  <si>
    <t>953981104R00</t>
  </si>
  <si>
    <t>Chemické kotvy do betonu, hl. 125 mm, M 16, ampule</t>
  </si>
  <si>
    <t>kotvení zábradlí : 7*2*4</t>
  </si>
  <si>
    <t>953981107R00</t>
  </si>
  <si>
    <t>Chemické kotvy do betonu, hl. 280 mm, M 30, ampule</t>
  </si>
  <si>
    <t>kotvy římsy : 24</t>
  </si>
  <si>
    <t>963041211R00</t>
  </si>
  <si>
    <t>Bourání mostních nosných konstr. z betonu prostého</t>
  </si>
  <si>
    <t>spádový beton mostovka : 8*6,7*(0,13+0,2)*0,5</t>
  </si>
  <si>
    <t>963051111R00</t>
  </si>
  <si>
    <t>bourání mostních konstrukcí, z železobetonu</t>
  </si>
  <si>
    <t>římsy : (0,4+0,3)*0,85*12</t>
  </si>
  <si>
    <t>966075141R00</t>
  </si>
  <si>
    <t>Odstranění mostního kovového zábradlí vcelku</t>
  </si>
  <si>
    <t>12+12,1</t>
  </si>
  <si>
    <t>966077111R00</t>
  </si>
  <si>
    <t>Odstranění doplňkových konstrukcí do 20 kg</t>
  </si>
  <si>
    <t>lávka vodor.ztužení nosníků : 5</t>
  </si>
  <si>
    <t>970051018R00</t>
  </si>
  <si>
    <t>Vrtání jádrové do ŽB d 14-18 mm</t>
  </si>
  <si>
    <t>mostovka trny : 0,1*(15*15+5+6)</t>
  </si>
  <si>
    <t>křídla trny : 0,1*6*2*2*2</t>
  </si>
  <si>
    <t>970051030R00</t>
  </si>
  <si>
    <t>Vrtání jádrové do ŽB d 30 mm</t>
  </si>
  <si>
    <t>kotvy římsy : 24*0,2</t>
  </si>
  <si>
    <t>970051080R00</t>
  </si>
  <si>
    <t>Vrtání jádrové do ŽB do D 80 mm</t>
  </si>
  <si>
    <t>odvodnění izolace : 0,4*4</t>
  </si>
  <si>
    <t>998212111R00</t>
  </si>
  <si>
    <t>Přesun hmot, mosty zděné, monolitické do 20 m</t>
  </si>
  <si>
    <t>246,56989-0,84608</t>
  </si>
  <si>
    <t>711471051RZ5</t>
  </si>
  <si>
    <t>Izolace, tlak. voda, vodorovná fólií PVC, volně, včetně dodávky fólie Fatrafol 803 tl. 1,5 mm</t>
  </si>
  <si>
    <t>POL1_7</t>
  </si>
  <si>
    <t>přech.oblast : 6,7*3,2*2</t>
  </si>
  <si>
    <t>711491171RZ2</t>
  </si>
  <si>
    <t>Izolace tlaková, podkladní textilie, vodorovná, včetně dodávky textilie geoNETEX</t>
  </si>
  <si>
    <t>pod fólii : 42,88</t>
  </si>
  <si>
    <t>711491172RZ2</t>
  </si>
  <si>
    <t>Izolace tlaková, ochranná textilie, vodorovná, včetně dodávky textilie geoNETEX</t>
  </si>
  <si>
    <t>na fólii : 42,88</t>
  </si>
  <si>
    <t>711432OA0</t>
  </si>
  <si>
    <t>IZOLACE MOSTOVEK POD ŘÍMSOU ASFALTOVÝMI PÁSY</t>
  </si>
  <si>
    <t>POL2_7</t>
  </si>
  <si>
    <t>římsa most,křídla : 0,8*8*2+0,65*2,1*4</t>
  </si>
  <si>
    <t>711412OZ0</t>
  </si>
  <si>
    <t>IZOLACE MOSTOVEK CELOPLOŠNÁ ASFALTOVÝMI PÁSY</t>
  </si>
  <si>
    <t>mostovka,křídla : 8*8,1+0,65*2,1*4</t>
  </si>
  <si>
    <t>svislá rub : 6,7*1*2+2,1*1*4</t>
  </si>
  <si>
    <t>711509OA0</t>
  </si>
  <si>
    <t>OCHRANA IZOLACE NA POVRCHU TEXTILIÍ</t>
  </si>
  <si>
    <t>svislá izolace : (6,8+2,1*2)*1*2</t>
  </si>
  <si>
    <t>767995104R00</t>
  </si>
  <si>
    <t>Výroba a montáž kov. atypických konstr. do 50 kg</t>
  </si>
  <si>
    <t>kg</t>
  </si>
  <si>
    <t>zábradlí madla D76/5 : (12,2+12)*2*8,76</t>
  </si>
  <si>
    <t>sloupky : 1,1*7*2*8,76</t>
  </si>
  <si>
    <t>výplň D14 : 0,8*15*7*2*1,208</t>
  </si>
  <si>
    <t>pat.plechy 200/10 : 0,2*7*2*15,7</t>
  </si>
  <si>
    <t>998767101R00</t>
  </si>
  <si>
    <t>Přesun hmot pro zámečnické konstr., výšky do 6 m</t>
  </si>
  <si>
    <t>0,84608</t>
  </si>
  <si>
    <t>13281060R</t>
  </si>
  <si>
    <t>Tyč kruhová, výztuž do betonu ocel 10216  D 14 mm</t>
  </si>
  <si>
    <t>0,8*15*7*2*0,001208</t>
  </si>
  <si>
    <t>13515120R</t>
  </si>
  <si>
    <t>Ocel široká jakost S235 JRG2  200x 10 mm</t>
  </si>
  <si>
    <t>0,2*7*2*0,0157</t>
  </si>
  <si>
    <t>14125335R</t>
  </si>
  <si>
    <t>Trubky bezešvé hladké jakost 11353.0  D 76x5,0 mm</t>
  </si>
  <si>
    <t>(12,2+12)*2+1,1*7*2</t>
  </si>
  <si>
    <t>783221OA0</t>
  </si>
  <si>
    <t>PROTIKOR OCHR DOPLŇK OK NÁT VÍCEVRST SE ZÁKL S VYS OBSAH ZN</t>
  </si>
  <si>
    <t>madla,sloupky : ((12+12,2)*2+1,1*7*2)*0,076*3,14</t>
  </si>
  <si>
    <t>výplň D14 : 0,8*15*7*2*0,014*3,014</t>
  </si>
  <si>
    <t>pat.plechy : 0,2*7*2</t>
  </si>
  <si>
    <t>78381OA0</t>
  </si>
  <si>
    <t>NÁTĚRY BETON KONSTR TYP S1 (OS-A)</t>
  </si>
  <si>
    <t>nátěr venkovních san.ploch : 77,52</t>
  </si>
  <si>
    <t>979990103R00</t>
  </si>
  <si>
    <t>Poplatek za skládku suti - beton do 30x30 cm</t>
  </si>
  <si>
    <t>POL1_3</t>
  </si>
  <si>
    <t>96 : 19,4568</t>
  </si>
  <si>
    <t>979990108R00</t>
  </si>
  <si>
    <t>Poplatek za skládku suti - železobeton</t>
  </si>
  <si>
    <t>96 : 37,47337-19,4568</t>
  </si>
  <si>
    <t>979990112R00</t>
  </si>
  <si>
    <t>Poplatek za skládku suti - obalované kam. - asfalt</t>
  </si>
  <si>
    <t>1 : 98,57068-10,3488</t>
  </si>
  <si>
    <t>979012112R00</t>
  </si>
  <si>
    <t>Svislá doprava suti na výšku do 3,5 m</t>
  </si>
  <si>
    <t>1 kam.dlažba : 37,02348</t>
  </si>
  <si>
    <t>979082113R00</t>
  </si>
  <si>
    <t>Vodorovná doprava suti po suchu do 1000 m</t>
  </si>
  <si>
    <t>1 : 98,05768-10,3488</t>
  </si>
  <si>
    <t>96 : 37,47337</t>
  </si>
  <si>
    <t>979082119R00</t>
  </si>
  <si>
    <t>Příplatek k přesunu suti za každých dalších 1000 m</t>
  </si>
  <si>
    <t>125,18225*14</t>
  </si>
  <si>
    <t>979087112R00</t>
  </si>
  <si>
    <t>Nakládání suti na dopravní prostředky</t>
  </si>
  <si>
    <t>125,18225</t>
  </si>
  <si>
    <t>JKSO:</t>
  </si>
  <si>
    <t>821.12</t>
  </si>
  <si>
    <t>mosty pozemních komunikací pro zatížení třídy B</t>
  </si>
  <si>
    <t>JKSO</t>
  </si>
  <si>
    <t xml:space="preserve"> m2</t>
  </si>
  <si>
    <t>vodorovná nosná konstrukce monolitická betonová nepředpjatá</t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</si>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</sst>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38</v>
      </c>
    </row>
    <row r="2" spans="1:7" ht="57.75" customHeight="1">
      <c r="A2" s="74" t="s">
        <v>39</v>
      </c>
      <c r="B2" s="74"/>
      <c r="C2" s="74"/>
      <c r="D2" s="74"/>
      <c r="E2" s="74"/>
      <c r="F2" s="74"/>
      <c r="G2" s="74"/>
    </row>
  </sheetData>
  <sheetProtection password="D8B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abSelected="1" topLeftCell="B1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36</v>
      </c>
      <c r="B1" s="87" t="s">
        <v>41</v>
      </c>
      <c r="C1" s="88"/>
      <c r="D1" s="88"/>
      <c r="E1" s="88"/>
      <c r="F1" s="88"/>
      <c r="G1" s="88"/>
      <c r="H1" s="88"/>
      <c r="I1" s="88"/>
      <c r="J1" s="89"/>
    </row>
    <row r="2" spans="1:15" ht="36" customHeight="1">
      <c r="A2" s="3"/>
      <c r="B2" s="101" t="s">
        <v>22</v>
      </c>
      <c r="C2" s="102"/>
      <c r="D2" s="103" t="s">
        <v>44</v>
      </c>
      <c r="E2" s="104" t="s">
        <v>45</v>
      </c>
      <c r="F2" s="105"/>
      <c r="G2" s="105"/>
      <c r="H2" s="105"/>
      <c r="I2" s="105"/>
      <c r="J2" s="106"/>
      <c r="O2" s="2"/>
    </row>
    <row r="3" spans="1:15" ht="27" hidden="1" customHeight="1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>
      <c r="A5" s="3"/>
      <c r="B5" s="42" t="s">
        <v>42</v>
      </c>
      <c r="C5" s="4"/>
      <c r="D5" s="117" t="s">
        <v>46</v>
      </c>
      <c r="E5" s="24"/>
      <c r="F5" s="24"/>
      <c r="G5" s="24"/>
      <c r="H5" s="26" t="s">
        <v>40</v>
      </c>
      <c r="I5" s="117" t="s">
        <v>50</v>
      </c>
      <c r="J5" s="10"/>
    </row>
    <row r="6" spans="1:15" ht="15.75" customHeight="1">
      <c r="A6" s="3"/>
      <c r="B6" s="37"/>
      <c r="C6" s="24"/>
      <c r="D6" s="117" t="s">
        <v>47</v>
      </c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8"/>
      <c r="C7" s="25"/>
      <c r="D7" s="119" t="s">
        <v>49</v>
      </c>
      <c r="E7" s="118" t="s">
        <v>48</v>
      </c>
      <c r="F7" s="31"/>
      <c r="G7" s="31"/>
      <c r="H7" s="32"/>
      <c r="I7" s="31"/>
      <c r="J7" s="46"/>
    </row>
    <row r="8" spans="1:15" ht="24" hidden="1" customHeight="1">
      <c r="A8" s="3"/>
      <c r="B8" s="42" t="s">
        <v>20</v>
      </c>
      <c r="C8" s="4"/>
      <c r="D8" s="120" t="s">
        <v>51</v>
      </c>
      <c r="E8" s="4"/>
      <c r="F8" s="4"/>
      <c r="G8" s="41"/>
      <c r="H8" s="26" t="s">
        <v>40</v>
      </c>
      <c r="I8" s="117" t="s">
        <v>55</v>
      </c>
      <c r="J8" s="10"/>
    </row>
    <row r="9" spans="1:15" ht="15.75" hidden="1" customHeight="1">
      <c r="A9" s="3"/>
      <c r="B9" s="3"/>
      <c r="C9" s="4"/>
      <c r="D9" s="120" t="s">
        <v>52</v>
      </c>
      <c r="E9" s="4"/>
      <c r="F9" s="4"/>
      <c r="G9" s="41"/>
      <c r="H9" s="26" t="s">
        <v>34</v>
      </c>
      <c r="I9" s="117" t="s">
        <v>56</v>
      </c>
      <c r="J9" s="10"/>
    </row>
    <row r="10" spans="1:15" ht="15.75" hidden="1" customHeight="1">
      <c r="A10" s="3"/>
      <c r="B10" s="47"/>
      <c r="C10" s="25"/>
      <c r="D10" s="122" t="s">
        <v>54</v>
      </c>
      <c r="E10" s="121" t="s">
        <v>53</v>
      </c>
      <c r="F10" s="50"/>
      <c r="G10" s="48"/>
      <c r="H10" s="48"/>
      <c r="I10" s="49"/>
      <c r="J10" s="46"/>
    </row>
    <row r="11" spans="1:15" ht="24" customHeight="1">
      <c r="A11" s="3"/>
      <c r="B11" s="42" t="s">
        <v>19</v>
      </c>
      <c r="C11" s="4"/>
      <c r="D11" s="123"/>
      <c r="E11" s="123"/>
      <c r="F11" s="123"/>
      <c r="G11" s="123"/>
      <c r="H11" s="26" t="s">
        <v>40</v>
      </c>
      <c r="I11" s="128"/>
      <c r="J11" s="10"/>
    </row>
    <row r="12" spans="1:15" ht="15.75" customHeight="1">
      <c r="A12" s="3"/>
      <c r="B12" s="37"/>
      <c r="C12" s="24"/>
      <c r="D12" s="124"/>
      <c r="E12" s="124"/>
      <c r="F12" s="124"/>
      <c r="G12" s="124"/>
      <c r="H12" s="26" t="s">
        <v>34</v>
      </c>
      <c r="I12" s="128"/>
      <c r="J12" s="10"/>
    </row>
    <row r="13" spans="1:15" ht="15.75" customHeight="1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32</v>
      </c>
      <c r="C15" s="67"/>
      <c r="D15" s="48"/>
      <c r="E15" s="93"/>
      <c r="F15" s="93"/>
      <c r="G15" s="94"/>
      <c r="H15" s="94"/>
      <c r="I15" s="94" t="s">
        <v>29</v>
      </c>
      <c r="J15" s="95"/>
    </row>
    <row r="16" spans="1:15" ht="23.25" customHeight="1">
      <c r="A16" s="191" t="s">
        <v>24</v>
      </c>
      <c r="B16" s="52" t="s">
        <v>24</v>
      </c>
      <c r="C16" s="53"/>
      <c r="D16" s="54"/>
      <c r="E16" s="80"/>
      <c r="F16" s="81"/>
      <c r="G16" s="80"/>
      <c r="H16" s="81"/>
      <c r="I16" s="80">
        <f>SUMIF(F51:F69,A16,I51:I69)+SUMIF(F51:F69,"PSU",I51:I69)</f>
        <v>0</v>
      </c>
      <c r="J16" s="82"/>
    </row>
    <row r="17" spans="1:10" ht="23.25" customHeight="1">
      <c r="A17" s="191" t="s">
        <v>25</v>
      </c>
      <c r="B17" s="52" t="s">
        <v>25</v>
      </c>
      <c r="C17" s="53"/>
      <c r="D17" s="54"/>
      <c r="E17" s="80"/>
      <c r="F17" s="81"/>
      <c r="G17" s="80"/>
      <c r="H17" s="81"/>
      <c r="I17" s="80">
        <f>SUMIF(F51:F69,A17,I51:I69)</f>
        <v>0</v>
      </c>
      <c r="J17" s="82"/>
    </row>
    <row r="18" spans="1:10" ht="23.25" customHeight="1">
      <c r="A18" s="191" t="s">
        <v>26</v>
      </c>
      <c r="B18" s="52" t="s">
        <v>26</v>
      </c>
      <c r="C18" s="53"/>
      <c r="D18" s="54"/>
      <c r="E18" s="80"/>
      <c r="F18" s="81"/>
      <c r="G18" s="80"/>
      <c r="H18" s="81"/>
      <c r="I18" s="80">
        <f>SUMIF(F51:F69,A18,I51:I69)</f>
        <v>0</v>
      </c>
      <c r="J18" s="82"/>
    </row>
    <row r="19" spans="1:10" ht="23.25" customHeight="1">
      <c r="A19" s="191" t="s">
        <v>100</v>
      </c>
      <c r="B19" s="52" t="s">
        <v>27</v>
      </c>
      <c r="C19" s="53"/>
      <c r="D19" s="54"/>
      <c r="E19" s="80"/>
      <c r="F19" s="81"/>
      <c r="G19" s="80"/>
      <c r="H19" s="81"/>
      <c r="I19" s="80">
        <f>SUMIF(F51:F69,A19,I51:I69)</f>
        <v>0</v>
      </c>
      <c r="J19" s="82"/>
    </row>
    <row r="20" spans="1:10" ht="23.25" customHeight="1">
      <c r="A20" s="191" t="s">
        <v>101</v>
      </c>
      <c r="B20" s="52" t="s">
        <v>28</v>
      </c>
      <c r="C20" s="53"/>
      <c r="D20" s="54"/>
      <c r="E20" s="80"/>
      <c r="F20" s="81"/>
      <c r="G20" s="80"/>
      <c r="H20" s="81"/>
      <c r="I20" s="80">
        <f>SUMIF(F51:F69,A20,I51:I69)</f>
        <v>0</v>
      </c>
      <c r="J20" s="82"/>
    </row>
    <row r="21" spans="1:10" ht="23.25" customHeight="1">
      <c r="A21" s="3"/>
      <c r="B21" s="69" t="s">
        <v>29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>
      <c r="A28" s="3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>
      <c r="A29" s="3">
        <f>(A27-INT(A27))*100</f>
        <v>0</v>
      </c>
      <c r="B29" s="164" t="s">
        <v>35</v>
      </c>
      <c r="C29" s="170"/>
      <c r="D29" s="170"/>
      <c r="E29" s="170"/>
      <c r="F29" s="170"/>
      <c r="G29" s="171">
        <f>IF(A29&gt;50, ROUNDUP(A27, 0), ROUNDDOWN(A27, 0))</f>
        <v>0</v>
      </c>
      <c r="H29" s="171"/>
      <c r="I29" s="171"/>
      <c r="J29" s="172" t="s">
        <v>64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43341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85" t="s">
        <v>43</v>
      </c>
      <c r="E34" s="86"/>
      <c r="F34" s="29"/>
      <c r="G34" s="85"/>
      <c r="H34" s="86"/>
      <c r="I34" s="86"/>
      <c r="J34" s="34"/>
    </row>
    <row r="35" spans="1:10" ht="12.75" customHeight="1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>
      <c r="A38" s="133" t="s">
        <v>37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>
      <c r="A39" s="133">
        <v>1</v>
      </c>
      <c r="B39" s="143" t="s">
        <v>57</v>
      </c>
      <c r="C39" s="144"/>
      <c r="D39" s="145"/>
      <c r="E39" s="145"/>
      <c r="F39" s="146">
        <f>'1 1 Naklady'!AE43+'SO 201 1 Pol'!AE384</f>
        <v>0</v>
      </c>
      <c r="G39" s="147">
        <f>'1 1 Naklady'!AF43+'SO 201 1 Pol'!AF384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>
      <c r="A40" s="133">
        <v>2</v>
      </c>
      <c r="B40" s="150" t="s">
        <v>58</v>
      </c>
      <c r="C40" s="151" t="s">
        <v>59</v>
      </c>
      <c r="D40" s="152"/>
      <c r="E40" s="152"/>
      <c r="F40" s="153">
        <f>'1 1 Naklady'!AE43</f>
        <v>0</v>
      </c>
      <c r="G40" s="154">
        <f>'1 1 Naklady'!AF43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3">
        <v>3</v>
      </c>
      <c r="B41" s="156" t="s">
        <v>58</v>
      </c>
      <c r="C41" s="144" t="s">
        <v>60</v>
      </c>
      <c r="D41" s="145"/>
      <c r="E41" s="145"/>
      <c r="F41" s="157">
        <f>'1 1 Naklady'!AE43</f>
        <v>0</v>
      </c>
      <c r="G41" s="148">
        <f>'1 1 Naklady'!AF43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>
      <c r="A42" s="133">
        <v>2</v>
      </c>
      <c r="B42" s="150" t="s">
        <v>61</v>
      </c>
      <c r="C42" s="151" t="s">
        <v>62</v>
      </c>
      <c r="D42" s="152"/>
      <c r="E42" s="152"/>
      <c r="F42" s="153">
        <f>'SO 201 1 Pol'!AE384</f>
        <v>0</v>
      </c>
      <c r="G42" s="154">
        <f>'SO 201 1 Pol'!AF384</f>
        <v>0</v>
      </c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>
      <c r="A43" s="133">
        <v>3</v>
      </c>
      <c r="B43" s="156" t="s">
        <v>58</v>
      </c>
      <c r="C43" s="144" t="s">
        <v>62</v>
      </c>
      <c r="D43" s="145"/>
      <c r="E43" s="145"/>
      <c r="F43" s="157">
        <f>'SO 201 1 Pol'!AE384</f>
        <v>0</v>
      </c>
      <c r="G43" s="148">
        <f>'SO 201 1 Pol'!AF384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>
      <c r="A44" s="133"/>
      <c r="B44" s="158" t="s">
        <v>63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>
      <c r="B48" s="173" t="s">
        <v>65</v>
      </c>
    </row>
    <row r="50" spans="1:10" ht="25.5" customHeight="1">
      <c r="A50" s="174"/>
      <c r="B50" s="177" t="s">
        <v>17</v>
      </c>
      <c r="C50" s="177" t="s">
        <v>5</v>
      </c>
      <c r="D50" s="178"/>
      <c r="E50" s="178"/>
      <c r="F50" s="179" t="s">
        <v>66</v>
      </c>
      <c r="G50" s="179"/>
      <c r="H50" s="179"/>
      <c r="I50" s="179" t="s">
        <v>29</v>
      </c>
      <c r="J50" s="179" t="s">
        <v>0</v>
      </c>
    </row>
    <row r="51" spans="1:10" ht="25.5" customHeight="1">
      <c r="A51" s="175"/>
      <c r="B51" s="180" t="s">
        <v>58</v>
      </c>
      <c r="C51" s="181" t="s">
        <v>67</v>
      </c>
      <c r="D51" s="182"/>
      <c r="E51" s="182"/>
      <c r="F51" s="187" t="s">
        <v>24</v>
      </c>
      <c r="G51" s="188"/>
      <c r="H51" s="188"/>
      <c r="I51" s="188">
        <f>'SO 201 1 Pol'!G8</f>
        <v>0</v>
      </c>
      <c r="J51" s="185" t="str">
        <f>IF(I70=0,"",I51/I70*100)</f>
        <v/>
      </c>
    </row>
    <row r="52" spans="1:10" ht="25.5" customHeight="1">
      <c r="A52" s="175"/>
      <c r="B52" s="180" t="s">
        <v>68</v>
      </c>
      <c r="C52" s="181" t="s">
        <v>69</v>
      </c>
      <c r="D52" s="182"/>
      <c r="E52" s="182"/>
      <c r="F52" s="187" t="s">
        <v>24</v>
      </c>
      <c r="G52" s="188"/>
      <c r="H52" s="188"/>
      <c r="I52" s="188">
        <f>'SO 201 1 Pol'!G52</f>
        <v>0</v>
      </c>
      <c r="J52" s="185" t="str">
        <f>IF(I70=0,"",I52/I70*100)</f>
        <v/>
      </c>
    </row>
    <row r="53" spans="1:10" ht="25.5" customHeight="1">
      <c r="A53" s="175"/>
      <c r="B53" s="180" t="s">
        <v>70</v>
      </c>
      <c r="C53" s="181" t="s">
        <v>71</v>
      </c>
      <c r="D53" s="182"/>
      <c r="E53" s="182"/>
      <c r="F53" s="187" t="s">
        <v>24</v>
      </c>
      <c r="G53" s="188"/>
      <c r="H53" s="188"/>
      <c r="I53" s="188">
        <f>'SO 201 1 Pol'!G71</f>
        <v>0</v>
      </c>
      <c r="J53" s="185" t="str">
        <f>IF(I70=0,"",I53/I70*100)</f>
        <v/>
      </c>
    </row>
    <row r="54" spans="1:10" ht="25.5" customHeight="1">
      <c r="A54" s="175"/>
      <c r="B54" s="180" t="s">
        <v>72</v>
      </c>
      <c r="C54" s="181" t="s">
        <v>73</v>
      </c>
      <c r="D54" s="182"/>
      <c r="E54" s="182"/>
      <c r="F54" s="187" t="s">
        <v>24</v>
      </c>
      <c r="G54" s="188"/>
      <c r="H54" s="188"/>
      <c r="I54" s="188">
        <f>'SO 201 1 Pol'!G105+'SO 201 1 Pol'!G138</f>
        <v>0</v>
      </c>
      <c r="J54" s="185" t="str">
        <f>IF(I70=0,"",I54/I70*100)</f>
        <v/>
      </c>
    </row>
    <row r="55" spans="1:10" ht="25.5" customHeight="1">
      <c r="A55" s="175"/>
      <c r="B55" s="180" t="s">
        <v>74</v>
      </c>
      <c r="C55" s="181" t="s">
        <v>75</v>
      </c>
      <c r="D55" s="182"/>
      <c r="E55" s="182"/>
      <c r="F55" s="187" t="s">
        <v>24</v>
      </c>
      <c r="G55" s="188"/>
      <c r="H55" s="188"/>
      <c r="I55" s="188">
        <f>'SO 201 1 Pol'!G142</f>
        <v>0</v>
      </c>
      <c r="J55" s="185" t="str">
        <f>IF(I70=0,"",I55/I70*100)</f>
        <v/>
      </c>
    </row>
    <row r="56" spans="1:10" ht="25.5" customHeight="1">
      <c r="A56" s="175"/>
      <c r="B56" s="180" t="s">
        <v>76</v>
      </c>
      <c r="C56" s="181" t="s">
        <v>77</v>
      </c>
      <c r="D56" s="182"/>
      <c r="E56" s="182"/>
      <c r="F56" s="187" t="s">
        <v>24</v>
      </c>
      <c r="G56" s="188"/>
      <c r="H56" s="188"/>
      <c r="I56" s="188">
        <f>'SO 201 1 Pol'!G184+'SO 201 1 Pol'!G196</f>
        <v>0</v>
      </c>
      <c r="J56" s="185" t="str">
        <f>IF(I70=0,"",I56/I70*100)</f>
        <v/>
      </c>
    </row>
    <row r="57" spans="1:10" ht="25.5" customHeight="1">
      <c r="A57" s="175"/>
      <c r="B57" s="180" t="s">
        <v>78</v>
      </c>
      <c r="C57" s="181" t="s">
        <v>79</v>
      </c>
      <c r="D57" s="182"/>
      <c r="E57" s="182"/>
      <c r="F57" s="187" t="s">
        <v>24</v>
      </c>
      <c r="G57" s="188"/>
      <c r="H57" s="188"/>
      <c r="I57" s="188">
        <f>'SO 201 1 Pol'!G201</f>
        <v>0</v>
      </c>
      <c r="J57" s="185" t="str">
        <f>IF(I70=0,"",I57/I70*100)</f>
        <v/>
      </c>
    </row>
    <row r="58" spans="1:10" ht="25.5" customHeight="1">
      <c r="A58" s="175"/>
      <c r="B58" s="180" t="s">
        <v>80</v>
      </c>
      <c r="C58" s="181" t="s">
        <v>81</v>
      </c>
      <c r="D58" s="182"/>
      <c r="E58" s="182"/>
      <c r="F58" s="187" t="s">
        <v>24</v>
      </c>
      <c r="G58" s="188"/>
      <c r="H58" s="188"/>
      <c r="I58" s="188">
        <f>'SO 201 1 Pol'!G134+'SO 201 1 Pol'!G246</f>
        <v>0</v>
      </c>
      <c r="J58" s="185" t="str">
        <f>IF(I70=0,"",I58/I70*100)</f>
        <v/>
      </c>
    </row>
    <row r="59" spans="1:10" ht="25.5" customHeight="1">
      <c r="A59" s="175"/>
      <c r="B59" s="180" t="s">
        <v>82</v>
      </c>
      <c r="C59" s="181" t="s">
        <v>83</v>
      </c>
      <c r="D59" s="182"/>
      <c r="E59" s="182"/>
      <c r="F59" s="187" t="s">
        <v>24</v>
      </c>
      <c r="G59" s="188"/>
      <c r="H59" s="188"/>
      <c r="I59" s="188">
        <f>'SO 201 1 Pol'!G264</f>
        <v>0</v>
      </c>
      <c r="J59" s="185" t="str">
        <f>IF(I70=0,"",I59/I70*100)</f>
        <v/>
      </c>
    </row>
    <row r="60" spans="1:10" ht="25.5" customHeight="1">
      <c r="A60" s="175"/>
      <c r="B60" s="180" t="s">
        <v>84</v>
      </c>
      <c r="C60" s="181" t="s">
        <v>85</v>
      </c>
      <c r="D60" s="182"/>
      <c r="E60" s="182"/>
      <c r="F60" s="187" t="s">
        <v>24</v>
      </c>
      <c r="G60" s="188"/>
      <c r="H60" s="188"/>
      <c r="I60" s="188">
        <f>'SO 201 1 Pol'!G274</f>
        <v>0</v>
      </c>
      <c r="J60" s="185" t="str">
        <f>IF(I70=0,"",I60/I70*100)</f>
        <v/>
      </c>
    </row>
    <row r="61" spans="1:10" ht="25.5" customHeight="1">
      <c r="A61" s="175"/>
      <c r="B61" s="180" t="s">
        <v>86</v>
      </c>
      <c r="C61" s="181" t="s">
        <v>87</v>
      </c>
      <c r="D61" s="182"/>
      <c r="E61" s="182"/>
      <c r="F61" s="187" t="s">
        <v>24</v>
      </c>
      <c r="G61" s="188"/>
      <c r="H61" s="188"/>
      <c r="I61" s="188">
        <f>'SO 201 1 Pol'!G284</f>
        <v>0</v>
      </c>
      <c r="J61" s="185" t="str">
        <f>IF(I70=0,"",I61/I70*100)</f>
        <v/>
      </c>
    </row>
    <row r="62" spans="1:10" ht="25.5" customHeight="1">
      <c r="A62" s="175"/>
      <c r="B62" s="180" t="s">
        <v>88</v>
      </c>
      <c r="C62" s="181" t="s">
        <v>89</v>
      </c>
      <c r="D62" s="182"/>
      <c r="E62" s="182"/>
      <c r="F62" s="187" t="s">
        <v>24</v>
      </c>
      <c r="G62" s="188"/>
      <c r="H62" s="188"/>
      <c r="I62" s="188">
        <f>'SO 201 1 Pol'!G307</f>
        <v>0</v>
      </c>
      <c r="J62" s="185" t="str">
        <f>IF(I70=0,"",I62/I70*100)</f>
        <v/>
      </c>
    </row>
    <row r="63" spans="1:10" ht="25.5" customHeight="1">
      <c r="A63" s="175"/>
      <c r="B63" s="180" t="s">
        <v>90</v>
      </c>
      <c r="C63" s="181" t="s">
        <v>91</v>
      </c>
      <c r="D63" s="182"/>
      <c r="E63" s="182"/>
      <c r="F63" s="187" t="s">
        <v>25</v>
      </c>
      <c r="G63" s="188"/>
      <c r="H63" s="188"/>
      <c r="I63" s="188">
        <f>'SO 201 1 Pol'!G311</f>
        <v>0</v>
      </c>
      <c r="J63" s="185" t="str">
        <f>IF(I70=0,"",I63/I70*100)</f>
        <v/>
      </c>
    </row>
    <row r="64" spans="1:10" ht="25.5" customHeight="1">
      <c r="A64" s="175"/>
      <c r="B64" s="180" t="s">
        <v>92</v>
      </c>
      <c r="C64" s="181" t="s">
        <v>93</v>
      </c>
      <c r="D64" s="182"/>
      <c r="E64" s="182"/>
      <c r="F64" s="187" t="s">
        <v>25</v>
      </c>
      <c r="G64" s="188"/>
      <c r="H64" s="188"/>
      <c r="I64" s="188">
        <f>'SO 201 1 Pol'!G331</f>
        <v>0</v>
      </c>
      <c r="J64" s="185" t="str">
        <f>IF(I70=0,"",I64/I70*100)</f>
        <v/>
      </c>
    </row>
    <row r="65" spans="1:10" ht="25.5" customHeight="1">
      <c r="A65" s="175"/>
      <c r="B65" s="180" t="s">
        <v>94</v>
      </c>
      <c r="C65" s="181" t="s">
        <v>95</v>
      </c>
      <c r="D65" s="182"/>
      <c r="E65" s="182"/>
      <c r="F65" s="187" t="s">
        <v>25</v>
      </c>
      <c r="G65" s="188"/>
      <c r="H65" s="188"/>
      <c r="I65" s="188">
        <f>'SO 201 1 Pol'!G191+'SO 201 1 Pol'!G350</f>
        <v>0</v>
      </c>
      <c r="J65" s="185" t="str">
        <f>IF(I70=0,"",I65/I70*100)</f>
        <v/>
      </c>
    </row>
    <row r="66" spans="1:10" ht="25.5" customHeight="1">
      <c r="A66" s="175"/>
      <c r="B66" s="180" t="s">
        <v>96</v>
      </c>
      <c r="C66" s="181" t="s">
        <v>97</v>
      </c>
      <c r="D66" s="182"/>
      <c r="E66" s="182"/>
      <c r="F66" s="187" t="s">
        <v>26</v>
      </c>
      <c r="G66" s="188"/>
      <c r="H66" s="188"/>
      <c r="I66" s="188">
        <f>'SO 201 1 Pol'!G359</f>
        <v>0</v>
      </c>
      <c r="J66" s="185" t="str">
        <f>IF(I70=0,"",I66/I70*100)</f>
        <v/>
      </c>
    </row>
    <row r="67" spans="1:10" ht="25.5" customHeight="1">
      <c r="A67" s="175"/>
      <c r="B67" s="180" t="s">
        <v>98</v>
      </c>
      <c r="C67" s="181" t="s">
        <v>99</v>
      </c>
      <c r="D67" s="182"/>
      <c r="E67" s="182"/>
      <c r="F67" s="187" t="s">
        <v>26</v>
      </c>
      <c r="G67" s="188"/>
      <c r="H67" s="188"/>
      <c r="I67" s="188">
        <f>'SO 201 1 Pol'!G369</f>
        <v>0</v>
      </c>
      <c r="J67" s="185" t="str">
        <f>IF(I70=0,"",I67/I70*100)</f>
        <v/>
      </c>
    </row>
    <row r="68" spans="1:10" ht="25.5" customHeight="1">
      <c r="A68" s="175"/>
      <c r="B68" s="180" t="s">
        <v>100</v>
      </c>
      <c r="C68" s="181" t="s">
        <v>27</v>
      </c>
      <c r="D68" s="182"/>
      <c r="E68" s="182"/>
      <c r="F68" s="187" t="s">
        <v>100</v>
      </c>
      <c r="G68" s="188"/>
      <c r="H68" s="188"/>
      <c r="I68" s="188">
        <f>'1 1 Naklady'!G8</f>
        <v>0</v>
      </c>
      <c r="J68" s="185" t="str">
        <f>IF(I70=0,"",I68/I70*100)</f>
        <v/>
      </c>
    </row>
    <row r="69" spans="1:10" ht="25.5" customHeight="1">
      <c r="A69" s="175"/>
      <c r="B69" s="180" t="s">
        <v>101</v>
      </c>
      <c r="C69" s="181" t="s">
        <v>28</v>
      </c>
      <c r="D69" s="182"/>
      <c r="E69" s="182"/>
      <c r="F69" s="187" t="s">
        <v>101</v>
      </c>
      <c r="G69" s="188"/>
      <c r="H69" s="188"/>
      <c r="I69" s="188">
        <f>'1 1 Naklady'!G18</f>
        <v>0</v>
      </c>
      <c r="J69" s="185" t="str">
        <f>IF(I70=0,"",I69/I70*100)</f>
        <v/>
      </c>
    </row>
    <row r="70" spans="1:10" ht="25.5" customHeight="1">
      <c r="A70" s="176"/>
      <c r="B70" s="183" t="s">
        <v>1</v>
      </c>
      <c r="C70" s="183"/>
      <c r="D70" s="184"/>
      <c r="E70" s="184"/>
      <c r="F70" s="189"/>
      <c r="G70" s="190"/>
      <c r="H70" s="190"/>
      <c r="I70" s="190">
        <f>SUM(I51:I69)</f>
        <v>0</v>
      </c>
      <c r="J70" s="186">
        <f>SUM(J51:J69)</f>
        <v>0</v>
      </c>
    </row>
    <row r="71" spans="1:10">
      <c r="F71" s="131"/>
      <c r="G71" s="130"/>
      <c r="H71" s="131"/>
      <c r="I71" s="130"/>
      <c r="J71" s="132"/>
    </row>
    <row r="72" spans="1:10">
      <c r="F72" s="131"/>
      <c r="G72" s="130"/>
      <c r="H72" s="131"/>
      <c r="I72" s="130"/>
      <c r="J72" s="132"/>
    </row>
    <row r="73" spans="1:10">
      <c r="F73" s="131"/>
      <c r="G73" s="130"/>
      <c r="H73" s="131"/>
      <c r="I73" s="130"/>
      <c r="J73" s="132"/>
    </row>
  </sheetData>
  <sheetProtection password="D8B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7" t="s">
        <v>6</v>
      </c>
      <c r="B1" s="97"/>
      <c r="C1" s="98"/>
      <c r="D1" s="97"/>
      <c r="E1" s="97"/>
      <c r="F1" s="97"/>
      <c r="G1" s="97"/>
    </row>
    <row r="2" spans="1:7" ht="24.95" customHeight="1">
      <c r="A2" s="73" t="s">
        <v>7</v>
      </c>
      <c r="B2" s="72"/>
      <c r="C2" s="99"/>
      <c r="D2" s="99"/>
      <c r="E2" s="99"/>
      <c r="F2" s="99"/>
      <c r="G2" s="100"/>
    </row>
    <row r="3" spans="1:7" ht="24.95" customHeight="1">
      <c r="A3" s="73" t="s">
        <v>8</v>
      </c>
      <c r="B3" s="72"/>
      <c r="C3" s="99"/>
      <c r="D3" s="99"/>
      <c r="E3" s="99"/>
      <c r="F3" s="99"/>
      <c r="G3" s="100"/>
    </row>
    <row r="4" spans="1:7" ht="24.95" customHeight="1">
      <c r="A4" s="73" t="s">
        <v>9</v>
      </c>
      <c r="B4" s="72"/>
      <c r="C4" s="99"/>
      <c r="D4" s="99"/>
      <c r="E4" s="99"/>
      <c r="F4" s="99"/>
      <c r="G4" s="100"/>
    </row>
    <row r="5" spans="1:7">
      <c r="B5" s="6"/>
      <c r="C5" s="7"/>
      <c r="D5" s="8"/>
    </row>
  </sheetData>
  <sheetProtection password="D8B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102</v>
      </c>
      <c r="B1" s="193"/>
      <c r="C1" s="193"/>
      <c r="D1" s="193"/>
      <c r="E1" s="193"/>
      <c r="F1" s="193"/>
      <c r="G1" s="193"/>
      <c r="AG1" t="s">
        <v>103</v>
      </c>
    </row>
    <row r="2" spans="1:60" ht="24.95" customHeight="1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104</v>
      </c>
    </row>
    <row r="3" spans="1:60" ht="24.95" customHeight="1">
      <c r="A3" s="194" t="s">
        <v>8</v>
      </c>
      <c r="B3" s="72" t="s">
        <v>58</v>
      </c>
      <c r="C3" s="197" t="s">
        <v>59</v>
      </c>
      <c r="D3" s="195"/>
      <c r="E3" s="195"/>
      <c r="F3" s="195"/>
      <c r="G3" s="196"/>
      <c r="AC3" s="129" t="s">
        <v>105</v>
      </c>
      <c r="AG3" t="s">
        <v>106</v>
      </c>
    </row>
    <row r="4" spans="1:60" ht="24.95" customHeight="1">
      <c r="A4" s="198" t="s">
        <v>9</v>
      </c>
      <c r="B4" s="199" t="s">
        <v>58</v>
      </c>
      <c r="C4" s="200" t="s">
        <v>60</v>
      </c>
      <c r="D4" s="201"/>
      <c r="E4" s="201"/>
      <c r="F4" s="201"/>
      <c r="G4" s="202"/>
      <c r="AG4" t="s">
        <v>107</v>
      </c>
    </row>
    <row r="5" spans="1:60">
      <c r="D5" s="192"/>
    </row>
    <row r="6" spans="1:60" ht="38.25">
      <c r="A6" s="204" t="s">
        <v>108</v>
      </c>
      <c r="B6" s="206" t="s">
        <v>109</v>
      </c>
      <c r="C6" s="206" t="s">
        <v>110</v>
      </c>
      <c r="D6" s="205" t="s">
        <v>111</v>
      </c>
      <c r="E6" s="204" t="s">
        <v>112</v>
      </c>
      <c r="F6" s="203" t="s">
        <v>113</v>
      </c>
      <c r="G6" s="204" t="s">
        <v>29</v>
      </c>
      <c r="H6" s="207" t="s">
        <v>30</v>
      </c>
      <c r="I6" s="207" t="s">
        <v>114</v>
      </c>
      <c r="J6" s="207" t="s">
        <v>31</v>
      </c>
      <c r="K6" s="207" t="s">
        <v>115</v>
      </c>
      <c r="L6" s="207" t="s">
        <v>116</v>
      </c>
      <c r="M6" s="207" t="s">
        <v>117</v>
      </c>
      <c r="N6" s="207" t="s">
        <v>118</v>
      </c>
      <c r="O6" s="207" t="s">
        <v>119</v>
      </c>
      <c r="P6" s="207" t="s">
        <v>120</v>
      </c>
      <c r="Q6" s="207" t="s">
        <v>121</v>
      </c>
      <c r="R6" s="207" t="s">
        <v>122</v>
      </c>
      <c r="S6" s="207" t="s">
        <v>123</v>
      </c>
      <c r="T6" s="207" t="s">
        <v>124</v>
      </c>
      <c r="U6" s="207" t="s">
        <v>125</v>
      </c>
      <c r="V6" s="207" t="s">
        <v>126</v>
      </c>
      <c r="W6" s="207" t="s">
        <v>127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1" t="s">
        <v>128</v>
      </c>
      <c r="B8" s="222" t="s">
        <v>100</v>
      </c>
      <c r="C8" s="238" t="s">
        <v>27</v>
      </c>
      <c r="D8" s="223"/>
      <c r="E8" s="224"/>
      <c r="F8" s="225"/>
      <c r="G8" s="225">
        <f>SUMIF(AG9:AG17,"&lt;&gt;NOR",G9:G17)</f>
        <v>0</v>
      </c>
      <c r="H8" s="225"/>
      <c r="I8" s="225">
        <f>SUM(I9:I17)</f>
        <v>0</v>
      </c>
      <c r="J8" s="225"/>
      <c r="K8" s="225">
        <f>SUM(K9:K17)</f>
        <v>0</v>
      </c>
      <c r="L8" s="225"/>
      <c r="M8" s="225">
        <f>SUM(M9:M17)</f>
        <v>0</v>
      </c>
      <c r="N8" s="225"/>
      <c r="O8" s="225">
        <f>SUM(O9:O17)</f>
        <v>0</v>
      </c>
      <c r="P8" s="225"/>
      <c r="Q8" s="225">
        <f>SUM(Q9:Q17)</f>
        <v>0</v>
      </c>
      <c r="R8" s="225"/>
      <c r="S8" s="225"/>
      <c r="T8" s="226"/>
      <c r="U8" s="220"/>
      <c r="V8" s="220">
        <f>SUM(V9:V17)</f>
        <v>0</v>
      </c>
      <c r="W8" s="220"/>
      <c r="AG8" t="s">
        <v>129</v>
      </c>
    </row>
    <row r="9" spans="1:60" outlineLevel="1">
      <c r="A9" s="227">
        <v>1</v>
      </c>
      <c r="B9" s="228" t="s">
        <v>130</v>
      </c>
      <c r="C9" s="239" t="s">
        <v>131</v>
      </c>
      <c r="D9" s="229" t="s">
        <v>132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133</v>
      </c>
      <c r="T9" s="233" t="s">
        <v>134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135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40" t="s">
        <v>136</v>
      </c>
      <c r="D10" s="234"/>
      <c r="E10" s="234"/>
      <c r="F10" s="234"/>
      <c r="G10" s="234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137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15"/>
      <c r="B11" s="216"/>
      <c r="C11" s="241"/>
      <c r="D11" s="235"/>
      <c r="E11" s="235"/>
      <c r="F11" s="235"/>
      <c r="G11" s="235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27">
        <v>2</v>
      </c>
      <c r="B12" s="228" t="s">
        <v>139</v>
      </c>
      <c r="C12" s="239" t="s">
        <v>140</v>
      </c>
      <c r="D12" s="229" t="s">
        <v>132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133</v>
      </c>
      <c r="T12" s="233" t="s">
        <v>134</v>
      </c>
      <c r="U12" s="217">
        <v>0</v>
      </c>
      <c r="V12" s="217">
        <f>ROUND(E12*U12,2)</f>
        <v>0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141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15"/>
      <c r="B13" s="216"/>
      <c r="C13" s="242"/>
      <c r="D13" s="236"/>
      <c r="E13" s="236"/>
      <c r="F13" s="236"/>
      <c r="G13" s="236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138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27">
        <v>3</v>
      </c>
      <c r="B14" s="228" t="s">
        <v>142</v>
      </c>
      <c r="C14" s="239" t="s">
        <v>143</v>
      </c>
      <c r="D14" s="229" t="s">
        <v>132</v>
      </c>
      <c r="E14" s="230">
        <v>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2"/>
      <c r="S14" s="232" t="s">
        <v>133</v>
      </c>
      <c r="T14" s="233" t="s">
        <v>134</v>
      </c>
      <c r="U14" s="217">
        <v>0</v>
      </c>
      <c r="V14" s="217">
        <f>ROUND(E14*U14,2)</f>
        <v>0</v>
      </c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141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15"/>
      <c r="B15" s="216"/>
      <c r="C15" s="242"/>
      <c r="D15" s="236"/>
      <c r="E15" s="236"/>
      <c r="F15" s="236"/>
      <c r="G15" s="236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27">
        <v>4</v>
      </c>
      <c r="B16" s="228" t="s">
        <v>144</v>
      </c>
      <c r="C16" s="239" t="s">
        <v>145</v>
      </c>
      <c r="D16" s="229" t="s">
        <v>132</v>
      </c>
      <c r="E16" s="230">
        <v>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/>
      <c r="S16" s="232" t="s">
        <v>133</v>
      </c>
      <c r="T16" s="233" t="s">
        <v>134</v>
      </c>
      <c r="U16" s="217">
        <v>0</v>
      </c>
      <c r="V16" s="217">
        <f>ROUND(E16*U16,2)</f>
        <v>0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141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15"/>
      <c r="B17" s="216"/>
      <c r="C17" s="242"/>
      <c r="D17" s="236"/>
      <c r="E17" s="236"/>
      <c r="F17" s="236"/>
      <c r="G17" s="236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>
      <c r="A18" s="221" t="s">
        <v>128</v>
      </c>
      <c r="B18" s="222" t="s">
        <v>101</v>
      </c>
      <c r="C18" s="238" t="s">
        <v>28</v>
      </c>
      <c r="D18" s="223"/>
      <c r="E18" s="224"/>
      <c r="F18" s="225"/>
      <c r="G18" s="225">
        <f>SUMIF(AG19:AG41,"&lt;&gt;NOR",G19:G41)</f>
        <v>0</v>
      </c>
      <c r="H18" s="225"/>
      <c r="I18" s="225">
        <f>SUM(I19:I41)</f>
        <v>0</v>
      </c>
      <c r="J18" s="225"/>
      <c r="K18" s="225">
        <f>SUM(K19:K41)</f>
        <v>0</v>
      </c>
      <c r="L18" s="225"/>
      <c r="M18" s="225">
        <f>SUM(M19:M41)</f>
        <v>0</v>
      </c>
      <c r="N18" s="225"/>
      <c r="O18" s="225">
        <f>SUM(O19:O41)</f>
        <v>0</v>
      </c>
      <c r="P18" s="225"/>
      <c r="Q18" s="225">
        <f>SUM(Q19:Q41)</f>
        <v>0</v>
      </c>
      <c r="R18" s="225"/>
      <c r="S18" s="225"/>
      <c r="T18" s="226"/>
      <c r="U18" s="220"/>
      <c r="V18" s="220">
        <f>SUM(V19:V41)</f>
        <v>0</v>
      </c>
      <c r="W18" s="220"/>
      <c r="AG18" t="s">
        <v>129</v>
      </c>
    </row>
    <row r="19" spans="1:60" outlineLevel="1">
      <c r="A19" s="227">
        <v>5</v>
      </c>
      <c r="B19" s="228" t="s">
        <v>146</v>
      </c>
      <c r="C19" s="239" t="s">
        <v>147</v>
      </c>
      <c r="D19" s="229" t="s">
        <v>132</v>
      </c>
      <c r="E19" s="230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2"/>
      <c r="S19" s="232" t="s">
        <v>133</v>
      </c>
      <c r="T19" s="233" t="s">
        <v>134</v>
      </c>
      <c r="U19" s="217">
        <v>0</v>
      </c>
      <c r="V19" s="217">
        <f>ROUND(E19*U19,2)</f>
        <v>0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135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40" t="s">
        <v>148</v>
      </c>
      <c r="D20" s="234"/>
      <c r="E20" s="234"/>
      <c r="F20" s="234"/>
      <c r="G20" s="234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137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15"/>
      <c r="B21" s="216"/>
      <c r="C21" s="241"/>
      <c r="D21" s="235"/>
      <c r="E21" s="235"/>
      <c r="F21" s="235"/>
      <c r="G21" s="235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138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27">
        <v>6</v>
      </c>
      <c r="B22" s="228" t="s">
        <v>149</v>
      </c>
      <c r="C22" s="239" t="s">
        <v>150</v>
      </c>
      <c r="D22" s="229" t="s">
        <v>132</v>
      </c>
      <c r="E22" s="230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/>
      <c r="S22" s="232" t="s">
        <v>133</v>
      </c>
      <c r="T22" s="233" t="s">
        <v>134</v>
      </c>
      <c r="U22" s="217">
        <v>0</v>
      </c>
      <c r="V22" s="217">
        <f>ROUND(E22*U22,2)</f>
        <v>0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135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15"/>
      <c r="B23" s="216"/>
      <c r="C23" s="242"/>
      <c r="D23" s="236"/>
      <c r="E23" s="236"/>
      <c r="F23" s="236"/>
      <c r="G23" s="236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138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7">
        <v>7</v>
      </c>
      <c r="B24" s="228" t="s">
        <v>151</v>
      </c>
      <c r="C24" s="239" t="s">
        <v>152</v>
      </c>
      <c r="D24" s="229" t="s">
        <v>153</v>
      </c>
      <c r="E24" s="230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154</v>
      </c>
      <c r="T24" s="233" t="s">
        <v>134</v>
      </c>
      <c r="U24" s="217">
        <v>0</v>
      </c>
      <c r="V24" s="217">
        <f>ROUND(E24*U24,2)</f>
        <v>0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155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15"/>
      <c r="B25" s="216"/>
      <c r="C25" s="243" t="s">
        <v>58</v>
      </c>
      <c r="D25" s="218"/>
      <c r="E25" s="219">
        <v>1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156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41"/>
      <c r="D26" s="235"/>
      <c r="E26" s="235"/>
      <c r="F26" s="235"/>
      <c r="G26" s="235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7">
        <v>8</v>
      </c>
      <c r="B27" s="228" t="s">
        <v>157</v>
      </c>
      <c r="C27" s="239" t="s">
        <v>158</v>
      </c>
      <c r="D27" s="229" t="s">
        <v>153</v>
      </c>
      <c r="E27" s="230">
        <v>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/>
      <c r="S27" s="232" t="s">
        <v>154</v>
      </c>
      <c r="T27" s="233" t="s">
        <v>134</v>
      </c>
      <c r="U27" s="217">
        <v>0</v>
      </c>
      <c r="V27" s="217">
        <f>ROUND(E27*U27,2)</f>
        <v>0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135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15"/>
      <c r="B28" s="216"/>
      <c r="C28" s="243" t="s">
        <v>58</v>
      </c>
      <c r="D28" s="218"/>
      <c r="E28" s="219">
        <v>1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156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15"/>
      <c r="B29" s="216"/>
      <c r="C29" s="241"/>
      <c r="D29" s="235"/>
      <c r="E29" s="235"/>
      <c r="F29" s="235"/>
      <c r="G29" s="235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138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7">
        <v>9</v>
      </c>
      <c r="B30" s="228" t="s">
        <v>159</v>
      </c>
      <c r="C30" s="239" t="s">
        <v>160</v>
      </c>
      <c r="D30" s="229" t="s">
        <v>153</v>
      </c>
      <c r="E30" s="230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/>
      <c r="S30" s="232" t="s">
        <v>154</v>
      </c>
      <c r="T30" s="233" t="s">
        <v>134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135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43" t="s">
        <v>58</v>
      </c>
      <c r="D31" s="218"/>
      <c r="E31" s="219">
        <v>1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156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15"/>
      <c r="B32" s="216"/>
      <c r="C32" s="241"/>
      <c r="D32" s="235"/>
      <c r="E32" s="235"/>
      <c r="F32" s="235"/>
      <c r="G32" s="235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27">
        <v>10</v>
      </c>
      <c r="B33" s="228" t="s">
        <v>161</v>
      </c>
      <c r="C33" s="239" t="s">
        <v>162</v>
      </c>
      <c r="D33" s="229" t="s">
        <v>153</v>
      </c>
      <c r="E33" s="230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154</v>
      </c>
      <c r="T33" s="233" t="s">
        <v>134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135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15"/>
      <c r="B34" s="216"/>
      <c r="C34" s="243" t="s">
        <v>58</v>
      </c>
      <c r="D34" s="218"/>
      <c r="E34" s="219">
        <v>1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156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41"/>
      <c r="D35" s="235"/>
      <c r="E35" s="235"/>
      <c r="F35" s="235"/>
      <c r="G35" s="235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138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27">
        <v>11</v>
      </c>
      <c r="B36" s="228" t="s">
        <v>163</v>
      </c>
      <c r="C36" s="239" t="s">
        <v>164</v>
      </c>
      <c r="D36" s="229" t="s">
        <v>153</v>
      </c>
      <c r="E36" s="230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/>
      <c r="S36" s="232" t="s">
        <v>154</v>
      </c>
      <c r="T36" s="233" t="s">
        <v>134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135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43" t="s">
        <v>58</v>
      </c>
      <c r="D37" s="218"/>
      <c r="E37" s="219">
        <v>1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156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15"/>
      <c r="B38" s="216"/>
      <c r="C38" s="241"/>
      <c r="D38" s="235"/>
      <c r="E38" s="235"/>
      <c r="F38" s="235"/>
      <c r="G38" s="235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138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7">
        <v>12</v>
      </c>
      <c r="B39" s="228" t="s">
        <v>165</v>
      </c>
      <c r="C39" s="239" t="s">
        <v>166</v>
      </c>
      <c r="D39" s="229" t="s">
        <v>153</v>
      </c>
      <c r="E39" s="230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2"/>
      <c r="S39" s="232" t="s">
        <v>154</v>
      </c>
      <c r="T39" s="233" t="s">
        <v>134</v>
      </c>
      <c r="U39" s="217">
        <v>0</v>
      </c>
      <c r="V39" s="217">
        <f>ROUND(E39*U39,2)</f>
        <v>0</v>
      </c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135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15"/>
      <c r="B40" s="216"/>
      <c r="C40" s="243" t="s">
        <v>58</v>
      </c>
      <c r="D40" s="218"/>
      <c r="E40" s="219">
        <v>1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156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15"/>
      <c r="B41" s="216"/>
      <c r="C41" s="241"/>
      <c r="D41" s="235"/>
      <c r="E41" s="235"/>
      <c r="F41" s="235"/>
      <c r="G41" s="235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138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>
      <c r="A42" s="5"/>
      <c r="B42" s="6"/>
      <c r="C42" s="244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AE42">
        <v>15</v>
      </c>
      <c r="AF42">
        <v>21</v>
      </c>
    </row>
    <row r="43" spans="1:60">
      <c r="A43" s="211"/>
      <c r="B43" s="212" t="s">
        <v>29</v>
      </c>
      <c r="C43" s="245"/>
      <c r="D43" s="213"/>
      <c r="E43" s="214"/>
      <c r="F43" s="214"/>
      <c r="G43" s="237">
        <f>G8+G18</f>
        <v>0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E43">
        <f>SUMIF(L7:L41,AE42,G7:G41)</f>
        <v>0</v>
      </c>
      <c r="AF43">
        <f>SUMIF(L7:L41,AF42,G7:G41)</f>
        <v>0</v>
      </c>
      <c r="AG43" t="s">
        <v>167</v>
      </c>
    </row>
    <row r="44" spans="1:60">
      <c r="C44" s="246"/>
      <c r="D44" s="192"/>
      <c r="AG44" t="s">
        <v>168</v>
      </c>
    </row>
    <row r="45" spans="1:60">
      <c r="D45" s="192"/>
    </row>
    <row r="46" spans="1:60">
      <c r="D46" s="192"/>
    </row>
    <row r="47" spans="1:60">
      <c r="D47" s="192"/>
    </row>
    <row r="48" spans="1:60">
      <c r="D48" s="192"/>
    </row>
    <row r="49" spans="4:4">
      <c r="D49" s="192"/>
    </row>
    <row r="50" spans="4:4">
      <c r="D50" s="192"/>
    </row>
    <row r="51" spans="4:4">
      <c r="D51" s="192"/>
    </row>
    <row r="52" spans="4:4">
      <c r="D52" s="192"/>
    </row>
    <row r="53" spans="4:4">
      <c r="D53" s="192"/>
    </row>
    <row r="54" spans="4:4">
      <c r="D54" s="192"/>
    </row>
    <row r="55" spans="4:4">
      <c r="D55" s="192"/>
    </row>
    <row r="56" spans="4:4">
      <c r="D56" s="192"/>
    </row>
    <row r="57" spans="4:4">
      <c r="D57" s="192"/>
    </row>
    <row r="58" spans="4:4">
      <c r="D58" s="192"/>
    </row>
    <row r="59" spans="4:4">
      <c r="D59" s="192"/>
    </row>
    <row r="60" spans="4:4">
      <c r="D60" s="192"/>
    </row>
    <row r="61" spans="4:4">
      <c r="D61" s="192"/>
    </row>
    <row r="62" spans="4:4">
      <c r="D62" s="192"/>
    </row>
    <row r="63" spans="4:4">
      <c r="D63" s="192"/>
    </row>
    <row r="64" spans="4:4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D8B3" sheet="1"/>
  <mergeCells count="18">
    <mergeCell ref="C26:G26"/>
    <mergeCell ref="C29:G29"/>
    <mergeCell ref="C32:G32"/>
    <mergeCell ref="C35:G35"/>
    <mergeCell ref="C38:G38"/>
    <mergeCell ref="C41:G41"/>
    <mergeCell ref="C13:G13"/>
    <mergeCell ref="C15:G15"/>
    <mergeCell ref="C17:G17"/>
    <mergeCell ref="C20:G20"/>
    <mergeCell ref="C21:G21"/>
    <mergeCell ref="C23:G23"/>
    <mergeCell ref="A1:G1"/>
    <mergeCell ref="C2:G2"/>
    <mergeCell ref="C3:G3"/>
    <mergeCell ref="C4:G4"/>
    <mergeCell ref="C10:G10"/>
    <mergeCell ref="C11:G11"/>
  </mergeCells>
  <pageMargins left="0.59055118110236227" right="0.19685039370078741" top="0.78740157480314965" bottom="0.78740157480314965" header="0.31496062992125984" footer="0.31496062992125984"/>
  <pageSetup paperSize="9" scale="72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169</v>
      </c>
      <c r="B1" s="193"/>
      <c r="C1" s="193"/>
      <c r="D1" s="193"/>
      <c r="E1" s="193"/>
      <c r="F1" s="193"/>
      <c r="G1" s="193"/>
      <c r="AG1" t="s">
        <v>103</v>
      </c>
    </row>
    <row r="2" spans="1:60" ht="24.95" customHeight="1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104</v>
      </c>
    </row>
    <row r="3" spans="1:60" ht="24.95" customHeight="1">
      <c r="A3" s="194" t="s">
        <v>8</v>
      </c>
      <c r="B3" s="72" t="s">
        <v>61</v>
      </c>
      <c r="C3" s="197" t="s">
        <v>62</v>
      </c>
      <c r="D3" s="195"/>
      <c r="E3" s="195"/>
      <c r="F3" s="195"/>
      <c r="G3" s="196"/>
      <c r="AC3" s="129" t="s">
        <v>104</v>
      </c>
      <c r="AG3" t="s">
        <v>106</v>
      </c>
    </row>
    <row r="4" spans="1:60" ht="24.95" customHeight="1">
      <c r="A4" s="198" t="s">
        <v>9</v>
      </c>
      <c r="B4" s="199" t="s">
        <v>58</v>
      </c>
      <c r="C4" s="200" t="s">
        <v>62</v>
      </c>
      <c r="D4" s="201"/>
      <c r="E4" s="201"/>
      <c r="F4" s="201"/>
      <c r="G4" s="202"/>
      <c r="AG4" t="s">
        <v>107</v>
      </c>
    </row>
    <row r="5" spans="1:60">
      <c r="D5" s="192"/>
    </row>
    <row r="6" spans="1:60" ht="38.25">
      <c r="A6" s="204" t="s">
        <v>108</v>
      </c>
      <c r="B6" s="206" t="s">
        <v>109</v>
      </c>
      <c r="C6" s="206" t="s">
        <v>110</v>
      </c>
      <c r="D6" s="205" t="s">
        <v>111</v>
      </c>
      <c r="E6" s="204" t="s">
        <v>112</v>
      </c>
      <c r="F6" s="203" t="s">
        <v>113</v>
      </c>
      <c r="G6" s="204" t="s">
        <v>29</v>
      </c>
      <c r="H6" s="207" t="s">
        <v>30</v>
      </c>
      <c r="I6" s="207" t="s">
        <v>114</v>
      </c>
      <c r="J6" s="207" t="s">
        <v>31</v>
      </c>
      <c r="K6" s="207" t="s">
        <v>115</v>
      </c>
      <c r="L6" s="207" t="s">
        <v>116</v>
      </c>
      <c r="M6" s="207" t="s">
        <v>117</v>
      </c>
      <c r="N6" s="207" t="s">
        <v>118</v>
      </c>
      <c r="O6" s="207" t="s">
        <v>119</v>
      </c>
      <c r="P6" s="207" t="s">
        <v>120</v>
      </c>
      <c r="Q6" s="207" t="s">
        <v>121</v>
      </c>
      <c r="R6" s="207" t="s">
        <v>122</v>
      </c>
      <c r="S6" s="207" t="s">
        <v>123</v>
      </c>
      <c r="T6" s="207" t="s">
        <v>124</v>
      </c>
      <c r="U6" s="207" t="s">
        <v>125</v>
      </c>
      <c r="V6" s="207" t="s">
        <v>126</v>
      </c>
      <c r="W6" s="207" t="s">
        <v>127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1" t="s">
        <v>128</v>
      </c>
      <c r="B8" s="222" t="s">
        <v>58</v>
      </c>
      <c r="C8" s="238" t="s">
        <v>67</v>
      </c>
      <c r="D8" s="223"/>
      <c r="E8" s="224"/>
      <c r="F8" s="225"/>
      <c r="G8" s="225">
        <f>SUMIF(AG9:AG51,"&lt;&gt;NOR",G9:G51)</f>
        <v>0</v>
      </c>
      <c r="H8" s="225"/>
      <c r="I8" s="225">
        <f>SUM(I9:I51)</f>
        <v>0</v>
      </c>
      <c r="J8" s="225"/>
      <c r="K8" s="225">
        <f>SUM(K9:K51)</f>
        <v>0</v>
      </c>
      <c r="L8" s="225"/>
      <c r="M8" s="225">
        <f>SUM(M9:M51)</f>
        <v>0</v>
      </c>
      <c r="N8" s="225"/>
      <c r="O8" s="225">
        <f>SUM(O9:O51)</f>
        <v>0</v>
      </c>
      <c r="P8" s="225"/>
      <c r="Q8" s="225">
        <f>SUM(Q9:Q51)</f>
        <v>82.509999999999991</v>
      </c>
      <c r="R8" s="225"/>
      <c r="S8" s="225"/>
      <c r="T8" s="226"/>
      <c r="U8" s="220"/>
      <c r="V8" s="220">
        <f>SUM(V9:V51)</f>
        <v>0</v>
      </c>
      <c r="W8" s="220"/>
      <c r="AG8" t="s">
        <v>129</v>
      </c>
    </row>
    <row r="9" spans="1:60" outlineLevel="1">
      <c r="A9" s="227">
        <v>1</v>
      </c>
      <c r="B9" s="228" t="s">
        <v>170</v>
      </c>
      <c r="C9" s="239" t="s">
        <v>171</v>
      </c>
      <c r="D9" s="229" t="s">
        <v>172</v>
      </c>
      <c r="E9" s="230">
        <v>31.590000000000003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0.58600000000000008</v>
      </c>
      <c r="Q9" s="232">
        <f>ROUND(E9*P9,2)</f>
        <v>18.510000000000002</v>
      </c>
      <c r="R9" s="232"/>
      <c r="S9" s="232" t="s">
        <v>133</v>
      </c>
      <c r="T9" s="233" t="s">
        <v>134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155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43" t="s">
        <v>173</v>
      </c>
      <c r="D10" s="218"/>
      <c r="E10" s="219">
        <v>31.590000000000003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156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15"/>
      <c r="B11" s="216"/>
      <c r="C11" s="241"/>
      <c r="D11" s="235"/>
      <c r="E11" s="235"/>
      <c r="F11" s="235"/>
      <c r="G11" s="235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27">
        <v>2</v>
      </c>
      <c r="B12" s="228" t="s">
        <v>174</v>
      </c>
      <c r="C12" s="239" t="s">
        <v>175</v>
      </c>
      <c r="D12" s="229" t="s">
        <v>172</v>
      </c>
      <c r="E12" s="230">
        <v>6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0.40800000000000003</v>
      </c>
      <c r="Q12" s="232">
        <f>ROUND(E12*P12,2)</f>
        <v>2.4500000000000002</v>
      </c>
      <c r="R12" s="232"/>
      <c r="S12" s="232" t="s">
        <v>133</v>
      </c>
      <c r="T12" s="233" t="s">
        <v>134</v>
      </c>
      <c r="U12" s="217">
        <v>0</v>
      </c>
      <c r="V12" s="217">
        <f>ROUND(E12*U12,2)</f>
        <v>0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15"/>
      <c r="B13" s="216"/>
      <c r="C13" s="243" t="s">
        <v>176</v>
      </c>
      <c r="D13" s="218"/>
      <c r="E13" s="219">
        <v>6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156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41"/>
      <c r="D14" s="235"/>
      <c r="E14" s="235"/>
      <c r="F14" s="235"/>
      <c r="G14" s="235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7">
        <v>3</v>
      </c>
      <c r="B15" s="228" t="s">
        <v>177</v>
      </c>
      <c r="C15" s="239" t="s">
        <v>178</v>
      </c>
      <c r="D15" s="229" t="s">
        <v>172</v>
      </c>
      <c r="E15" s="230">
        <v>8.58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0.22</v>
      </c>
      <c r="Q15" s="232">
        <f>ROUND(E15*P15,2)</f>
        <v>1.89</v>
      </c>
      <c r="R15" s="232"/>
      <c r="S15" s="232" t="s">
        <v>133</v>
      </c>
      <c r="T15" s="233" t="s">
        <v>134</v>
      </c>
      <c r="U15" s="217">
        <v>0</v>
      </c>
      <c r="V15" s="217">
        <f>ROUND(E15*U15,2)</f>
        <v>0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155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43" t="s">
        <v>179</v>
      </c>
      <c r="D16" s="218"/>
      <c r="E16" s="219">
        <v>8.58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156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15"/>
      <c r="B17" s="216"/>
      <c r="C17" s="241"/>
      <c r="D17" s="235"/>
      <c r="E17" s="235"/>
      <c r="F17" s="235"/>
      <c r="G17" s="235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27">
        <v>4</v>
      </c>
      <c r="B18" s="228" t="s">
        <v>180</v>
      </c>
      <c r="C18" s="239" t="s">
        <v>181</v>
      </c>
      <c r="D18" s="229" t="s">
        <v>172</v>
      </c>
      <c r="E18" s="230">
        <v>32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0.24200000000000002</v>
      </c>
      <c r="Q18" s="232">
        <f>ROUND(E18*P18,2)</f>
        <v>7.74</v>
      </c>
      <c r="R18" s="232"/>
      <c r="S18" s="232" t="s">
        <v>133</v>
      </c>
      <c r="T18" s="233" t="s">
        <v>134</v>
      </c>
      <c r="U18" s="217">
        <v>0</v>
      </c>
      <c r="V18" s="217">
        <f>ROUND(E18*U18,2)</f>
        <v>0</v>
      </c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155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15"/>
      <c r="B19" s="216"/>
      <c r="C19" s="243" t="s">
        <v>182</v>
      </c>
      <c r="D19" s="218"/>
      <c r="E19" s="219">
        <v>32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156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41"/>
      <c r="D20" s="235"/>
      <c r="E20" s="235"/>
      <c r="F20" s="235"/>
      <c r="G20" s="235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27">
        <v>5</v>
      </c>
      <c r="B21" s="228" t="s">
        <v>183</v>
      </c>
      <c r="C21" s="239" t="s">
        <v>184</v>
      </c>
      <c r="D21" s="229" t="s">
        <v>172</v>
      </c>
      <c r="E21" s="230">
        <v>40.200000000000003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0.55000000000000004</v>
      </c>
      <c r="Q21" s="232">
        <f>ROUND(E21*P21,2)</f>
        <v>22.11</v>
      </c>
      <c r="R21" s="232"/>
      <c r="S21" s="232" t="s">
        <v>133</v>
      </c>
      <c r="T21" s="233" t="s">
        <v>134</v>
      </c>
      <c r="U21" s="217">
        <v>0</v>
      </c>
      <c r="V21" s="217">
        <f>ROUND(E21*U21,2)</f>
        <v>0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155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43" t="s">
        <v>185</v>
      </c>
      <c r="D22" s="218"/>
      <c r="E22" s="219">
        <v>40.200000000000003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156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15"/>
      <c r="B23" s="216"/>
      <c r="C23" s="241"/>
      <c r="D23" s="235"/>
      <c r="E23" s="235"/>
      <c r="F23" s="235"/>
      <c r="G23" s="235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138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7">
        <v>6</v>
      </c>
      <c r="B24" s="228" t="s">
        <v>186</v>
      </c>
      <c r="C24" s="239" t="s">
        <v>187</v>
      </c>
      <c r="D24" s="229" t="s">
        <v>172</v>
      </c>
      <c r="E24" s="230">
        <v>80.400000000000006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0.24200000000000002</v>
      </c>
      <c r="Q24" s="232">
        <f>ROUND(E24*P24,2)</f>
        <v>19.46</v>
      </c>
      <c r="R24" s="232"/>
      <c r="S24" s="232" t="s">
        <v>133</v>
      </c>
      <c r="T24" s="233" t="s">
        <v>134</v>
      </c>
      <c r="U24" s="217">
        <v>0</v>
      </c>
      <c r="V24" s="217">
        <f>ROUND(E24*U24,2)</f>
        <v>0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155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15"/>
      <c r="B25" s="216"/>
      <c r="C25" s="243" t="s">
        <v>188</v>
      </c>
      <c r="D25" s="218"/>
      <c r="E25" s="219">
        <v>80.400000000000006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156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41"/>
      <c r="D26" s="235"/>
      <c r="E26" s="235"/>
      <c r="F26" s="235"/>
      <c r="G26" s="235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7">
        <v>7</v>
      </c>
      <c r="B27" s="228" t="s">
        <v>189</v>
      </c>
      <c r="C27" s="239" t="s">
        <v>190</v>
      </c>
      <c r="D27" s="229" t="s">
        <v>172</v>
      </c>
      <c r="E27" s="230">
        <v>117.60000000000001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8.8000000000000009E-2</v>
      </c>
      <c r="Q27" s="232">
        <f>ROUND(E27*P27,2)</f>
        <v>10.35</v>
      </c>
      <c r="R27" s="232"/>
      <c r="S27" s="232" t="s">
        <v>133</v>
      </c>
      <c r="T27" s="233" t="s">
        <v>134</v>
      </c>
      <c r="U27" s="217">
        <v>0</v>
      </c>
      <c r="V27" s="217">
        <f>ROUND(E27*U27,2)</f>
        <v>0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155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15"/>
      <c r="B28" s="216"/>
      <c r="C28" s="243" t="s">
        <v>191</v>
      </c>
      <c r="D28" s="218"/>
      <c r="E28" s="219">
        <v>117.60000000000001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156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15"/>
      <c r="B29" s="216"/>
      <c r="C29" s="241"/>
      <c r="D29" s="235"/>
      <c r="E29" s="235"/>
      <c r="F29" s="235"/>
      <c r="G29" s="235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138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7">
        <v>8</v>
      </c>
      <c r="B30" s="228" t="s">
        <v>192</v>
      </c>
      <c r="C30" s="239" t="s">
        <v>193</v>
      </c>
      <c r="D30" s="229" t="s">
        <v>194</v>
      </c>
      <c r="E30" s="230">
        <v>13.5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/>
      <c r="S30" s="232" t="s">
        <v>133</v>
      </c>
      <c r="T30" s="233" t="s">
        <v>134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155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43" t="s">
        <v>195</v>
      </c>
      <c r="D31" s="218"/>
      <c r="E31" s="219">
        <v>13.5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156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15"/>
      <c r="B32" s="216"/>
      <c r="C32" s="241"/>
      <c r="D32" s="235"/>
      <c r="E32" s="235"/>
      <c r="F32" s="235"/>
      <c r="G32" s="235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27">
        <v>9</v>
      </c>
      <c r="B33" s="228" t="s">
        <v>196</v>
      </c>
      <c r="C33" s="239" t="s">
        <v>197</v>
      </c>
      <c r="D33" s="229" t="s">
        <v>194</v>
      </c>
      <c r="E33" s="230">
        <v>4.4375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133</v>
      </c>
      <c r="T33" s="233" t="s">
        <v>134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155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15"/>
      <c r="B34" s="216"/>
      <c r="C34" s="243" t="s">
        <v>198</v>
      </c>
      <c r="D34" s="218"/>
      <c r="E34" s="219">
        <v>4.4400000000000004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156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41"/>
      <c r="D35" s="235"/>
      <c r="E35" s="235"/>
      <c r="F35" s="235"/>
      <c r="G35" s="235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138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27">
        <v>10</v>
      </c>
      <c r="B36" s="228" t="s">
        <v>199</v>
      </c>
      <c r="C36" s="239" t="s">
        <v>200</v>
      </c>
      <c r="D36" s="229" t="s">
        <v>194</v>
      </c>
      <c r="E36" s="230">
        <v>23.115000000000002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/>
      <c r="S36" s="232" t="s">
        <v>133</v>
      </c>
      <c r="T36" s="233" t="s">
        <v>134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155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43" t="s">
        <v>201</v>
      </c>
      <c r="D37" s="218"/>
      <c r="E37" s="219">
        <v>23.110000000000003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156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15"/>
      <c r="B38" s="216"/>
      <c r="C38" s="241"/>
      <c r="D38" s="235"/>
      <c r="E38" s="235"/>
      <c r="F38" s="235"/>
      <c r="G38" s="235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138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7">
        <v>11</v>
      </c>
      <c r="B39" s="228" t="s">
        <v>202</v>
      </c>
      <c r="C39" s="239" t="s">
        <v>203</v>
      </c>
      <c r="D39" s="229" t="s">
        <v>194</v>
      </c>
      <c r="E39" s="230">
        <v>36.615000000000002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2"/>
      <c r="S39" s="232" t="s">
        <v>133</v>
      </c>
      <c r="T39" s="233" t="s">
        <v>134</v>
      </c>
      <c r="U39" s="217">
        <v>0</v>
      </c>
      <c r="V39" s="217">
        <f>ROUND(E39*U39,2)</f>
        <v>0</v>
      </c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155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15"/>
      <c r="B40" s="216"/>
      <c r="C40" s="243" t="s">
        <v>204</v>
      </c>
      <c r="D40" s="218"/>
      <c r="E40" s="219">
        <v>23.110000000000003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156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15"/>
      <c r="B41" s="216"/>
      <c r="C41" s="243" t="s">
        <v>205</v>
      </c>
      <c r="D41" s="218"/>
      <c r="E41" s="219">
        <v>13.5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156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15"/>
      <c r="B42" s="216"/>
      <c r="C42" s="241"/>
      <c r="D42" s="235"/>
      <c r="E42" s="235"/>
      <c r="F42" s="235"/>
      <c r="G42" s="235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138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7">
        <v>12</v>
      </c>
      <c r="B43" s="228" t="s">
        <v>206</v>
      </c>
      <c r="C43" s="239" t="s">
        <v>207</v>
      </c>
      <c r="D43" s="229" t="s">
        <v>194</v>
      </c>
      <c r="E43" s="230">
        <v>183.07500000000002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2"/>
      <c r="S43" s="232" t="s">
        <v>133</v>
      </c>
      <c r="T43" s="233" t="s">
        <v>134</v>
      </c>
      <c r="U43" s="217">
        <v>0</v>
      </c>
      <c r="V43" s="217">
        <f>ROUND(E43*U43,2)</f>
        <v>0</v>
      </c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155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15"/>
      <c r="B44" s="216"/>
      <c r="C44" s="243" t="s">
        <v>208</v>
      </c>
      <c r="D44" s="218"/>
      <c r="E44" s="219">
        <v>183.07000000000002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156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15"/>
      <c r="B45" s="216"/>
      <c r="C45" s="241"/>
      <c r="D45" s="235"/>
      <c r="E45" s="235"/>
      <c r="F45" s="235"/>
      <c r="G45" s="235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138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27">
        <v>13</v>
      </c>
      <c r="B46" s="228" t="s">
        <v>209</v>
      </c>
      <c r="C46" s="239" t="s">
        <v>210</v>
      </c>
      <c r="D46" s="229" t="s">
        <v>194</v>
      </c>
      <c r="E46" s="230">
        <v>4.4375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/>
      <c r="S46" s="232" t="s">
        <v>133</v>
      </c>
      <c r="T46" s="233" t="s">
        <v>134</v>
      </c>
      <c r="U46" s="217">
        <v>0</v>
      </c>
      <c r="V46" s="217">
        <f>ROUND(E46*U46,2)</f>
        <v>0</v>
      </c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155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15"/>
      <c r="B47" s="216"/>
      <c r="C47" s="243" t="s">
        <v>211</v>
      </c>
      <c r="D47" s="218"/>
      <c r="E47" s="219">
        <v>4.4400000000000004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156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15"/>
      <c r="B48" s="216"/>
      <c r="C48" s="241"/>
      <c r="D48" s="235"/>
      <c r="E48" s="235"/>
      <c r="F48" s="235"/>
      <c r="G48" s="235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138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27">
        <v>14</v>
      </c>
      <c r="B49" s="228" t="s">
        <v>212</v>
      </c>
      <c r="C49" s="239" t="s">
        <v>213</v>
      </c>
      <c r="D49" s="229" t="s">
        <v>194</v>
      </c>
      <c r="E49" s="230">
        <v>36.615000000000002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 t="s">
        <v>133</v>
      </c>
      <c r="T49" s="233" t="s">
        <v>134</v>
      </c>
      <c r="U49" s="217">
        <v>0</v>
      </c>
      <c r="V49" s="217">
        <f>ROUND(E49*U49,2)</f>
        <v>0</v>
      </c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155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15"/>
      <c r="B50" s="216"/>
      <c r="C50" s="243" t="s">
        <v>214</v>
      </c>
      <c r="D50" s="218"/>
      <c r="E50" s="219">
        <v>36.620000000000005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156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15"/>
      <c r="B51" s="216"/>
      <c r="C51" s="241"/>
      <c r="D51" s="235"/>
      <c r="E51" s="235"/>
      <c r="F51" s="235"/>
      <c r="G51" s="235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138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>
      <c r="A52" s="221" t="s">
        <v>128</v>
      </c>
      <c r="B52" s="222" t="s">
        <v>68</v>
      </c>
      <c r="C52" s="238" t="s">
        <v>69</v>
      </c>
      <c r="D52" s="223"/>
      <c r="E52" s="224"/>
      <c r="F52" s="225"/>
      <c r="G52" s="225">
        <f>SUMIF(AG53:AG70,"&lt;&gt;NOR",G53:G70)</f>
        <v>0</v>
      </c>
      <c r="H52" s="225"/>
      <c r="I52" s="225">
        <f>SUM(I53:I70)</f>
        <v>0</v>
      </c>
      <c r="J52" s="225"/>
      <c r="K52" s="225">
        <f>SUM(K53:K70)</f>
        <v>0</v>
      </c>
      <c r="L52" s="225"/>
      <c r="M52" s="225">
        <f>SUM(M53:M70)</f>
        <v>0</v>
      </c>
      <c r="N52" s="225"/>
      <c r="O52" s="225">
        <f>SUM(O53:O70)</f>
        <v>14.579999999999998</v>
      </c>
      <c r="P52" s="225"/>
      <c r="Q52" s="225">
        <f>SUM(Q53:Q70)</f>
        <v>0</v>
      </c>
      <c r="R52" s="225"/>
      <c r="S52" s="225"/>
      <c r="T52" s="226"/>
      <c r="U52" s="220"/>
      <c r="V52" s="220">
        <f>SUM(V53:V70)</f>
        <v>0</v>
      </c>
      <c r="W52" s="220"/>
      <c r="AG52" t="s">
        <v>129</v>
      </c>
    </row>
    <row r="53" spans="1:60" outlineLevel="1">
      <c r="A53" s="227">
        <v>15</v>
      </c>
      <c r="B53" s="228" t="s">
        <v>215</v>
      </c>
      <c r="C53" s="239" t="s">
        <v>216</v>
      </c>
      <c r="D53" s="229" t="s">
        <v>194</v>
      </c>
      <c r="E53" s="230">
        <v>1.1640000000000001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2.5250000000000004</v>
      </c>
      <c r="O53" s="232">
        <f>ROUND(E53*N53,2)</f>
        <v>2.94</v>
      </c>
      <c r="P53" s="232">
        <v>0</v>
      </c>
      <c r="Q53" s="232">
        <f>ROUND(E53*P53,2)</f>
        <v>0</v>
      </c>
      <c r="R53" s="232"/>
      <c r="S53" s="232" t="s">
        <v>133</v>
      </c>
      <c r="T53" s="233" t="s">
        <v>134</v>
      </c>
      <c r="U53" s="217">
        <v>0</v>
      </c>
      <c r="V53" s="217">
        <f>ROUND(E53*U53,2)</f>
        <v>0</v>
      </c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155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15"/>
      <c r="B54" s="216"/>
      <c r="C54" s="243" t="s">
        <v>217</v>
      </c>
      <c r="D54" s="218"/>
      <c r="E54" s="219">
        <v>1.1600000000000001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156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15"/>
      <c r="B55" s="216"/>
      <c r="C55" s="241"/>
      <c r="D55" s="235"/>
      <c r="E55" s="235"/>
      <c r="F55" s="235"/>
      <c r="G55" s="235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138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27">
        <v>16</v>
      </c>
      <c r="B56" s="228" t="s">
        <v>218</v>
      </c>
      <c r="C56" s="239" t="s">
        <v>219</v>
      </c>
      <c r="D56" s="229" t="s">
        <v>194</v>
      </c>
      <c r="E56" s="230">
        <v>3.125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1.9205000000000001</v>
      </c>
      <c r="O56" s="232">
        <f>ROUND(E56*N56,2)</f>
        <v>6</v>
      </c>
      <c r="P56" s="232">
        <v>0</v>
      </c>
      <c r="Q56" s="232">
        <f>ROUND(E56*P56,2)</f>
        <v>0</v>
      </c>
      <c r="R56" s="232"/>
      <c r="S56" s="232" t="s">
        <v>133</v>
      </c>
      <c r="T56" s="233" t="s">
        <v>134</v>
      </c>
      <c r="U56" s="217">
        <v>0</v>
      </c>
      <c r="V56" s="217">
        <f>ROUND(E56*U56,2)</f>
        <v>0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155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15"/>
      <c r="B57" s="216"/>
      <c r="C57" s="243" t="s">
        <v>220</v>
      </c>
      <c r="D57" s="218"/>
      <c r="E57" s="219">
        <v>3.1300000000000003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156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15"/>
      <c r="B58" s="216"/>
      <c r="C58" s="241"/>
      <c r="D58" s="235"/>
      <c r="E58" s="235"/>
      <c r="F58" s="235"/>
      <c r="G58" s="235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138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7">
        <v>17</v>
      </c>
      <c r="B59" s="228" t="s">
        <v>221</v>
      </c>
      <c r="C59" s="239" t="s">
        <v>222</v>
      </c>
      <c r="D59" s="229" t="s">
        <v>223</v>
      </c>
      <c r="E59" s="230">
        <v>25.400000000000002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0.22107000000000002</v>
      </c>
      <c r="O59" s="232">
        <f>ROUND(E59*N59,2)</f>
        <v>5.62</v>
      </c>
      <c r="P59" s="232">
        <v>0</v>
      </c>
      <c r="Q59" s="232">
        <f>ROUND(E59*P59,2)</f>
        <v>0</v>
      </c>
      <c r="R59" s="232"/>
      <c r="S59" s="232" t="s">
        <v>133</v>
      </c>
      <c r="T59" s="233" t="s">
        <v>134</v>
      </c>
      <c r="U59" s="217">
        <v>0</v>
      </c>
      <c r="V59" s="217">
        <f>ROUND(E59*U59,2)</f>
        <v>0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155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15"/>
      <c r="B60" s="216"/>
      <c r="C60" s="243" t="s">
        <v>224</v>
      </c>
      <c r="D60" s="218"/>
      <c r="E60" s="219">
        <v>25.400000000000002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156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15"/>
      <c r="B61" s="216"/>
      <c r="C61" s="241"/>
      <c r="D61" s="235"/>
      <c r="E61" s="235"/>
      <c r="F61" s="235"/>
      <c r="G61" s="235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138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27">
        <v>18</v>
      </c>
      <c r="B62" s="228" t="s">
        <v>225</v>
      </c>
      <c r="C62" s="239" t="s">
        <v>226</v>
      </c>
      <c r="D62" s="229" t="s">
        <v>172</v>
      </c>
      <c r="E62" s="230">
        <v>40.200000000000003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133</v>
      </c>
      <c r="T62" s="233" t="s">
        <v>134</v>
      </c>
      <c r="U62" s="217">
        <v>0</v>
      </c>
      <c r="V62" s="217">
        <f>ROUND(E62*U62,2)</f>
        <v>0</v>
      </c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155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15"/>
      <c r="B63" s="216"/>
      <c r="C63" s="243" t="s">
        <v>227</v>
      </c>
      <c r="D63" s="218"/>
      <c r="E63" s="219">
        <v>40.200000000000003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156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15"/>
      <c r="B64" s="216"/>
      <c r="C64" s="241"/>
      <c r="D64" s="235"/>
      <c r="E64" s="235"/>
      <c r="F64" s="235"/>
      <c r="G64" s="235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138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27">
        <v>19</v>
      </c>
      <c r="B65" s="228" t="s">
        <v>228</v>
      </c>
      <c r="C65" s="239" t="s">
        <v>229</v>
      </c>
      <c r="D65" s="229" t="s">
        <v>230</v>
      </c>
      <c r="E65" s="230">
        <v>0.13920000000000002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2"/>
      <c r="S65" s="232" t="s">
        <v>133</v>
      </c>
      <c r="T65" s="233" t="s">
        <v>134</v>
      </c>
      <c r="U65" s="217">
        <v>0</v>
      </c>
      <c r="V65" s="217">
        <f>ROUND(E65*U65,2)</f>
        <v>0</v>
      </c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231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15"/>
      <c r="B66" s="216"/>
      <c r="C66" s="243" t="s">
        <v>232</v>
      </c>
      <c r="D66" s="218"/>
      <c r="E66" s="219">
        <v>0.14000000000000001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156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15"/>
      <c r="B67" s="216"/>
      <c r="C67" s="241"/>
      <c r="D67" s="235"/>
      <c r="E67" s="235"/>
      <c r="F67" s="235"/>
      <c r="G67" s="235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138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27">
        <v>20</v>
      </c>
      <c r="B68" s="228" t="s">
        <v>233</v>
      </c>
      <c r="C68" s="239" t="s">
        <v>234</v>
      </c>
      <c r="D68" s="229" t="s">
        <v>223</v>
      </c>
      <c r="E68" s="230">
        <v>27.686000000000003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2">
        <v>8.0000000000000004E-4</v>
      </c>
      <c r="O68" s="232">
        <f>ROUND(E68*N68,2)</f>
        <v>0.02</v>
      </c>
      <c r="P68" s="232">
        <v>0</v>
      </c>
      <c r="Q68" s="232">
        <f>ROUND(E68*P68,2)</f>
        <v>0</v>
      </c>
      <c r="R68" s="232" t="s">
        <v>235</v>
      </c>
      <c r="S68" s="232" t="s">
        <v>133</v>
      </c>
      <c r="T68" s="233" t="s">
        <v>134</v>
      </c>
      <c r="U68" s="217">
        <v>0</v>
      </c>
      <c r="V68" s="217">
        <f>ROUND(E68*U68,2)</f>
        <v>0</v>
      </c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236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15"/>
      <c r="B69" s="216"/>
      <c r="C69" s="243" t="s">
        <v>237</v>
      </c>
      <c r="D69" s="218"/>
      <c r="E69" s="219">
        <v>27.69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156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15"/>
      <c r="B70" s="216"/>
      <c r="C70" s="241"/>
      <c r="D70" s="235"/>
      <c r="E70" s="235"/>
      <c r="F70" s="235"/>
      <c r="G70" s="235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138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>
      <c r="A71" s="221" t="s">
        <v>128</v>
      </c>
      <c r="B71" s="222" t="s">
        <v>70</v>
      </c>
      <c r="C71" s="238" t="s">
        <v>71</v>
      </c>
      <c r="D71" s="223"/>
      <c r="E71" s="224"/>
      <c r="F71" s="225"/>
      <c r="G71" s="225">
        <f>SUMIF(AG72:AG104,"&lt;&gt;NOR",G72:G104)</f>
        <v>0</v>
      </c>
      <c r="H71" s="225"/>
      <c r="I71" s="225">
        <f>SUM(I72:I104)</f>
        <v>0</v>
      </c>
      <c r="J71" s="225"/>
      <c r="K71" s="225">
        <f>SUM(K72:K104)</f>
        <v>0</v>
      </c>
      <c r="L71" s="225"/>
      <c r="M71" s="225">
        <f>SUM(M72:M104)</f>
        <v>0</v>
      </c>
      <c r="N71" s="225"/>
      <c r="O71" s="225">
        <f>SUM(O72:O104)</f>
        <v>17.89</v>
      </c>
      <c r="P71" s="225"/>
      <c r="Q71" s="225">
        <f>SUM(Q72:Q104)</f>
        <v>0</v>
      </c>
      <c r="R71" s="225"/>
      <c r="S71" s="225"/>
      <c r="T71" s="226"/>
      <c r="U71" s="220"/>
      <c r="V71" s="220">
        <f>SUM(V72:V104)</f>
        <v>0</v>
      </c>
      <c r="W71" s="220"/>
      <c r="AG71" t="s">
        <v>129</v>
      </c>
    </row>
    <row r="72" spans="1:60" outlineLevel="1">
      <c r="A72" s="227">
        <v>21</v>
      </c>
      <c r="B72" s="228" t="s">
        <v>238</v>
      </c>
      <c r="C72" s="239" t="s">
        <v>239</v>
      </c>
      <c r="D72" s="229" t="s">
        <v>194</v>
      </c>
      <c r="E72" s="230">
        <v>5.5890000000000004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2">
        <v>2.54278</v>
      </c>
      <c r="O72" s="232">
        <f>ROUND(E72*N72,2)</f>
        <v>14.21</v>
      </c>
      <c r="P72" s="232">
        <v>0</v>
      </c>
      <c r="Q72" s="232">
        <f>ROUND(E72*P72,2)</f>
        <v>0</v>
      </c>
      <c r="R72" s="232"/>
      <c r="S72" s="232" t="s">
        <v>133</v>
      </c>
      <c r="T72" s="233" t="s">
        <v>134</v>
      </c>
      <c r="U72" s="217">
        <v>0</v>
      </c>
      <c r="V72" s="217">
        <f>ROUND(E72*U72,2)</f>
        <v>0</v>
      </c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155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15"/>
      <c r="B73" s="216"/>
      <c r="C73" s="243" t="s">
        <v>240</v>
      </c>
      <c r="D73" s="218"/>
      <c r="E73" s="219">
        <v>5.5900000000000007</v>
      </c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156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15"/>
      <c r="B74" s="216"/>
      <c r="C74" s="241"/>
      <c r="D74" s="235"/>
      <c r="E74" s="235"/>
      <c r="F74" s="235"/>
      <c r="G74" s="235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138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27">
        <v>22</v>
      </c>
      <c r="B75" s="228" t="s">
        <v>241</v>
      </c>
      <c r="C75" s="239" t="s">
        <v>242</v>
      </c>
      <c r="D75" s="229" t="s">
        <v>172</v>
      </c>
      <c r="E75" s="230">
        <v>22.035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1.553E-2</v>
      </c>
      <c r="O75" s="232">
        <f>ROUND(E75*N75,2)</f>
        <v>0.34</v>
      </c>
      <c r="P75" s="232">
        <v>0</v>
      </c>
      <c r="Q75" s="232">
        <f>ROUND(E75*P75,2)</f>
        <v>0</v>
      </c>
      <c r="R75" s="232"/>
      <c r="S75" s="232" t="s">
        <v>133</v>
      </c>
      <c r="T75" s="233" t="s">
        <v>134</v>
      </c>
      <c r="U75" s="217">
        <v>0</v>
      </c>
      <c r="V75" s="217">
        <f>ROUND(E75*U75,2)</f>
        <v>0</v>
      </c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155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15"/>
      <c r="B76" s="216"/>
      <c r="C76" s="243" t="s">
        <v>243</v>
      </c>
      <c r="D76" s="218"/>
      <c r="E76" s="219">
        <v>22.040000000000003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156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>
      <c r="A77" s="215"/>
      <c r="B77" s="216"/>
      <c r="C77" s="241"/>
      <c r="D77" s="235"/>
      <c r="E77" s="235"/>
      <c r="F77" s="235"/>
      <c r="G77" s="235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138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27">
        <v>23</v>
      </c>
      <c r="B78" s="228" t="s">
        <v>244</v>
      </c>
      <c r="C78" s="239" t="s">
        <v>245</v>
      </c>
      <c r="D78" s="229" t="s">
        <v>172</v>
      </c>
      <c r="E78" s="230">
        <v>22.035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2"/>
      <c r="S78" s="232" t="s">
        <v>133</v>
      </c>
      <c r="T78" s="233" t="s">
        <v>134</v>
      </c>
      <c r="U78" s="217">
        <v>0</v>
      </c>
      <c r="V78" s="217">
        <f>ROUND(E78*U78,2)</f>
        <v>0</v>
      </c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155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15"/>
      <c r="B79" s="216"/>
      <c r="C79" s="243" t="s">
        <v>246</v>
      </c>
      <c r="D79" s="218"/>
      <c r="E79" s="219">
        <v>22.040000000000003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156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15"/>
      <c r="B80" s="216"/>
      <c r="C80" s="241"/>
      <c r="D80" s="235"/>
      <c r="E80" s="235"/>
      <c r="F80" s="235"/>
      <c r="G80" s="235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138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27">
        <v>24</v>
      </c>
      <c r="B81" s="228" t="s">
        <v>247</v>
      </c>
      <c r="C81" s="239" t="s">
        <v>248</v>
      </c>
      <c r="D81" s="229" t="s">
        <v>249</v>
      </c>
      <c r="E81" s="230">
        <v>0.70150000000000001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1.0044200000000001</v>
      </c>
      <c r="O81" s="232">
        <f>ROUND(E81*N81,2)</f>
        <v>0.7</v>
      </c>
      <c r="P81" s="232">
        <v>0</v>
      </c>
      <c r="Q81" s="232">
        <f>ROUND(E81*P81,2)</f>
        <v>0</v>
      </c>
      <c r="R81" s="232"/>
      <c r="S81" s="232" t="s">
        <v>133</v>
      </c>
      <c r="T81" s="233" t="s">
        <v>134</v>
      </c>
      <c r="U81" s="217">
        <v>0</v>
      </c>
      <c r="V81" s="217">
        <f>ROUND(E81*U81,2)</f>
        <v>0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155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15"/>
      <c r="B82" s="216"/>
      <c r="C82" s="243" t="s">
        <v>250</v>
      </c>
      <c r="D82" s="218"/>
      <c r="E82" s="219">
        <v>0.70000000000000007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156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15"/>
      <c r="B83" s="216"/>
      <c r="C83" s="241"/>
      <c r="D83" s="235"/>
      <c r="E83" s="235"/>
      <c r="F83" s="235"/>
      <c r="G83" s="235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138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27">
        <v>25</v>
      </c>
      <c r="B84" s="228" t="s">
        <v>251</v>
      </c>
      <c r="C84" s="239" t="s">
        <v>252</v>
      </c>
      <c r="D84" s="229" t="s">
        <v>172</v>
      </c>
      <c r="E84" s="230">
        <v>0.36000000000000004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32">
        <v>1.4600000000000001E-3</v>
      </c>
      <c r="O84" s="232">
        <f>ROUND(E84*N84,2)</f>
        <v>0</v>
      </c>
      <c r="P84" s="232">
        <v>0</v>
      </c>
      <c r="Q84" s="232">
        <f>ROUND(E84*P84,2)</f>
        <v>0</v>
      </c>
      <c r="R84" s="232"/>
      <c r="S84" s="232" t="s">
        <v>133</v>
      </c>
      <c r="T84" s="233" t="s">
        <v>134</v>
      </c>
      <c r="U84" s="217">
        <v>0</v>
      </c>
      <c r="V84" s="217">
        <f>ROUND(E84*U84,2)</f>
        <v>0</v>
      </c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155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15"/>
      <c r="B85" s="216"/>
      <c r="C85" s="243" t="s">
        <v>253</v>
      </c>
      <c r="D85" s="218"/>
      <c r="E85" s="219">
        <v>0.36000000000000004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156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15"/>
      <c r="B86" s="216"/>
      <c r="C86" s="241"/>
      <c r="D86" s="235"/>
      <c r="E86" s="235"/>
      <c r="F86" s="235"/>
      <c r="G86" s="235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138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7">
        <v>26</v>
      </c>
      <c r="B87" s="228" t="s">
        <v>254</v>
      </c>
      <c r="C87" s="239" t="s">
        <v>255</v>
      </c>
      <c r="D87" s="229" t="s">
        <v>194</v>
      </c>
      <c r="E87" s="230">
        <v>0.76440000000000008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2.5250000000000004</v>
      </c>
      <c r="O87" s="232">
        <f>ROUND(E87*N87,2)</f>
        <v>1.93</v>
      </c>
      <c r="P87" s="232">
        <v>0</v>
      </c>
      <c r="Q87" s="232">
        <f>ROUND(E87*P87,2)</f>
        <v>0</v>
      </c>
      <c r="R87" s="232"/>
      <c r="S87" s="232" t="s">
        <v>133</v>
      </c>
      <c r="T87" s="233" t="s">
        <v>134</v>
      </c>
      <c r="U87" s="217">
        <v>0</v>
      </c>
      <c r="V87" s="217">
        <f>ROUND(E87*U87,2)</f>
        <v>0</v>
      </c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155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15"/>
      <c r="B88" s="216"/>
      <c r="C88" s="243" t="s">
        <v>256</v>
      </c>
      <c r="D88" s="218"/>
      <c r="E88" s="219">
        <v>0.76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156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15"/>
      <c r="B89" s="216"/>
      <c r="C89" s="241"/>
      <c r="D89" s="235"/>
      <c r="E89" s="235"/>
      <c r="F89" s="235"/>
      <c r="G89" s="235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138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27">
        <v>27</v>
      </c>
      <c r="B90" s="228" t="s">
        <v>257</v>
      </c>
      <c r="C90" s="239" t="s">
        <v>258</v>
      </c>
      <c r="D90" s="229" t="s">
        <v>172</v>
      </c>
      <c r="E90" s="230">
        <v>2.7160000000000002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32">
        <v>3.4980000000000004E-2</v>
      </c>
      <c r="O90" s="232">
        <f>ROUND(E90*N90,2)</f>
        <v>0.1</v>
      </c>
      <c r="P90" s="232">
        <v>0</v>
      </c>
      <c r="Q90" s="232">
        <f>ROUND(E90*P90,2)</f>
        <v>0</v>
      </c>
      <c r="R90" s="232"/>
      <c r="S90" s="232" t="s">
        <v>133</v>
      </c>
      <c r="T90" s="233" t="s">
        <v>134</v>
      </c>
      <c r="U90" s="217">
        <v>0</v>
      </c>
      <c r="V90" s="217">
        <f>ROUND(E90*U90,2)</f>
        <v>0</v>
      </c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155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15"/>
      <c r="B91" s="216"/>
      <c r="C91" s="243" t="s">
        <v>259</v>
      </c>
      <c r="D91" s="218"/>
      <c r="E91" s="219">
        <v>2.72</v>
      </c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156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>
      <c r="A92" s="215"/>
      <c r="B92" s="216"/>
      <c r="C92" s="241"/>
      <c r="D92" s="235"/>
      <c r="E92" s="235"/>
      <c r="F92" s="235"/>
      <c r="G92" s="235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138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27">
        <v>28</v>
      </c>
      <c r="B93" s="228" t="s">
        <v>260</v>
      </c>
      <c r="C93" s="239" t="s">
        <v>261</v>
      </c>
      <c r="D93" s="229" t="s">
        <v>172</v>
      </c>
      <c r="E93" s="230">
        <v>2.7160000000000002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32">
        <v>5.0000000000000002E-5</v>
      </c>
      <c r="O93" s="232">
        <f>ROUND(E93*N93,2)</f>
        <v>0</v>
      </c>
      <c r="P93" s="232">
        <v>0</v>
      </c>
      <c r="Q93" s="232">
        <f>ROUND(E93*P93,2)</f>
        <v>0</v>
      </c>
      <c r="R93" s="232"/>
      <c r="S93" s="232" t="s">
        <v>133</v>
      </c>
      <c r="T93" s="233" t="s">
        <v>134</v>
      </c>
      <c r="U93" s="217">
        <v>0</v>
      </c>
      <c r="V93" s="217">
        <f>ROUND(E93*U93,2)</f>
        <v>0</v>
      </c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155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15"/>
      <c r="B94" s="216"/>
      <c r="C94" s="243" t="s">
        <v>262</v>
      </c>
      <c r="D94" s="218"/>
      <c r="E94" s="219">
        <v>2.72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156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15"/>
      <c r="B95" s="216"/>
      <c r="C95" s="241"/>
      <c r="D95" s="235"/>
      <c r="E95" s="235"/>
      <c r="F95" s="235"/>
      <c r="G95" s="235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138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27">
        <v>29</v>
      </c>
      <c r="B96" s="228" t="s">
        <v>263</v>
      </c>
      <c r="C96" s="239" t="s">
        <v>264</v>
      </c>
      <c r="D96" s="229" t="s">
        <v>223</v>
      </c>
      <c r="E96" s="230">
        <v>24.200000000000003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32">
        <v>3.2900000000000004E-3</v>
      </c>
      <c r="O96" s="232">
        <f>ROUND(E96*N96,2)</f>
        <v>0.08</v>
      </c>
      <c r="P96" s="232">
        <v>0</v>
      </c>
      <c r="Q96" s="232">
        <f>ROUND(E96*P96,2)</f>
        <v>0</v>
      </c>
      <c r="R96" s="232"/>
      <c r="S96" s="232" t="s">
        <v>133</v>
      </c>
      <c r="T96" s="233" t="s">
        <v>134</v>
      </c>
      <c r="U96" s="217">
        <v>0</v>
      </c>
      <c r="V96" s="217">
        <f>ROUND(E96*U96,2)</f>
        <v>0</v>
      </c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155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15"/>
      <c r="B97" s="216"/>
      <c r="C97" s="243" t="s">
        <v>265</v>
      </c>
      <c r="D97" s="218"/>
      <c r="E97" s="219">
        <v>24.200000000000003</v>
      </c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156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15"/>
      <c r="B98" s="216"/>
      <c r="C98" s="241"/>
      <c r="D98" s="235"/>
      <c r="E98" s="235"/>
      <c r="F98" s="235"/>
      <c r="G98" s="235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138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27">
        <v>30</v>
      </c>
      <c r="B99" s="228" t="s">
        <v>266</v>
      </c>
      <c r="C99" s="239" t="s">
        <v>267</v>
      </c>
      <c r="D99" s="229" t="s">
        <v>223</v>
      </c>
      <c r="E99" s="230">
        <v>24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2.1940000000000001E-2</v>
      </c>
      <c r="O99" s="232">
        <f>ROUND(E99*N99,2)</f>
        <v>0.53</v>
      </c>
      <c r="P99" s="232">
        <v>0</v>
      </c>
      <c r="Q99" s="232">
        <f>ROUND(E99*P99,2)</f>
        <v>0</v>
      </c>
      <c r="R99" s="232"/>
      <c r="S99" s="232" t="s">
        <v>133</v>
      </c>
      <c r="T99" s="233" t="s">
        <v>134</v>
      </c>
      <c r="U99" s="217">
        <v>0</v>
      </c>
      <c r="V99" s="217">
        <f>ROUND(E99*U99,2)</f>
        <v>0</v>
      </c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155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15"/>
      <c r="B100" s="216"/>
      <c r="C100" s="243" t="s">
        <v>268</v>
      </c>
      <c r="D100" s="218"/>
      <c r="E100" s="219">
        <v>24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156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15"/>
      <c r="B101" s="216"/>
      <c r="C101" s="241"/>
      <c r="D101" s="235"/>
      <c r="E101" s="235"/>
      <c r="F101" s="235"/>
      <c r="G101" s="235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138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27">
        <v>31</v>
      </c>
      <c r="B102" s="228" t="s">
        <v>269</v>
      </c>
      <c r="C102" s="239" t="s">
        <v>270</v>
      </c>
      <c r="D102" s="229" t="s">
        <v>223</v>
      </c>
      <c r="E102" s="230">
        <v>24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2"/>
      <c r="S102" s="232" t="s">
        <v>133</v>
      </c>
      <c r="T102" s="233" t="s">
        <v>134</v>
      </c>
      <c r="U102" s="217">
        <v>0</v>
      </c>
      <c r="V102" s="217">
        <f>ROUND(E102*U102,2)</f>
        <v>0</v>
      </c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155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>
      <c r="A103" s="215"/>
      <c r="B103" s="216"/>
      <c r="C103" s="243" t="s">
        <v>271</v>
      </c>
      <c r="D103" s="218"/>
      <c r="E103" s="219">
        <v>24</v>
      </c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156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15"/>
      <c r="B104" s="216"/>
      <c r="C104" s="241"/>
      <c r="D104" s="235"/>
      <c r="E104" s="235"/>
      <c r="F104" s="235"/>
      <c r="G104" s="235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138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>
      <c r="A105" s="221" t="s">
        <v>128</v>
      </c>
      <c r="B105" s="222" t="s">
        <v>72</v>
      </c>
      <c r="C105" s="238" t="s">
        <v>73</v>
      </c>
      <c r="D105" s="223"/>
      <c r="E105" s="224"/>
      <c r="F105" s="225"/>
      <c r="G105" s="225">
        <f>SUMIF(AG106:AG133,"&lt;&gt;NOR",G106:G133)</f>
        <v>0</v>
      </c>
      <c r="H105" s="225"/>
      <c r="I105" s="225">
        <f>SUM(I106:I133)</f>
        <v>0</v>
      </c>
      <c r="J105" s="225"/>
      <c r="K105" s="225">
        <f>SUM(K106:K133)</f>
        <v>0</v>
      </c>
      <c r="L105" s="225"/>
      <c r="M105" s="225">
        <f>SUM(M106:M133)</f>
        <v>0</v>
      </c>
      <c r="N105" s="225"/>
      <c r="O105" s="225">
        <f>SUM(O106:O133)</f>
        <v>86.88</v>
      </c>
      <c r="P105" s="225"/>
      <c r="Q105" s="225">
        <f>SUM(Q106:Q133)</f>
        <v>0</v>
      </c>
      <c r="R105" s="225"/>
      <c r="S105" s="225"/>
      <c r="T105" s="226"/>
      <c r="U105" s="220"/>
      <c r="V105" s="220">
        <f>SUM(V106:V133)</f>
        <v>0</v>
      </c>
      <c r="W105" s="220"/>
      <c r="AG105" t="s">
        <v>129</v>
      </c>
    </row>
    <row r="106" spans="1:60" outlineLevel="1">
      <c r="A106" s="227">
        <v>32</v>
      </c>
      <c r="B106" s="228" t="s">
        <v>272</v>
      </c>
      <c r="C106" s="239" t="s">
        <v>273</v>
      </c>
      <c r="D106" s="229" t="s">
        <v>194</v>
      </c>
      <c r="E106" s="230">
        <v>12.8224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32">
        <v>2.52515</v>
      </c>
      <c r="O106" s="232">
        <f>ROUND(E106*N106,2)</f>
        <v>32.380000000000003</v>
      </c>
      <c r="P106" s="232">
        <v>0</v>
      </c>
      <c r="Q106" s="232">
        <f>ROUND(E106*P106,2)</f>
        <v>0</v>
      </c>
      <c r="R106" s="232"/>
      <c r="S106" s="232" t="s">
        <v>133</v>
      </c>
      <c r="T106" s="233" t="s">
        <v>134</v>
      </c>
      <c r="U106" s="217">
        <v>0</v>
      </c>
      <c r="V106" s="217">
        <f>ROUND(E106*U106,2)</f>
        <v>0</v>
      </c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155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15"/>
      <c r="B107" s="216"/>
      <c r="C107" s="243" t="s">
        <v>274</v>
      </c>
      <c r="D107" s="218"/>
      <c r="E107" s="219">
        <v>2.56</v>
      </c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156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>
      <c r="A108" s="215"/>
      <c r="B108" s="216"/>
      <c r="C108" s="243" t="s">
        <v>275</v>
      </c>
      <c r="D108" s="218"/>
      <c r="E108" s="219">
        <v>10.270000000000001</v>
      </c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156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>
      <c r="A109" s="215"/>
      <c r="B109" s="216"/>
      <c r="C109" s="241"/>
      <c r="D109" s="235"/>
      <c r="E109" s="235"/>
      <c r="F109" s="235"/>
      <c r="G109" s="235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138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27">
        <v>33</v>
      </c>
      <c r="B110" s="228" t="s">
        <v>276</v>
      </c>
      <c r="C110" s="239" t="s">
        <v>277</v>
      </c>
      <c r="D110" s="229" t="s">
        <v>249</v>
      </c>
      <c r="E110" s="230">
        <v>6.6600000000000006E-2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1.0107000000000002</v>
      </c>
      <c r="O110" s="232">
        <f>ROUND(E110*N110,2)</f>
        <v>7.0000000000000007E-2</v>
      </c>
      <c r="P110" s="232">
        <v>0</v>
      </c>
      <c r="Q110" s="232">
        <f>ROUND(E110*P110,2)</f>
        <v>0</v>
      </c>
      <c r="R110" s="232"/>
      <c r="S110" s="232" t="s">
        <v>133</v>
      </c>
      <c r="T110" s="233" t="s">
        <v>134</v>
      </c>
      <c r="U110" s="217">
        <v>0</v>
      </c>
      <c r="V110" s="217">
        <f>ROUND(E110*U110,2)</f>
        <v>0</v>
      </c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155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15"/>
      <c r="B111" s="216"/>
      <c r="C111" s="243" t="s">
        <v>278</v>
      </c>
      <c r="D111" s="218"/>
      <c r="E111" s="219">
        <v>7.0000000000000007E-2</v>
      </c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156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15"/>
      <c r="B112" s="216"/>
      <c r="C112" s="241"/>
      <c r="D112" s="235"/>
      <c r="E112" s="235"/>
      <c r="F112" s="235"/>
      <c r="G112" s="235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138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>
      <c r="A113" s="227">
        <v>34</v>
      </c>
      <c r="B113" s="228" t="s">
        <v>279</v>
      </c>
      <c r="C113" s="239" t="s">
        <v>280</v>
      </c>
      <c r="D113" s="229" t="s">
        <v>249</v>
      </c>
      <c r="E113" s="230">
        <v>0.75760000000000005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32">
        <v>1.0529400000000002</v>
      </c>
      <c r="O113" s="232">
        <f>ROUND(E113*N113,2)</f>
        <v>0.8</v>
      </c>
      <c r="P113" s="232">
        <v>0</v>
      </c>
      <c r="Q113" s="232">
        <f>ROUND(E113*P113,2)</f>
        <v>0</v>
      </c>
      <c r="R113" s="232"/>
      <c r="S113" s="232" t="s">
        <v>133</v>
      </c>
      <c r="T113" s="233" t="s">
        <v>134</v>
      </c>
      <c r="U113" s="217">
        <v>0</v>
      </c>
      <c r="V113" s="217">
        <f>ROUND(E113*U113,2)</f>
        <v>0</v>
      </c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155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>
      <c r="A114" s="215"/>
      <c r="B114" s="216"/>
      <c r="C114" s="243" t="s">
        <v>281</v>
      </c>
      <c r="D114" s="218"/>
      <c r="E114" s="219">
        <v>0.76</v>
      </c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156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>
      <c r="A115" s="215"/>
      <c r="B115" s="216"/>
      <c r="C115" s="241"/>
      <c r="D115" s="235"/>
      <c r="E115" s="235"/>
      <c r="F115" s="235"/>
      <c r="G115" s="235"/>
      <c r="H115" s="217"/>
      <c r="I115" s="217"/>
      <c r="J115" s="217"/>
      <c r="K115" s="217"/>
      <c r="L115" s="217"/>
      <c r="M115" s="217"/>
      <c r="N115" s="217"/>
      <c r="O115" s="217"/>
      <c r="P115" s="217"/>
      <c r="Q115" s="217"/>
      <c r="R115" s="217"/>
      <c r="S115" s="217"/>
      <c r="T115" s="217"/>
      <c r="U115" s="217"/>
      <c r="V115" s="217"/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138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27">
        <v>35</v>
      </c>
      <c r="B116" s="228" t="s">
        <v>282</v>
      </c>
      <c r="C116" s="239" t="s">
        <v>283</v>
      </c>
      <c r="D116" s="229" t="s">
        <v>172</v>
      </c>
      <c r="E116" s="230">
        <v>19.200000000000003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32">
        <v>1.6700000000000003E-2</v>
      </c>
      <c r="O116" s="232">
        <f>ROUND(E116*N116,2)</f>
        <v>0.32</v>
      </c>
      <c r="P116" s="232">
        <v>0</v>
      </c>
      <c r="Q116" s="232">
        <f>ROUND(E116*P116,2)</f>
        <v>0</v>
      </c>
      <c r="R116" s="232"/>
      <c r="S116" s="232" t="s">
        <v>133</v>
      </c>
      <c r="T116" s="233" t="s">
        <v>134</v>
      </c>
      <c r="U116" s="217">
        <v>0</v>
      </c>
      <c r="V116" s="217">
        <f>ROUND(E116*U116,2)</f>
        <v>0</v>
      </c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155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15"/>
      <c r="B117" s="216"/>
      <c r="C117" s="243" t="s">
        <v>284</v>
      </c>
      <c r="D117" s="218"/>
      <c r="E117" s="219">
        <v>19.200000000000003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156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>
      <c r="A118" s="215"/>
      <c r="B118" s="216"/>
      <c r="C118" s="241"/>
      <c r="D118" s="235"/>
      <c r="E118" s="235"/>
      <c r="F118" s="235"/>
      <c r="G118" s="235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138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27">
        <v>36</v>
      </c>
      <c r="B119" s="228" t="s">
        <v>285</v>
      </c>
      <c r="C119" s="239" t="s">
        <v>286</v>
      </c>
      <c r="D119" s="229" t="s">
        <v>172</v>
      </c>
      <c r="E119" s="230">
        <v>19.200000000000003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2"/>
      <c r="S119" s="232" t="s">
        <v>133</v>
      </c>
      <c r="T119" s="233" t="s">
        <v>134</v>
      </c>
      <c r="U119" s="217">
        <v>0</v>
      </c>
      <c r="V119" s="217">
        <f>ROUND(E119*U119,2)</f>
        <v>0</v>
      </c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155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15"/>
      <c r="B120" s="216"/>
      <c r="C120" s="243" t="s">
        <v>287</v>
      </c>
      <c r="D120" s="218"/>
      <c r="E120" s="219">
        <v>19.200000000000003</v>
      </c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156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>
      <c r="A121" s="215"/>
      <c r="B121" s="216"/>
      <c r="C121" s="241"/>
      <c r="D121" s="235"/>
      <c r="E121" s="235"/>
      <c r="F121" s="235"/>
      <c r="G121" s="235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138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27">
        <v>37</v>
      </c>
      <c r="B122" s="228" t="s">
        <v>288</v>
      </c>
      <c r="C122" s="239" t="s">
        <v>289</v>
      </c>
      <c r="D122" s="229" t="s">
        <v>172</v>
      </c>
      <c r="E122" s="230">
        <v>6.2790000000000008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32">
        <v>6.7000000000000002E-3</v>
      </c>
      <c r="O122" s="232">
        <f>ROUND(E122*N122,2)</f>
        <v>0.04</v>
      </c>
      <c r="P122" s="232">
        <v>0</v>
      </c>
      <c r="Q122" s="232">
        <f>ROUND(E122*P122,2)</f>
        <v>0</v>
      </c>
      <c r="R122" s="232"/>
      <c r="S122" s="232" t="s">
        <v>133</v>
      </c>
      <c r="T122" s="233" t="s">
        <v>134</v>
      </c>
      <c r="U122" s="217">
        <v>0</v>
      </c>
      <c r="V122" s="217">
        <f>ROUND(E122*U122,2)</f>
        <v>0</v>
      </c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155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>
      <c r="A123" s="215"/>
      <c r="B123" s="216"/>
      <c r="C123" s="243" t="s">
        <v>290</v>
      </c>
      <c r="D123" s="218"/>
      <c r="E123" s="219">
        <v>6.28</v>
      </c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156</v>
      </c>
      <c r="AH123" s="208">
        <v>0</v>
      </c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15"/>
      <c r="B124" s="216"/>
      <c r="C124" s="241"/>
      <c r="D124" s="235"/>
      <c r="E124" s="235"/>
      <c r="F124" s="235"/>
      <c r="G124" s="235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138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>
      <c r="A125" s="227">
        <v>38</v>
      </c>
      <c r="B125" s="228" t="s">
        <v>291</v>
      </c>
      <c r="C125" s="239" t="s">
        <v>292</v>
      </c>
      <c r="D125" s="229" t="s">
        <v>172</v>
      </c>
      <c r="E125" s="230">
        <v>6.2790000000000008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2"/>
      <c r="S125" s="232" t="s">
        <v>133</v>
      </c>
      <c r="T125" s="233" t="s">
        <v>134</v>
      </c>
      <c r="U125" s="217">
        <v>0</v>
      </c>
      <c r="V125" s="217">
        <f>ROUND(E125*U125,2)</f>
        <v>0</v>
      </c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155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15"/>
      <c r="B126" s="216"/>
      <c r="C126" s="243" t="s">
        <v>293</v>
      </c>
      <c r="D126" s="218"/>
      <c r="E126" s="219">
        <v>6.28</v>
      </c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156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>
      <c r="A127" s="215"/>
      <c r="B127" s="216"/>
      <c r="C127" s="241"/>
      <c r="D127" s="235"/>
      <c r="E127" s="235"/>
      <c r="F127" s="235"/>
      <c r="G127" s="235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138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27">
        <v>39</v>
      </c>
      <c r="B128" s="228" t="s">
        <v>294</v>
      </c>
      <c r="C128" s="239" t="s">
        <v>295</v>
      </c>
      <c r="D128" s="229" t="s">
        <v>172</v>
      </c>
      <c r="E128" s="230">
        <v>63.180000000000007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32">
        <v>0.375</v>
      </c>
      <c r="O128" s="232">
        <f>ROUND(E128*N128,2)</f>
        <v>23.69</v>
      </c>
      <c r="P128" s="232">
        <v>0</v>
      </c>
      <c r="Q128" s="232">
        <f>ROUND(E128*P128,2)</f>
        <v>0</v>
      </c>
      <c r="R128" s="232"/>
      <c r="S128" s="232" t="s">
        <v>133</v>
      </c>
      <c r="T128" s="233" t="s">
        <v>134</v>
      </c>
      <c r="U128" s="217">
        <v>0</v>
      </c>
      <c r="V128" s="217">
        <f>ROUND(E128*U128,2)</f>
        <v>0</v>
      </c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155</v>
      </c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>
      <c r="A129" s="215"/>
      <c r="B129" s="216"/>
      <c r="C129" s="243" t="s">
        <v>296</v>
      </c>
      <c r="D129" s="218"/>
      <c r="E129" s="219">
        <v>63.180000000000007</v>
      </c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156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>
      <c r="A130" s="215"/>
      <c r="B130" s="216"/>
      <c r="C130" s="241"/>
      <c r="D130" s="235"/>
      <c r="E130" s="235"/>
      <c r="F130" s="235"/>
      <c r="G130" s="235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138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>
      <c r="A131" s="227">
        <v>40</v>
      </c>
      <c r="B131" s="228" t="s">
        <v>297</v>
      </c>
      <c r="C131" s="239" t="s">
        <v>298</v>
      </c>
      <c r="D131" s="229" t="s">
        <v>172</v>
      </c>
      <c r="E131" s="230">
        <v>31.590000000000003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2">
        <v>0.93642000000000003</v>
      </c>
      <c r="O131" s="232">
        <f>ROUND(E131*N131,2)</f>
        <v>29.58</v>
      </c>
      <c r="P131" s="232">
        <v>0</v>
      </c>
      <c r="Q131" s="232">
        <f>ROUND(E131*P131,2)</f>
        <v>0</v>
      </c>
      <c r="R131" s="232"/>
      <c r="S131" s="232" t="s">
        <v>133</v>
      </c>
      <c r="T131" s="233" t="s">
        <v>134</v>
      </c>
      <c r="U131" s="217">
        <v>0</v>
      </c>
      <c r="V131" s="217">
        <f>ROUND(E131*U131,2)</f>
        <v>0</v>
      </c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155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>
      <c r="A132" s="215"/>
      <c r="B132" s="216"/>
      <c r="C132" s="243" t="s">
        <v>299</v>
      </c>
      <c r="D132" s="218"/>
      <c r="E132" s="219">
        <v>31.590000000000003</v>
      </c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156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>
      <c r="A133" s="215"/>
      <c r="B133" s="216"/>
      <c r="C133" s="241"/>
      <c r="D133" s="235"/>
      <c r="E133" s="235"/>
      <c r="F133" s="235"/>
      <c r="G133" s="235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138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>
      <c r="A134" s="221" t="s">
        <v>128</v>
      </c>
      <c r="B134" s="222" t="s">
        <v>80</v>
      </c>
      <c r="C134" s="238" t="s">
        <v>81</v>
      </c>
      <c r="D134" s="223"/>
      <c r="E134" s="224"/>
      <c r="F134" s="225"/>
      <c r="G134" s="225">
        <f>SUMIF(AG135:AG137,"&lt;&gt;NOR",G135:G137)</f>
        <v>0</v>
      </c>
      <c r="H134" s="225"/>
      <c r="I134" s="225">
        <f>SUM(I135:I137)</f>
        <v>0</v>
      </c>
      <c r="J134" s="225"/>
      <c r="K134" s="225">
        <f>SUM(K135:K137)</f>
        <v>0</v>
      </c>
      <c r="L134" s="225"/>
      <c r="M134" s="225">
        <f>SUM(M135:M137)</f>
        <v>0</v>
      </c>
      <c r="N134" s="225"/>
      <c r="O134" s="225">
        <f>SUM(O135:O137)</f>
        <v>0</v>
      </c>
      <c r="P134" s="225"/>
      <c r="Q134" s="225">
        <f>SUM(Q135:Q137)</f>
        <v>0</v>
      </c>
      <c r="R134" s="225"/>
      <c r="S134" s="225"/>
      <c r="T134" s="226"/>
      <c r="U134" s="220"/>
      <c r="V134" s="220">
        <f>SUM(V135:V137)</f>
        <v>0</v>
      </c>
      <c r="W134" s="220"/>
      <c r="AG134" t="s">
        <v>129</v>
      </c>
    </row>
    <row r="135" spans="1:60" outlineLevel="1">
      <c r="A135" s="227">
        <v>41</v>
      </c>
      <c r="B135" s="228" t="s">
        <v>300</v>
      </c>
      <c r="C135" s="239" t="s">
        <v>301</v>
      </c>
      <c r="D135" s="229" t="s">
        <v>302</v>
      </c>
      <c r="E135" s="230">
        <v>126.36000000000001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32">
        <v>0</v>
      </c>
      <c r="O135" s="232">
        <f>ROUND(E135*N135,2)</f>
        <v>0</v>
      </c>
      <c r="P135" s="232">
        <v>0</v>
      </c>
      <c r="Q135" s="232">
        <f>ROUND(E135*P135,2)</f>
        <v>0</v>
      </c>
      <c r="R135" s="232"/>
      <c r="S135" s="232" t="s">
        <v>133</v>
      </c>
      <c r="T135" s="233" t="s">
        <v>303</v>
      </c>
      <c r="U135" s="217">
        <v>0</v>
      </c>
      <c r="V135" s="217">
        <f>ROUND(E135*U135,2)</f>
        <v>0</v>
      </c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304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>
      <c r="A136" s="215"/>
      <c r="B136" s="216"/>
      <c r="C136" s="243" t="s">
        <v>305</v>
      </c>
      <c r="D136" s="218"/>
      <c r="E136" s="219">
        <v>126.36000000000001</v>
      </c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217"/>
      <c r="T136" s="217"/>
      <c r="U136" s="217"/>
      <c r="V136" s="217"/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156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>
      <c r="A137" s="215"/>
      <c r="B137" s="216"/>
      <c r="C137" s="241"/>
      <c r="D137" s="235"/>
      <c r="E137" s="235"/>
      <c r="F137" s="235"/>
      <c r="G137" s="235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138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>
      <c r="A138" s="221" t="s">
        <v>128</v>
      </c>
      <c r="B138" s="222" t="s">
        <v>72</v>
      </c>
      <c r="C138" s="238" t="s">
        <v>73</v>
      </c>
      <c r="D138" s="223"/>
      <c r="E138" s="224"/>
      <c r="F138" s="225"/>
      <c r="G138" s="225">
        <f>SUMIF(AG139:AG141,"&lt;&gt;NOR",G139:G141)</f>
        <v>0</v>
      </c>
      <c r="H138" s="225"/>
      <c r="I138" s="225">
        <f>SUM(I139:I141)</f>
        <v>0</v>
      </c>
      <c r="J138" s="225"/>
      <c r="K138" s="225">
        <f>SUM(K139:K141)</f>
        <v>0</v>
      </c>
      <c r="L138" s="225"/>
      <c r="M138" s="225">
        <f>SUM(M139:M141)</f>
        <v>0</v>
      </c>
      <c r="N138" s="225"/>
      <c r="O138" s="225">
        <f>SUM(O139:O141)</f>
        <v>0</v>
      </c>
      <c r="P138" s="225"/>
      <c r="Q138" s="225">
        <f>SUM(Q139:Q141)</f>
        <v>0</v>
      </c>
      <c r="R138" s="225"/>
      <c r="S138" s="225"/>
      <c r="T138" s="226"/>
      <c r="U138" s="220"/>
      <c r="V138" s="220">
        <f>SUM(V139:V141)</f>
        <v>0</v>
      </c>
      <c r="W138" s="220"/>
      <c r="AG138" t="s">
        <v>129</v>
      </c>
    </row>
    <row r="139" spans="1:60" outlineLevel="1">
      <c r="A139" s="227">
        <v>42</v>
      </c>
      <c r="B139" s="228" t="s">
        <v>306</v>
      </c>
      <c r="C139" s="239" t="s">
        <v>307</v>
      </c>
      <c r="D139" s="229" t="s">
        <v>230</v>
      </c>
      <c r="E139" s="230">
        <v>18.090000000000003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32">
        <v>0</v>
      </c>
      <c r="O139" s="232">
        <f>ROUND(E139*N139,2)</f>
        <v>0</v>
      </c>
      <c r="P139" s="232">
        <v>0</v>
      </c>
      <c r="Q139" s="232">
        <f>ROUND(E139*P139,2)</f>
        <v>0</v>
      </c>
      <c r="R139" s="232"/>
      <c r="S139" s="232" t="s">
        <v>133</v>
      </c>
      <c r="T139" s="233" t="s">
        <v>134</v>
      </c>
      <c r="U139" s="217">
        <v>0</v>
      </c>
      <c r="V139" s="217">
        <f>ROUND(E139*U139,2)</f>
        <v>0</v>
      </c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231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15"/>
      <c r="B140" s="216"/>
      <c r="C140" s="243" t="s">
        <v>308</v>
      </c>
      <c r="D140" s="218"/>
      <c r="E140" s="219">
        <v>18.090000000000003</v>
      </c>
      <c r="F140" s="217"/>
      <c r="G140" s="217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156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15"/>
      <c r="B141" s="216"/>
      <c r="C141" s="241"/>
      <c r="D141" s="235"/>
      <c r="E141" s="235"/>
      <c r="F141" s="235"/>
      <c r="G141" s="235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138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>
      <c r="A142" s="221" t="s">
        <v>128</v>
      </c>
      <c r="B142" s="222" t="s">
        <v>74</v>
      </c>
      <c r="C142" s="238" t="s">
        <v>75</v>
      </c>
      <c r="D142" s="223"/>
      <c r="E142" s="224"/>
      <c r="F142" s="225"/>
      <c r="G142" s="225">
        <f>SUMIF(AG143:AG183,"&lt;&gt;NOR",G143:G183)</f>
        <v>0</v>
      </c>
      <c r="H142" s="225"/>
      <c r="I142" s="225">
        <f>SUM(I143:I183)</f>
        <v>0</v>
      </c>
      <c r="J142" s="225"/>
      <c r="K142" s="225">
        <f>SUM(K143:K183)</f>
        <v>0</v>
      </c>
      <c r="L142" s="225"/>
      <c r="M142" s="225">
        <f>SUM(M143:M183)</f>
        <v>0</v>
      </c>
      <c r="N142" s="225"/>
      <c r="O142" s="225">
        <f>SUM(O143:O183)</f>
        <v>87.119999999999976</v>
      </c>
      <c r="P142" s="225"/>
      <c r="Q142" s="225">
        <f>SUM(Q143:Q183)</f>
        <v>0</v>
      </c>
      <c r="R142" s="225"/>
      <c r="S142" s="225"/>
      <c r="T142" s="226"/>
      <c r="U142" s="220"/>
      <c r="V142" s="220">
        <f>SUM(V143:V183)</f>
        <v>0</v>
      </c>
      <c r="W142" s="220"/>
      <c r="AG142" t="s">
        <v>129</v>
      </c>
    </row>
    <row r="143" spans="1:60" outlineLevel="1">
      <c r="A143" s="227">
        <v>43</v>
      </c>
      <c r="B143" s="228" t="s">
        <v>309</v>
      </c>
      <c r="C143" s="239" t="s">
        <v>310</v>
      </c>
      <c r="D143" s="229" t="s">
        <v>172</v>
      </c>
      <c r="E143" s="230">
        <v>8.58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32">
        <v>0.20240000000000002</v>
      </c>
      <c r="O143" s="232">
        <f>ROUND(E143*N143,2)</f>
        <v>1.74</v>
      </c>
      <c r="P143" s="232">
        <v>0</v>
      </c>
      <c r="Q143" s="232">
        <f>ROUND(E143*P143,2)</f>
        <v>0</v>
      </c>
      <c r="R143" s="232"/>
      <c r="S143" s="232" t="s">
        <v>133</v>
      </c>
      <c r="T143" s="233" t="s">
        <v>134</v>
      </c>
      <c r="U143" s="217">
        <v>0</v>
      </c>
      <c r="V143" s="217">
        <f>ROUND(E143*U143,2)</f>
        <v>0</v>
      </c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155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>
      <c r="A144" s="215"/>
      <c r="B144" s="216"/>
      <c r="C144" s="243" t="s">
        <v>311</v>
      </c>
      <c r="D144" s="218"/>
      <c r="E144" s="219">
        <v>8.58</v>
      </c>
      <c r="F144" s="217"/>
      <c r="G144" s="217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156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>
      <c r="A145" s="215"/>
      <c r="B145" s="216"/>
      <c r="C145" s="241"/>
      <c r="D145" s="235"/>
      <c r="E145" s="235"/>
      <c r="F145" s="235"/>
      <c r="G145" s="235"/>
      <c r="H145" s="217"/>
      <c r="I145" s="217"/>
      <c r="J145" s="217"/>
      <c r="K145" s="217"/>
      <c r="L145" s="217"/>
      <c r="M145" s="217"/>
      <c r="N145" s="217"/>
      <c r="O145" s="217"/>
      <c r="P145" s="217"/>
      <c r="Q145" s="217"/>
      <c r="R145" s="217"/>
      <c r="S145" s="217"/>
      <c r="T145" s="217"/>
      <c r="U145" s="217"/>
      <c r="V145" s="217"/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138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>
      <c r="A146" s="227">
        <v>44</v>
      </c>
      <c r="B146" s="228" t="s">
        <v>312</v>
      </c>
      <c r="C146" s="239" t="s">
        <v>313</v>
      </c>
      <c r="D146" s="229" t="s">
        <v>172</v>
      </c>
      <c r="E146" s="230">
        <v>32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7.5600000000000001E-2</v>
      </c>
      <c r="O146" s="232">
        <f>ROUND(E146*N146,2)</f>
        <v>2.42</v>
      </c>
      <c r="P146" s="232">
        <v>0</v>
      </c>
      <c r="Q146" s="232">
        <f>ROUND(E146*P146,2)</f>
        <v>0</v>
      </c>
      <c r="R146" s="232"/>
      <c r="S146" s="232" t="s">
        <v>133</v>
      </c>
      <c r="T146" s="233" t="s">
        <v>134</v>
      </c>
      <c r="U146" s="217">
        <v>0</v>
      </c>
      <c r="V146" s="217">
        <f>ROUND(E146*U146,2)</f>
        <v>0</v>
      </c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155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>
      <c r="A147" s="215"/>
      <c r="B147" s="216"/>
      <c r="C147" s="243" t="s">
        <v>314</v>
      </c>
      <c r="D147" s="218"/>
      <c r="E147" s="219">
        <v>32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156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>
      <c r="A148" s="215"/>
      <c r="B148" s="216"/>
      <c r="C148" s="241"/>
      <c r="D148" s="235"/>
      <c r="E148" s="235"/>
      <c r="F148" s="235"/>
      <c r="G148" s="235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138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27">
        <v>45</v>
      </c>
      <c r="B149" s="228" t="s">
        <v>315</v>
      </c>
      <c r="C149" s="239" t="s">
        <v>316</v>
      </c>
      <c r="D149" s="229" t="s">
        <v>172</v>
      </c>
      <c r="E149" s="230">
        <v>32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32">
        <v>0.2016</v>
      </c>
      <c r="O149" s="232">
        <f>ROUND(E149*N149,2)</f>
        <v>6.45</v>
      </c>
      <c r="P149" s="232">
        <v>0</v>
      </c>
      <c r="Q149" s="232">
        <f>ROUND(E149*P149,2)</f>
        <v>0</v>
      </c>
      <c r="R149" s="232"/>
      <c r="S149" s="232" t="s">
        <v>133</v>
      </c>
      <c r="T149" s="233" t="s">
        <v>134</v>
      </c>
      <c r="U149" s="217">
        <v>0</v>
      </c>
      <c r="V149" s="217">
        <f>ROUND(E149*U149,2)</f>
        <v>0</v>
      </c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155</v>
      </c>
      <c r="AH149" s="208"/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>
      <c r="A150" s="215"/>
      <c r="B150" s="216"/>
      <c r="C150" s="243" t="s">
        <v>317</v>
      </c>
      <c r="D150" s="218"/>
      <c r="E150" s="219">
        <v>32</v>
      </c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156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>
      <c r="A151" s="215"/>
      <c r="B151" s="216"/>
      <c r="C151" s="241"/>
      <c r="D151" s="235"/>
      <c r="E151" s="235"/>
      <c r="F151" s="235"/>
      <c r="G151" s="235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138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27">
        <v>46</v>
      </c>
      <c r="B152" s="228" t="s">
        <v>318</v>
      </c>
      <c r="C152" s="239" t="s">
        <v>319</v>
      </c>
      <c r="D152" s="229" t="s">
        <v>172</v>
      </c>
      <c r="E152" s="230">
        <v>40.200000000000003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32">
        <v>0.378</v>
      </c>
      <c r="O152" s="232">
        <f>ROUND(E152*N152,2)</f>
        <v>15.2</v>
      </c>
      <c r="P152" s="232">
        <v>0</v>
      </c>
      <c r="Q152" s="232">
        <f>ROUND(E152*P152,2)</f>
        <v>0</v>
      </c>
      <c r="R152" s="232"/>
      <c r="S152" s="232" t="s">
        <v>133</v>
      </c>
      <c r="T152" s="233" t="s">
        <v>134</v>
      </c>
      <c r="U152" s="217">
        <v>0</v>
      </c>
      <c r="V152" s="217">
        <f>ROUND(E152*U152,2)</f>
        <v>0</v>
      </c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155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15"/>
      <c r="B153" s="216"/>
      <c r="C153" s="243" t="s">
        <v>320</v>
      </c>
      <c r="D153" s="218"/>
      <c r="E153" s="219">
        <v>40.200000000000003</v>
      </c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156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>
      <c r="A154" s="215"/>
      <c r="B154" s="216"/>
      <c r="C154" s="241"/>
      <c r="D154" s="235"/>
      <c r="E154" s="235"/>
      <c r="F154" s="235"/>
      <c r="G154" s="235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138</v>
      </c>
      <c r="AH154" s="208"/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>
      <c r="A155" s="227">
        <v>47</v>
      </c>
      <c r="B155" s="228" t="s">
        <v>321</v>
      </c>
      <c r="C155" s="239" t="s">
        <v>322</v>
      </c>
      <c r="D155" s="229" t="s">
        <v>172</v>
      </c>
      <c r="E155" s="230">
        <v>40.200000000000003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32">
        <v>0.378</v>
      </c>
      <c r="O155" s="232">
        <f>ROUND(E155*N155,2)</f>
        <v>15.2</v>
      </c>
      <c r="P155" s="232">
        <v>0</v>
      </c>
      <c r="Q155" s="232">
        <f>ROUND(E155*P155,2)</f>
        <v>0</v>
      </c>
      <c r="R155" s="232"/>
      <c r="S155" s="232" t="s">
        <v>133</v>
      </c>
      <c r="T155" s="233" t="s">
        <v>134</v>
      </c>
      <c r="U155" s="217">
        <v>0</v>
      </c>
      <c r="V155" s="217">
        <f>ROUND(E155*U155,2)</f>
        <v>0</v>
      </c>
      <c r="W155" s="21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155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>
      <c r="A156" s="215"/>
      <c r="B156" s="216"/>
      <c r="C156" s="243" t="s">
        <v>320</v>
      </c>
      <c r="D156" s="218"/>
      <c r="E156" s="219">
        <v>40.200000000000003</v>
      </c>
      <c r="F156" s="217"/>
      <c r="G156" s="217"/>
      <c r="H156" s="217"/>
      <c r="I156" s="217"/>
      <c r="J156" s="217"/>
      <c r="K156" s="217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156</v>
      </c>
      <c r="AH156" s="208">
        <v>0</v>
      </c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>
      <c r="A157" s="215"/>
      <c r="B157" s="216"/>
      <c r="C157" s="241"/>
      <c r="D157" s="235"/>
      <c r="E157" s="235"/>
      <c r="F157" s="235"/>
      <c r="G157" s="235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138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>
      <c r="A158" s="227">
        <v>48</v>
      </c>
      <c r="B158" s="228" t="s">
        <v>323</v>
      </c>
      <c r="C158" s="239" t="s">
        <v>324</v>
      </c>
      <c r="D158" s="229" t="s">
        <v>172</v>
      </c>
      <c r="E158" s="230">
        <v>40.200000000000003</v>
      </c>
      <c r="F158" s="231"/>
      <c r="G158" s="232">
        <f>ROUND(E158*F158,2)</f>
        <v>0</v>
      </c>
      <c r="H158" s="231"/>
      <c r="I158" s="232">
        <f>ROUND(E158*H158,2)</f>
        <v>0</v>
      </c>
      <c r="J158" s="231"/>
      <c r="K158" s="232">
        <f>ROUND(E158*J158,2)</f>
        <v>0</v>
      </c>
      <c r="L158" s="232">
        <v>21</v>
      </c>
      <c r="M158" s="232">
        <f>G158*(1+L158/100)</f>
        <v>0</v>
      </c>
      <c r="N158" s="232">
        <v>0.13188000000000002</v>
      </c>
      <c r="O158" s="232">
        <f>ROUND(E158*N158,2)</f>
        <v>5.3</v>
      </c>
      <c r="P158" s="232">
        <v>0</v>
      </c>
      <c r="Q158" s="232">
        <f>ROUND(E158*P158,2)</f>
        <v>0</v>
      </c>
      <c r="R158" s="232"/>
      <c r="S158" s="232" t="s">
        <v>133</v>
      </c>
      <c r="T158" s="233" t="s">
        <v>134</v>
      </c>
      <c r="U158" s="217">
        <v>0</v>
      </c>
      <c r="V158" s="217">
        <f>ROUND(E158*U158,2)</f>
        <v>0</v>
      </c>
      <c r="W158" s="21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155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>
      <c r="A159" s="215"/>
      <c r="B159" s="216"/>
      <c r="C159" s="243" t="s">
        <v>325</v>
      </c>
      <c r="D159" s="218"/>
      <c r="E159" s="219">
        <v>40.200000000000003</v>
      </c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156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>
      <c r="A160" s="215"/>
      <c r="B160" s="216"/>
      <c r="C160" s="241"/>
      <c r="D160" s="235"/>
      <c r="E160" s="235"/>
      <c r="F160" s="235"/>
      <c r="G160" s="235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138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>
      <c r="A161" s="227">
        <v>49</v>
      </c>
      <c r="B161" s="228" t="s">
        <v>326</v>
      </c>
      <c r="C161" s="239" t="s">
        <v>327</v>
      </c>
      <c r="D161" s="229" t="s">
        <v>172</v>
      </c>
      <c r="E161" s="230">
        <v>40.200000000000003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32">
        <v>5.6100000000000004E-3</v>
      </c>
      <c r="O161" s="232">
        <f>ROUND(E161*N161,2)</f>
        <v>0.23</v>
      </c>
      <c r="P161" s="232">
        <v>0</v>
      </c>
      <c r="Q161" s="232">
        <f>ROUND(E161*P161,2)</f>
        <v>0</v>
      </c>
      <c r="R161" s="232"/>
      <c r="S161" s="232" t="s">
        <v>133</v>
      </c>
      <c r="T161" s="233" t="s">
        <v>134</v>
      </c>
      <c r="U161" s="217">
        <v>0</v>
      </c>
      <c r="V161" s="217">
        <f>ROUND(E161*U161,2)</f>
        <v>0</v>
      </c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155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>
      <c r="A162" s="215"/>
      <c r="B162" s="216"/>
      <c r="C162" s="243" t="s">
        <v>325</v>
      </c>
      <c r="D162" s="218"/>
      <c r="E162" s="219">
        <v>40.200000000000003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156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>
      <c r="A163" s="215"/>
      <c r="B163" s="216"/>
      <c r="C163" s="241"/>
      <c r="D163" s="235"/>
      <c r="E163" s="235"/>
      <c r="F163" s="235"/>
      <c r="G163" s="235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138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>
      <c r="A164" s="227">
        <v>50</v>
      </c>
      <c r="B164" s="228" t="s">
        <v>328</v>
      </c>
      <c r="C164" s="239" t="s">
        <v>329</v>
      </c>
      <c r="D164" s="229" t="s">
        <v>172</v>
      </c>
      <c r="E164" s="230">
        <v>159.60000000000002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32">
        <v>5.0000000000000001E-4</v>
      </c>
      <c r="O164" s="232">
        <f>ROUND(E164*N164,2)</f>
        <v>0.08</v>
      </c>
      <c r="P164" s="232">
        <v>0</v>
      </c>
      <c r="Q164" s="232">
        <f>ROUND(E164*P164,2)</f>
        <v>0</v>
      </c>
      <c r="R164" s="232"/>
      <c r="S164" s="232" t="s">
        <v>133</v>
      </c>
      <c r="T164" s="233" t="s">
        <v>134</v>
      </c>
      <c r="U164" s="217">
        <v>0</v>
      </c>
      <c r="V164" s="217">
        <f>ROUND(E164*U164,2)</f>
        <v>0</v>
      </c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155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>
      <c r="A165" s="215"/>
      <c r="B165" s="216"/>
      <c r="C165" s="243" t="s">
        <v>330</v>
      </c>
      <c r="D165" s="218"/>
      <c r="E165" s="219">
        <v>80.400000000000006</v>
      </c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156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>
      <c r="A166" s="215"/>
      <c r="B166" s="216"/>
      <c r="C166" s="243" t="s">
        <v>331</v>
      </c>
      <c r="D166" s="218"/>
      <c r="E166" s="219">
        <v>54.400000000000006</v>
      </c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156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>
      <c r="A167" s="215"/>
      <c r="B167" s="216"/>
      <c r="C167" s="243" t="s">
        <v>332</v>
      </c>
      <c r="D167" s="218"/>
      <c r="E167" s="219">
        <v>24.8</v>
      </c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156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>
      <c r="A168" s="215"/>
      <c r="B168" s="216"/>
      <c r="C168" s="241"/>
      <c r="D168" s="235"/>
      <c r="E168" s="235"/>
      <c r="F168" s="235"/>
      <c r="G168" s="235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138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>
      <c r="A169" s="227">
        <v>51</v>
      </c>
      <c r="B169" s="228" t="s">
        <v>333</v>
      </c>
      <c r="C169" s="239" t="s">
        <v>334</v>
      </c>
      <c r="D169" s="229" t="s">
        <v>172</v>
      </c>
      <c r="E169" s="230">
        <v>120.2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32">
        <v>0.10373</v>
      </c>
      <c r="O169" s="232">
        <f>ROUND(E169*N169,2)</f>
        <v>12.47</v>
      </c>
      <c r="P169" s="232">
        <v>0</v>
      </c>
      <c r="Q169" s="232">
        <f>ROUND(E169*P169,2)</f>
        <v>0</v>
      </c>
      <c r="R169" s="232"/>
      <c r="S169" s="232" t="s">
        <v>133</v>
      </c>
      <c r="T169" s="233" t="s">
        <v>134</v>
      </c>
      <c r="U169" s="217">
        <v>0</v>
      </c>
      <c r="V169" s="217">
        <f>ROUND(E169*U169,2)</f>
        <v>0</v>
      </c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155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>
      <c r="A170" s="215"/>
      <c r="B170" s="216"/>
      <c r="C170" s="243" t="s">
        <v>335</v>
      </c>
      <c r="D170" s="218"/>
      <c r="E170" s="219">
        <v>120.2</v>
      </c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156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>
      <c r="A171" s="215"/>
      <c r="B171" s="216"/>
      <c r="C171" s="241"/>
      <c r="D171" s="235"/>
      <c r="E171" s="235"/>
      <c r="F171" s="235"/>
      <c r="G171" s="235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138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>
      <c r="A172" s="227">
        <v>52</v>
      </c>
      <c r="B172" s="228" t="s">
        <v>336</v>
      </c>
      <c r="C172" s="239" t="s">
        <v>337</v>
      </c>
      <c r="D172" s="229" t="s">
        <v>172</v>
      </c>
      <c r="E172" s="230">
        <v>54.400000000000006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2">
        <v>0.12966000000000003</v>
      </c>
      <c r="O172" s="232">
        <f>ROUND(E172*N172,2)</f>
        <v>7.05</v>
      </c>
      <c r="P172" s="232">
        <v>0</v>
      </c>
      <c r="Q172" s="232">
        <f>ROUND(E172*P172,2)</f>
        <v>0</v>
      </c>
      <c r="R172" s="232"/>
      <c r="S172" s="232" t="s">
        <v>133</v>
      </c>
      <c r="T172" s="233" t="s">
        <v>134</v>
      </c>
      <c r="U172" s="217">
        <v>0</v>
      </c>
      <c r="V172" s="217">
        <f>ROUND(E172*U172,2)</f>
        <v>0</v>
      </c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155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>
      <c r="A173" s="215"/>
      <c r="B173" s="216"/>
      <c r="C173" s="243" t="s">
        <v>331</v>
      </c>
      <c r="D173" s="218"/>
      <c r="E173" s="219">
        <v>54.400000000000006</v>
      </c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156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>
      <c r="A174" s="215"/>
      <c r="B174" s="216"/>
      <c r="C174" s="241"/>
      <c r="D174" s="235"/>
      <c r="E174" s="235"/>
      <c r="F174" s="235"/>
      <c r="G174" s="235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138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>
      <c r="A175" s="227">
        <v>53</v>
      </c>
      <c r="B175" s="228" t="s">
        <v>338</v>
      </c>
      <c r="C175" s="239" t="s">
        <v>339</v>
      </c>
      <c r="D175" s="229" t="s">
        <v>172</v>
      </c>
      <c r="E175" s="230">
        <v>40.200000000000003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32">
        <v>0.15559000000000001</v>
      </c>
      <c r="O175" s="232">
        <f>ROUND(E175*N175,2)</f>
        <v>6.25</v>
      </c>
      <c r="P175" s="232">
        <v>0</v>
      </c>
      <c r="Q175" s="232">
        <f>ROUND(E175*P175,2)</f>
        <v>0</v>
      </c>
      <c r="R175" s="232"/>
      <c r="S175" s="232" t="s">
        <v>133</v>
      </c>
      <c r="T175" s="233" t="s">
        <v>134</v>
      </c>
      <c r="U175" s="217">
        <v>0</v>
      </c>
      <c r="V175" s="217">
        <f>ROUND(E175*U175,2)</f>
        <v>0</v>
      </c>
      <c r="W175" s="21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155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>
      <c r="A176" s="215"/>
      <c r="B176" s="216"/>
      <c r="C176" s="243" t="s">
        <v>325</v>
      </c>
      <c r="D176" s="218"/>
      <c r="E176" s="219">
        <v>40.200000000000003</v>
      </c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156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>
      <c r="A177" s="215"/>
      <c r="B177" s="216"/>
      <c r="C177" s="241"/>
      <c r="D177" s="235"/>
      <c r="E177" s="235"/>
      <c r="F177" s="235"/>
      <c r="G177" s="235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138</v>
      </c>
      <c r="AH177" s="208"/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ht="22.5" outlineLevel="1">
      <c r="A178" s="227">
        <v>54</v>
      </c>
      <c r="B178" s="228" t="s">
        <v>340</v>
      </c>
      <c r="C178" s="239" t="s">
        <v>341</v>
      </c>
      <c r="D178" s="229" t="s">
        <v>172</v>
      </c>
      <c r="E178" s="230">
        <v>6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32">
        <v>0.59439000000000008</v>
      </c>
      <c r="O178" s="232">
        <f>ROUND(E178*N178,2)</f>
        <v>3.57</v>
      </c>
      <c r="P178" s="232">
        <v>0</v>
      </c>
      <c r="Q178" s="232">
        <f>ROUND(E178*P178,2)</f>
        <v>0</v>
      </c>
      <c r="R178" s="232"/>
      <c r="S178" s="232" t="s">
        <v>133</v>
      </c>
      <c r="T178" s="233" t="s">
        <v>134</v>
      </c>
      <c r="U178" s="217">
        <v>0</v>
      </c>
      <c r="V178" s="217">
        <f>ROUND(E178*U178,2)</f>
        <v>0</v>
      </c>
      <c r="W178" s="217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155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>
      <c r="A179" s="215"/>
      <c r="B179" s="216"/>
      <c r="C179" s="243" t="s">
        <v>176</v>
      </c>
      <c r="D179" s="218"/>
      <c r="E179" s="219">
        <v>6</v>
      </c>
      <c r="F179" s="217"/>
      <c r="G179" s="217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156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>
      <c r="A180" s="215"/>
      <c r="B180" s="216"/>
      <c r="C180" s="241"/>
      <c r="D180" s="235"/>
      <c r="E180" s="235"/>
      <c r="F180" s="235"/>
      <c r="G180" s="235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138</v>
      </c>
      <c r="AH180" s="208"/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>
      <c r="A181" s="227">
        <v>55</v>
      </c>
      <c r="B181" s="228" t="s">
        <v>342</v>
      </c>
      <c r="C181" s="239" t="s">
        <v>343</v>
      </c>
      <c r="D181" s="229" t="s">
        <v>172</v>
      </c>
      <c r="E181" s="230">
        <v>12.72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32">
        <v>0.87758000000000003</v>
      </c>
      <c r="O181" s="232">
        <f>ROUND(E181*N181,2)</f>
        <v>11.16</v>
      </c>
      <c r="P181" s="232">
        <v>0</v>
      </c>
      <c r="Q181" s="232">
        <f>ROUND(E181*P181,2)</f>
        <v>0</v>
      </c>
      <c r="R181" s="232"/>
      <c r="S181" s="232" t="s">
        <v>133</v>
      </c>
      <c r="T181" s="233" t="s">
        <v>134</v>
      </c>
      <c r="U181" s="217">
        <v>0</v>
      </c>
      <c r="V181" s="217">
        <f>ROUND(E181*U181,2)</f>
        <v>0</v>
      </c>
      <c r="W181" s="217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155</v>
      </c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>
      <c r="A182" s="215"/>
      <c r="B182" s="216"/>
      <c r="C182" s="243" t="s">
        <v>344</v>
      </c>
      <c r="D182" s="218"/>
      <c r="E182" s="219">
        <v>12.72</v>
      </c>
      <c r="F182" s="217"/>
      <c r="G182" s="217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156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>
      <c r="A183" s="215"/>
      <c r="B183" s="216"/>
      <c r="C183" s="241"/>
      <c r="D183" s="235"/>
      <c r="E183" s="235"/>
      <c r="F183" s="235"/>
      <c r="G183" s="235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138</v>
      </c>
      <c r="AH183" s="208"/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>
      <c r="A184" s="221" t="s">
        <v>128</v>
      </c>
      <c r="B184" s="222" t="s">
        <v>76</v>
      </c>
      <c r="C184" s="238" t="s">
        <v>77</v>
      </c>
      <c r="D184" s="223"/>
      <c r="E184" s="224"/>
      <c r="F184" s="225"/>
      <c r="G184" s="225">
        <f>SUMIF(AG185:AG190,"&lt;&gt;NOR",G185:G190)</f>
        <v>0</v>
      </c>
      <c r="H184" s="225"/>
      <c r="I184" s="225">
        <f>SUM(I185:I190)</f>
        <v>0</v>
      </c>
      <c r="J184" s="225"/>
      <c r="K184" s="225">
        <f>SUM(K185:K190)</f>
        <v>0</v>
      </c>
      <c r="L184" s="225"/>
      <c r="M184" s="225">
        <f>SUM(M185:M190)</f>
        <v>0</v>
      </c>
      <c r="N184" s="225"/>
      <c r="O184" s="225">
        <f>SUM(O185:O190)</f>
        <v>3.04</v>
      </c>
      <c r="P184" s="225"/>
      <c r="Q184" s="225">
        <f>SUM(Q185:Q190)</f>
        <v>0</v>
      </c>
      <c r="R184" s="225"/>
      <c r="S184" s="225"/>
      <c r="T184" s="226"/>
      <c r="U184" s="220"/>
      <c r="V184" s="220">
        <f>SUM(V185:V190)</f>
        <v>0</v>
      </c>
      <c r="W184" s="220"/>
      <c r="AG184" t="s">
        <v>129</v>
      </c>
    </row>
    <row r="185" spans="1:60" outlineLevel="1">
      <c r="A185" s="227">
        <v>56</v>
      </c>
      <c r="B185" s="228" t="s">
        <v>345</v>
      </c>
      <c r="C185" s="239" t="s">
        <v>346</v>
      </c>
      <c r="D185" s="229" t="s">
        <v>172</v>
      </c>
      <c r="E185" s="230">
        <v>17.440000000000001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2">
        <v>5.5130000000000005E-2</v>
      </c>
      <c r="O185" s="232">
        <f>ROUND(E185*N185,2)</f>
        <v>0.96</v>
      </c>
      <c r="P185" s="232">
        <v>0</v>
      </c>
      <c r="Q185" s="232">
        <f>ROUND(E185*P185,2)</f>
        <v>0</v>
      </c>
      <c r="R185" s="232"/>
      <c r="S185" s="232" t="s">
        <v>133</v>
      </c>
      <c r="T185" s="233" t="s">
        <v>134</v>
      </c>
      <c r="U185" s="217">
        <v>0</v>
      </c>
      <c r="V185" s="217">
        <f>ROUND(E185*U185,2)</f>
        <v>0</v>
      </c>
      <c r="W185" s="217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155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>
      <c r="A186" s="215"/>
      <c r="B186" s="216"/>
      <c r="C186" s="243" t="s">
        <v>347</v>
      </c>
      <c r="D186" s="218"/>
      <c r="E186" s="219">
        <v>17.440000000000001</v>
      </c>
      <c r="F186" s="217"/>
      <c r="G186" s="217"/>
      <c r="H186" s="217"/>
      <c r="I186" s="217"/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156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>
      <c r="A187" s="215"/>
      <c r="B187" s="216"/>
      <c r="C187" s="241"/>
      <c r="D187" s="235"/>
      <c r="E187" s="235"/>
      <c r="F187" s="235"/>
      <c r="G187" s="235"/>
      <c r="H187" s="217"/>
      <c r="I187" s="217"/>
      <c r="J187" s="217"/>
      <c r="K187" s="217"/>
      <c r="L187" s="217"/>
      <c r="M187" s="217"/>
      <c r="N187" s="217"/>
      <c r="O187" s="217"/>
      <c r="P187" s="217"/>
      <c r="Q187" s="217"/>
      <c r="R187" s="217"/>
      <c r="S187" s="217"/>
      <c r="T187" s="217"/>
      <c r="U187" s="217"/>
      <c r="V187" s="217"/>
      <c r="W187" s="217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138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>
      <c r="A188" s="227">
        <v>57</v>
      </c>
      <c r="B188" s="228" t="s">
        <v>348</v>
      </c>
      <c r="C188" s="239" t="s">
        <v>349</v>
      </c>
      <c r="D188" s="229" t="s">
        <v>172</v>
      </c>
      <c r="E188" s="230">
        <v>63.180000000000007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32">
        <v>3.2980000000000002E-2</v>
      </c>
      <c r="O188" s="232">
        <f>ROUND(E188*N188,2)</f>
        <v>2.08</v>
      </c>
      <c r="P188" s="232">
        <v>0</v>
      </c>
      <c r="Q188" s="232">
        <f>ROUND(E188*P188,2)</f>
        <v>0</v>
      </c>
      <c r="R188" s="232"/>
      <c r="S188" s="232" t="s">
        <v>133</v>
      </c>
      <c r="T188" s="233" t="s">
        <v>134</v>
      </c>
      <c r="U188" s="217">
        <v>0</v>
      </c>
      <c r="V188" s="217">
        <f>ROUND(E188*U188,2)</f>
        <v>0</v>
      </c>
      <c r="W188" s="217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155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>
      <c r="A189" s="215"/>
      <c r="B189" s="216"/>
      <c r="C189" s="243" t="s">
        <v>350</v>
      </c>
      <c r="D189" s="218"/>
      <c r="E189" s="219">
        <v>63.180000000000007</v>
      </c>
      <c r="F189" s="217"/>
      <c r="G189" s="217"/>
      <c r="H189" s="217"/>
      <c r="I189" s="217"/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156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>
      <c r="A190" s="215"/>
      <c r="B190" s="216"/>
      <c r="C190" s="241"/>
      <c r="D190" s="235"/>
      <c r="E190" s="235"/>
      <c r="F190" s="235"/>
      <c r="G190" s="235"/>
      <c r="H190" s="217"/>
      <c r="I190" s="217"/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138</v>
      </c>
      <c r="AH190" s="208"/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>
      <c r="A191" s="221" t="s">
        <v>128</v>
      </c>
      <c r="B191" s="222" t="s">
        <v>94</v>
      </c>
      <c r="C191" s="238" t="s">
        <v>95</v>
      </c>
      <c r="D191" s="223"/>
      <c r="E191" s="224"/>
      <c r="F191" s="225"/>
      <c r="G191" s="225">
        <f>SUMIF(AG192:AG195,"&lt;&gt;NOR",G192:G195)</f>
        <v>0</v>
      </c>
      <c r="H191" s="225"/>
      <c r="I191" s="225">
        <f>SUM(I192:I195)</f>
        <v>0</v>
      </c>
      <c r="J191" s="225"/>
      <c r="K191" s="225">
        <f>SUM(K192:K195)</f>
        <v>0</v>
      </c>
      <c r="L191" s="225"/>
      <c r="M191" s="225">
        <f>SUM(M192:M195)</f>
        <v>0</v>
      </c>
      <c r="N191" s="225"/>
      <c r="O191" s="225">
        <f>SUM(O192:O195)</f>
        <v>0</v>
      </c>
      <c r="P191" s="225"/>
      <c r="Q191" s="225">
        <f>SUM(Q192:Q195)</f>
        <v>0</v>
      </c>
      <c r="R191" s="225"/>
      <c r="S191" s="225"/>
      <c r="T191" s="226"/>
      <c r="U191" s="220"/>
      <c r="V191" s="220">
        <f>SUM(V192:V195)</f>
        <v>0</v>
      </c>
      <c r="W191" s="220"/>
      <c r="AG191" t="s">
        <v>129</v>
      </c>
    </row>
    <row r="192" spans="1:60" outlineLevel="1">
      <c r="A192" s="227">
        <v>58</v>
      </c>
      <c r="B192" s="228" t="s">
        <v>351</v>
      </c>
      <c r="C192" s="239" t="s">
        <v>352</v>
      </c>
      <c r="D192" s="229" t="s">
        <v>172</v>
      </c>
      <c r="E192" s="230">
        <v>77.52000000000001</v>
      </c>
      <c r="F192" s="231"/>
      <c r="G192" s="232">
        <f>ROUND(E192*F192,2)</f>
        <v>0</v>
      </c>
      <c r="H192" s="231"/>
      <c r="I192" s="232">
        <f>ROUND(E192*H192,2)</f>
        <v>0</v>
      </c>
      <c r="J192" s="231"/>
      <c r="K192" s="232">
        <f>ROUND(E192*J192,2)</f>
        <v>0</v>
      </c>
      <c r="L192" s="232">
        <v>21</v>
      </c>
      <c r="M192" s="232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2"/>
      <c r="S192" s="232" t="s">
        <v>133</v>
      </c>
      <c r="T192" s="233" t="s">
        <v>303</v>
      </c>
      <c r="U192" s="217">
        <v>0</v>
      </c>
      <c r="V192" s="217">
        <f>ROUND(E192*U192,2)</f>
        <v>0</v>
      </c>
      <c r="W192" s="217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231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>
      <c r="A193" s="215"/>
      <c r="B193" s="216"/>
      <c r="C193" s="243" t="s">
        <v>353</v>
      </c>
      <c r="D193" s="218"/>
      <c r="E193" s="219">
        <v>24.12</v>
      </c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156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>
      <c r="A194" s="215"/>
      <c r="B194" s="216"/>
      <c r="C194" s="243" t="s">
        <v>354</v>
      </c>
      <c r="D194" s="218"/>
      <c r="E194" s="219">
        <v>53.400000000000006</v>
      </c>
      <c r="F194" s="217"/>
      <c r="G194" s="217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156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>
      <c r="A195" s="215"/>
      <c r="B195" s="216"/>
      <c r="C195" s="241"/>
      <c r="D195" s="235"/>
      <c r="E195" s="235"/>
      <c r="F195" s="235"/>
      <c r="G195" s="235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138</v>
      </c>
      <c r="AH195" s="208"/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>
      <c r="A196" s="221" t="s">
        <v>128</v>
      </c>
      <c r="B196" s="222" t="s">
        <v>76</v>
      </c>
      <c r="C196" s="238" t="s">
        <v>77</v>
      </c>
      <c r="D196" s="223"/>
      <c r="E196" s="224"/>
      <c r="F196" s="225"/>
      <c r="G196" s="225">
        <f>SUMIF(AG197:AG200,"&lt;&gt;NOR",G197:G200)</f>
        <v>0</v>
      </c>
      <c r="H196" s="225"/>
      <c r="I196" s="225">
        <f>SUM(I197:I200)</f>
        <v>0</v>
      </c>
      <c r="J196" s="225"/>
      <c r="K196" s="225">
        <f>SUM(K197:K200)</f>
        <v>0</v>
      </c>
      <c r="L196" s="225"/>
      <c r="M196" s="225">
        <f>SUM(M197:M200)</f>
        <v>0</v>
      </c>
      <c r="N196" s="225"/>
      <c r="O196" s="225">
        <f>SUM(O197:O200)</f>
        <v>0</v>
      </c>
      <c r="P196" s="225"/>
      <c r="Q196" s="225">
        <f>SUM(Q197:Q200)</f>
        <v>0</v>
      </c>
      <c r="R196" s="225"/>
      <c r="S196" s="225"/>
      <c r="T196" s="226"/>
      <c r="U196" s="220"/>
      <c r="V196" s="220">
        <f>SUM(V197:V200)</f>
        <v>0</v>
      </c>
      <c r="W196" s="220"/>
      <c r="AG196" t="s">
        <v>129</v>
      </c>
    </row>
    <row r="197" spans="1:60" outlineLevel="1">
      <c r="A197" s="227">
        <v>59</v>
      </c>
      <c r="B197" s="228" t="s">
        <v>355</v>
      </c>
      <c r="C197" s="239" t="s">
        <v>356</v>
      </c>
      <c r="D197" s="229" t="s">
        <v>302</v>
      </c>
      <c r="E197" s="230">
        <v>147.78</v>
      </c>
      <c r="F197" s="231"/>
      <c r="G197" s="232">
        <f>ROUND(E197*F197,2)</f>
        <v>0</v>
      </c>
      <c r="H197" s="231"/>
      <c r="I197" s="232">
        <f>ROUND(E197*H197,2)</f>
        <v>0</v>
      </c>
      <c r="J197" s="231"/>
      <c r="K197" s="232">
        <f>ROUND(E197*J197,2)</f>
        <v>0</v>
      </c>
      <c r="L197" s="232">
        <v>21</v>
      </c>
      <c r="M197" s="232">
        <f>G197*(1+L197/100)</f>
        <v>0</v>
      </c>
      <c r="N197" s="232">
        <v>0</v>
      </c>
      <c r="O197" s="232">
        <f>ROUND(E197*N197,2)</f>
        <v>0</v>
      </c>
      <c r="P197" s="232">
        <v>0</v>
      </c>
      <c r="Q197" s="232">
        <f>ROUND(E197*P197,2)</f>
        <v>0</v>
      </c>
      <c r="R197" s="232"/>
      <c r="S197" s="232" t="s">
        <v>133</v>
      </c>
      <c r="T197" s="233" t="s">
        <v>134</v>
      </c>
      <c r="U197" s="217">
        <v>0</v>
      </c>
      <c r="V197" s="217">
        <f>ROUND(E197*U197,2)</f>
        <v>0</v>
      </c>
      <c r="W197" s="217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231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>
      <c r="A198" s="215"/>
      <c r="B198" s="216"/>
      <c r="C198" s="243" t="s">
        <v>357</v>
      </c>
      <c r="D198" s="218"/>
      <c r="E198" s="219">
        <v>77.52000000000001</v>
      </c>
      <c r="F198" s="217"/>
      <c r="G198" s="217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156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>
      <c r="A199" s="215"/>
      <c r="B199" s="216"/>
      <c r="C199" s="243" t="s">
        <v>358</v>
      </c>
      <c r="D199" s="218"/>
      <c r="E199" s="219">
        <v>70.260000000000005</v>
      </c>
      <c r="F199" s="217"/>
      <c r="G199" s="217"/>
      <c r="H199" s="217"/>
      <c r="I199" s="217"/>
      <c r="J199" s="217"/>
      <c r="K199" s="217"/>
      <c r="L199" s="217"/>
      <c r="M199" s="217"/>
      <c r="N199" s="217"/>
      <c r="O199" s="217"/>
      <c r="P199" s="217"/>
      <c r="Q199" s="217"/>
      <c r="R199" s="217"/>
      <c r="S199" s="217"/>
      <c r="T199" s="217"/>
      <c r="U199" s="217"/>
      <c r="V199" s="217"/>
      <c r="W199" s="217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156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>
      <c r="A200" s="215"/>
      <c r="B200" s="216"/>
      <c r="C200" s="241"/>
      <c r="D200" s="235"/>
      <c r="E200" s="235"/>
      <c r="F200" s="235"/>
      <c r="G200" s="235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138</v>
      </c>
      <c r="AH200" s="208"/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>
      <c r="A201" s="221" t="s">
        <v>128</v>
      </c>
      <c r="B201" s="222" t="s">
        <v>78</v>
      </c>
      <c r="C201" s="238" t="s">
        <v>79</v>
      </c>
      <c r="D201" s="223"/>
      <c r="E201" s="224"/>
      <c r="F201" s="225"/>
      <c r="G201" s="225">
        <f>SUMIF(AG202:AG245,"&lt;&gt;NOR",G202:G245)</f>
        <v>0</v>
      </c>
      <c r="H201" s="225"/>
      <c r="I201" s="225">
        <f>SUM(I202:I245)</f>
        <v>0</v>
      </c>
      <c r="J201" s="225"/>
      <c r="K201" s="225">
        <f>SUM(K202:K245)</f>
        <v>0</v>
      </c>
      <c r="L201" s="225"/>
      <c r="M201" s="225">
        <f>SUM(M202:M245)</f>
        <v>0</v>
      </c>
      <c r="N201" s="225"/>
      <c r="O201" s="225">
        <f>SUM(O202:O245)</f>
        <v>3.1799999999999997</v>
      </c>
      <c r="P201" s="225"/>
      <c r="Q201" s="225">
        <f>SUM(Q202:Q245)</f>
        <v>1.1800000000000002</v>
      </c>
      <c r="R201" s="225"/>
      <c r="S201" s="225"/>
      <c r="T201" s="226"/>
      <c r="U201" s="220"/>
      <c r="V201" s="220">
        <f>SUM(V202:V245)</f>
        <v>0</v>
      </c>
      <c r="W201" s="220"/>
      <c r="AG201" t="s">
        <v>129</v>
      </c>
    </row>
    <row r="202" spans="1:60" outlineLevel="1">
      <c r="A202" s="227">
        <v>60</v>
      </c>
      <c r="B202" s="228" t="s">
        <v>359</v>
      </c>
      <c r="C202" s="239" t="s">
        <v>360</v>
      </c>
      <c r="D202" s="229" t="s">
        <v>361</v>
      </c>
      <c r="E202" s="230">
        <v>6</v>
      </c>
      <c r="F202" s="231"/>
      <c r="G202" s="232">
        <f>ROUND(E202*F202,2)</f>
        <v>0</v>
      </c>
      <c r="H202" s="231"/>
      <c r="I202" s="232">
        <f>ROUND(E202*H202,2)</f>
        <v>0</v>
      </c>
      <c r="J202" s="231"/>
      <c r="K202" s="232">
        <f>ROUND(E202*J202,2)</f>
        <v>0</v>
      </c>
      <c r="L202" s="232">
        <v>21</v>
      </c>
      <c r="M202" s="232">
        <f>G202*(1+L202/100)</f>
        <v>0</v>
      </c>
      <c r="N202" s="232">
        <v>0.11760000000000001</v>
      </c>
      <c r="O202" s="232">
        <f>ROUND(E202*N202,2)</f>
        <v>0.71</v>
      </c>
      <c r="P202" s="232">
        <v>0</v>
      </c>
      <c r="Q202" s="232">
        <f>ROUND(E202*P202,2)</f>
        <v>0</v>
      </c>
      <c r="R202" s="232"/>
      <c r="S202" s="232" t="s">
        <v>133</v>
      </c>
      <c r="T202" s="233" t="s">
        <v>134</v>
      </c>
      <c r="U202" s="217">
        <v>0</v>
      </c>
      <c r="V202" s="217">
        <f>ROUND(E202*U202,2)</f>
        <v>0</v>
      </c>
      <c r="W202" s="217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155</v>
      </c>
      <c r="AH202" s="208"/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>
      <c r="A203" s="215"/>
      <c r="B203" s="216"/>
      <c r="C203" s="243" t="s">
        <v>362</v>
      </c>
      <c r="D203" s="218"/>
      <c r="E203" s="219">
        <v>6</v>
      </c>
      <c r="F203" s="217"/>
      <c r="G203" s="21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156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>
      <c r="A204" s="215"/>
      <c r="B204" s="216"/>
      <c r="C204" s="241"/>
      <c r="D204" s="235"/>
      <c r="E204" s="235"/>
      <c r="F204" s="235"/>
      <c r="G204" s="235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7"/>
      <c r="T204" s="217"/>
      <c r="U204" s="217"/>
      <c r="V204" s="217"/>
      <c r="W204" s="217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138</v>
      </c>
      <c r="AH204" s="208"/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>
      <c r="A205" s="227">
        <v>61</v>
      </c>
      <c r="B205" s="228" t="s">
        <v>363</v>
      </c>
      <c r="C205" s="239" t="s">
        <v>364</v>
      </c>
      <c r="D205" s="229" t="s">
        <v>361</v>
      </c>
      <c r="E205" s="230">
        <v>8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32">
        <v>6.6000000000000003E-2</v>
      </c>
      <c r="O205" s="232">
        <f>ROUND(E205*N205,2)</f>
        <v>0.53</v>
      </c>
      <c r="P205" s="232">
        <v>0</v>
      </c>
      <c r="Q205" s="232">
        <f>ROUND(E205*P205,2)</f>
        <v>0</v>
      </c>
      <c r="R205" s="232"/>
      <c r="S205" s="232" t="s">
        <v>133</v>
      </c>
      <c r="T205" s="233" t="s">
        <v>134</v>
      </c>
      <c r="U205" s="217">
        <v>0</v>
      </c>
      <c r="V205" s="217">
        <f>ROUND(E205*U205,2)</f>
        <v>0</v>
      </c>
      <c r="W205" s="217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155</v>
      </c>
      <c r="AH205" s="208"/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>
      <c r="A206" s="215"/>
      <c r="B206" s="216"/>
      <c r="C206" s="243" t="s">
        <v>365</v>
      </c>
      <c r="D206" s="218"/>
      <c r="E206" s="219">
        <v>8</v>
      </c>
      <c r="F206" s="217"/>
      <c r="G206" s="217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7"/>
      <c r="T206" s="217"/>
      <c r="U206" s="217"/>
      <c r="V206" s="217"/>
      <c r="W206" s="217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156</v>
      </c>
      <c r="AH206" s="208">
        <v>0</v>
      </c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>
      <c r="A207" s="215"/>
      <c r="B207" s="216"/>
      <c r="C207" s="241"/>
      <c r="D207" s="235"/>
      <c r="E207" s="235"/>
      <c r="F207" s="235"/>
      <c r="G207" s="235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138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>
      <c r="A208" s="227">
        <v>62</v>
      </c>
      <c r="B208" s="228" t="s">
        <v>366</v>
      </c>
      <c r="C208" s="239" t="s">
        <v>367</v>
      </c>
      <c r="D208" s="229" t="s">
        <v>361</v>
      </c>
      <c r="E208" s="230">
        <v>3</v>
      </c>
      <c r="F208" s="231"/>
      <c r="G208" s="232">
        <f>ROUND(E208*F208,2)</f>
        <v>0</v>
      </c>
      <c r="H208" s="231"/>
      <c r="I208" s="232">
        <f>ROUND(E208*H208,2)</f>
        <v>0</v>
      </c>
      <c r="J208" s="231"/>
      <c r="K208" s="232">
        <f>ROUND(E208*J208,2)</f>
        <v>0</v>
      </c>
      <c r="L208" s="232">
        <v>21</v>
      </c>
      <c r="M208" s="232">
        <f>G208*(1+L208/100)</f>
        <v>0</v>
      </c>
      <c r="N208" s="232">
        <v>0.127</v>
      </c>
      <c r="O208" s="232">
        <f>ROUND(E208*N208,2)</f>
        <v>0.38</v>
      </c>
      <c r="P208" s="232">
        <v>0</v>
      </c>
      <c r="Q208" s="232">
        <f>ROUND(E208*P208,2)</f>
        <v>0</v>
      </c>
      <c r="R208" s="232"/>
      <c r="S208" s="232" t="s">
        <v>133</v>
      </c>
      <c r="T208" s="233" t="s">
        <v>134</v>
      </c>
      <c r="U208" s="217">
        <v>0</v>
      </c>
      <c r="V208" s="217">
        <f>ROUND(E208*U208,2)</f>
        <v>0</v>
      </c>
      <c r="W208" s="217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155</v>
      </c>
      <c r="AH208" s="208"/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>
      <c r="A209" s="215"/>
      <c r="B209" s="216"/>
      <c r="C209" s="243" t="s">
        <v>368</v>
      </c>
      <c r="D209" s="218"/>
      <c r="E209" s="219">
        <v>3</v>
      </c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156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>
      <c r="A210" s="215"/>
      <c r="B210" s="216"/>
      <c r="C210" s="241"/>
      <c r="D210" s="235"/>
      <c r="E210" s="235"/>
      <c r="F210" s="235"/>
      <c r="G210" s="235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7"/>
      <c r="T210" s="217"/>
      <c r="U210" s="217"/>
      <c r="V210" s="217"/>
      <c r="W210" s="217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138</v>
      </c>
      <c r="AH210" s="208"/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>
      <c r="A211" s="227">
        <v>63</v>
      </c>
      <c r="B211" s="228" t="s">
        <v>369</v>
      </c>
      <c r="C211" s="239" t="s">
        <v>370</v>
      </c>
      <c r="D211" s="229" t="s">
        <v>361</v>
      </c>
      <c r="E211" s="230">
        <v>4</v>
      </c>
      <c r="F211" s="231"/>
      <c r="G211" s="232">
        <f>ROUND(E211*F211,2)</f>
        <v>0</v>
      </c>
      <c r="H211" s="231"/>
      <c r="I211" s="232">
        <f>ROUND(E211*H211,2)</f>
        <v>0</v>
      </c>
      <c r="J211" s="231"/>
      <c r="K211" s="232">
        <f>ROUND(E211*J211,2)</f>
        <v>0</v>
      </c>
      <c r="L211" s="232">
        <v>21</v>
      </c>
      <c r="M211" s="232">
        <f>G211*(1+L211/100)</f>
        <v>0</v>
      </c>
      <c r="N211" s="232">
        <v>6.7000000000000004E-2</v>
      </c>
      <c r="O211" s="232">
        <f>ROUND(E211*N211,2)</f>
        <v>0.27</v>
      </c>
      <c r="P211" s="232">
        <v>0</v>
      </c>
      <c r="Q211" s="232">
        <f>ROUND(E211*P211,2)</f>
        <v>0</v>
      </c>
      <c r="R211" s="232"/>
      <c r="S211" s="232" t="s">
        <v>133</v>
      </c>
      <c r="T211" s="233" t="s">
        <v>134</v>
      </c>
      <c r="U211" s="217">
        <v>0</v>
      </c>
      <c r="V211" s="217">
        <f>ROUND(E211*U211,2)</f>
        <v>0</v>
      </c>
      <c r="W211" s="217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155</v>
      </c>
      <c r="AH211" s="208"/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>
      <c r="A212" s="215"/>
      <c r="B212" s="216"/>
      <c r="C212" s="243" t="s">
        <v>371</v>
      </c>
      <c r="D212" s="218"/>
      <c r="E212" s="219">
        <v>4</v>
      </c>
      <c r="F212" s="217"/>
      <c r="G212" s="21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156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>
      <c r="A213" s="215"/>
      <c r="B213" s="216"/>
      <c r="C213" s="241"/>
      <c r="D213" s="235"/>
      <c r="E213" s="235"/>
      <c r="F213" s="235"/>
      <c r="G213" s="235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138</v>
      </c>
      <c r="AH213" s="208"/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>
      <c r="A214" s="227">
        <v>64</v>
      </c>
      <c r="B214" s="228" t="s">
        <v>372</v>
      </c>
      <c r="C214" s="239" t="s">
        <v>373</v>
      </c>
      <c r="D214" s="229" t="s">
        <v>361</v>
      </c>
      <c r="E214" s="230">
        <v>728</v>
      </c>
      <c r="F214" s="231"/>
      <c r="G214" s="232">
        <f>ROUND(E214*F214,2)</f>
        <v>0</v>
      </c>
      <c r="H214" s="231"/>
      <c r="I214" s="232">
        <f>ROUND(E214*H214,2)</f>
        <v>0</v>
      </c>
      <c r="J214" s="231"/>
      <c r="K214" s="232">
        <f>ROUND(E214*J214,2)</f>
        <v>0</v>
      </c>
      <c r="L214" s="232">
        <v>21</v>
      </c>
      <c r="M214" s="232">
        <f>G214*(1+L214/100)</f>
        <v>0</v>
      </c>
      <c r="N214" s="232">
        <v>0</v>
      </c>
      <c r="O214" s="232">
        <f>ROUND(E214*N214,2)</f>
        <v>0</v>
      </c>
      <c r="P214" s="232">
        <v>0</v>
      </c>
      <c r="Q214" s="232">
        <f>ROUND(E214*P214,2)</f>
        <v>0</v>
      </c>
      <c r="R214" s="232"/>
      <c r="S214" s="232" t="s">
        <v>133</v>
      </c>
      <c r="T214" s="233" t="s">
        <v>134</v>
      </c>
      <c r="U214" s="217">
        <v>0</v>
      </c>
      <c r="V214" s="217">
        <f>ROUND(E214*U214,2)</f>
        <v>0</v>
      </c>
      <c r="W214" s="217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155</v>
      </c>
      <c r="AH214" s="208"/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>
      <c r="A215" s="215"/>
      <c r="B215" s="216"/>
      <c r="C215" s="243" t="s">
        <v>374</v>
      </c>
      <c r="D215" s="218"/>
      <c r="E215" s="219">
        <v>728</v>
      </c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156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>
      <c r="A216" s="215"/>
      <c r="B216" s="216"/>
      <c r="C216" s="241"/>
      <c r="D216" s="235"/>
      <c r="E216" s="235"/>
      <c r="F216" s="235"/>
      <c r="G216" s="235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138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>
      <c r="A217" s="227">
        <v>65</v>
      </c>
      <c r="B217" s="228" t="s">
        <v>375</v>
      </c>
      <c r="C217" s="239" t="s">
        <v>376</v>
      </c>
      <c r="D217" s="229" t="s">
        <v>361</v>
      </c>
      <c r="E217" s="230">
        <v>273</v>
      </c>
      <c r="F217" s="231"/>
      <c r="G217" s="232">
        <f>ROUND(E217*F217,2)</f>
        <v>0</v>
      </c>
      <c r="H217" s="231"/>
      <c r="I217" s="232">
        <f>ROUND(E217*H217,2)</f>
        <v>0</v>
      </c>
      <c r="J217" s="231"/>
      <c r="K217" s="232">
        <f>ROUND(E217*J217,2)</f>
        <v>0</v>
      </c>
      <c r="L217" s="232">
        <v>21</v>
      </c>
      <c r="M217" s="232">
        <f>G217*(1+L217/100)</f>
        <v>0</v>
      </c>
      <c r="N217" s="232">
        <v>0</v>
      </c>
      <c r="O217" s="232">
        <f>ROUND(E217*N217,2)</f>
        <v>0</v>
      </c>
      <c r="P217" s="232">
        <v>0</v>
      </c>
      <c r="Q217" s="232">
        <f>ROUND(E217*P217,2)</f>
        <v>0</v>
      </c>
      <c r="R217" s="232"/>
      <c r="S217" s="232" t="s">
        <v>133</v>
      </c>
      <c r="T217" s="233" t="s">
        <v>134</v>
      </c>
      <c r="U217" s="217">
        <v>0</v>
      </c>
      <c r="V217" s="217">
        <f>ROUND(E217*U217,2)</f>
        <v>0</v>
      </c>
      <c r="W217" s="217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155</v>
      </c>
      <c r="AH217" s="208"/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>
      <c r="A218" s="215"/>
      <c r="B218" s="216"/>
      <c r="C218" s="243" t="s">
        <v>377</v>
      </c>
      <c r="D218" s="218"/>
      <c r="E218" s="219">
        <v>273</v>
      </c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156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>
      <c r="A219" s="215"/>
      <c r="B219" s="216"/>
      <c r="C219" s="241"/>
      <c r="D219" s="235"/>
      <c r="E219" s="235"/>
      <c r="F219" s="235"/>
      <c r="G219" s="235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138</v>
      </c>
      <c r="AH219" s="208"/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>
      <c r="A220" s="227">
        <v>66</v>
      </c>
      <c r="B220" s="228" t="s">
        <v>378</v>
      </c>
      <c r="C220" s="239" t="s">
        <v>379</v>
      </c>
      <c r="D220" s="229" t="s">
        <v>361</v>
      </c>
      <c r="E220" s="230">
        <v>364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2"/>
      <c r="S220" s="232" t="s">
        <v>133</v>
      </c>
      <c r="T220" s="233" t="s">
        <v>134</v>
      </c>
      <c r="U220" s="217">
        <v>0</v>
      </c>
      <c r="V220" s="217">
        <f>ROUND(E220*U220,2)</f>
        <v>0</v>
      </c>
      <c r="W220" s="217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155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>
      <c r="A221" s="215"/>
      <c r="B221" s="216"/>
      <c r="C221" s="243" t="s">
        <v>380</v>
      </c>
      <c r="D221" s="218"/>
      <c r="E221" s="219">
        <v>364</v>
      </c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156</v>
      </c>
      <c r="AH221" s="208">
        <v>0</v>
      </c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>
      <c r="A222" s="215"/>
      <c r="B222" s="216"/>
      <c r="C222" s="241"/>
      <c r="D222" s="235"/>
      <c r="E222" s="235"/>
      <c r="F222" s="235"/>
      <c r="G222" s="235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138</v>
      </c>
      <c r="AH222" s="208"/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>
      <c r="A223" s="227">
        <v>67</v>
      </c>
      <c r="B223" s="228" t="s">
        <v>381</v>
      </c>
      <c r="C223" s="239" t="s">
        <v>382</v>
      </c>
      <c r="D223" s="229" t="s">
        <v>361</v>
      </c>
      <c r="E223" s="230">
        <v>8</v>
      </c>
      <c r="F223" s="231"/>
      <c r="G223" s="232">
        <f>ROUND(E223*F223,2)</f>
        <v>0</v>
      </c>
      <c r="H223" s="231"/>
      <c r="I223" s="232">
        <f>ROUND(E223*H223,2)</f>
        <v>0</v>
      </c>
      <c r="J223" s="231"/>
      <c r="K223" s="232">
        <f>ROUND(E223*J223,2)</f>
        <v>0</v>
      </c>
      <c r="L223" s="232">
        <v>21</v>
      </c>
      <c r="M223" s="232">
        <f>G223*(1+L223/100)</f>
        <v>0</v>
      </c>
      <c r="N223" s="232">
        <v>6.7000000000000004E-2</v>
      </c>
      <c r="O223" s="232">
        <f>ROUND(E223*N223,2)</f>
        <v>0.54</v>
      </c>
      <c r="P223" s="232">
        <v>6.6000000000000003E-2</v>
      </c>
      <c r="Q223" s="232">
        <f>ROUND(E223*P223,2)</f>
        <v>0.53</v>
      </c>
      <c r="R223" s="232"/>
      <c r="S223" s="232" t="s">
        <v>133</v>
      </c>
      <c r="T223" s="233" t="s">
        <v>134</v>
      </c>
      <c r="U223" s="217">
        <v>0</v>
      </c>
      <c r="V223" s="217">
        <f>ROUND(E223*U223,2)</f>
        <v>0</v>
      </c>
      <c r="W223" s="217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155</v>
      </c>
      <c r="AH223" s="208"/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>
      <c r="A224" s="215"/>
      <c r="B224" s="216"/>
      <c r="C224" s="243" t="s">
        <v>383</v>
      </c>
      <c r="D224" s="218"/>
      <c r="E224" s="219">
        <v>8</v>
      </c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7"/>
      <c r="R224" s="217"/>
      <c r="S224" s="217"/>
      <c r="T224" s="217"/>
      <c r="U224" s="217"/>
      <c r="V224" s="217"/>
      <c r="W224" s="217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156</v>
      </c>
      <c r="AH224" s="208">
        <v>0</v>
      </c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>
      <c r="A225" s="215"/>
      <c r="B225" s="216"/>
      <c r="C225" s="241"/>
      <c r="D225" s="235"/>
      <c r="E225" s="235"/>
      <c r="F225" s="235"/>
      <c r="G225" s="235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138</v>
      </c>
      <c r="AH225" s="208"/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>
      <c r="A226" s="227">
        <v>68</v>
      </c>
      <c r="B226" s="228" t="s">
        <v>384</v>
      </c>
      <c r="C226" s="239" t="s">
        <v>385</v>
      </c>
      <c r="D226" s="229" t="s">
        <v>361</v>
      </c>
      <c r="E226" s="230">
        <v>3</v>
      </c>
      <c r="F226" s="231"/>
      <c r="G226" s="232">
        <f>ROUND(E226*F226,2)</f>
        <v>0</v>
      </c>
      <c r="H226" s="231"/>
      <c r="I226" s="232">
        <f>ROUND(E226*H226,2)</f>
        <v>0</v>
      </c>
      <c r="J226" s="231"/>
      <c r="K226" s="232">
        <f>ROUND(E226*J226,2)</f>
        <v>0</v>
      </c>
      <c r="L226" s="232">
        <v>21</v>
      </c>
      <c r="M226" s="232">
        <f>G226*(1+L226/100)</f>
        <v>0</v>
      </c>
      <c r="N226" s="232">
        <v>0.127</v>
      </c>
      <c r="O226" s="232">
        <f>ROUND(E226*N226,2)</f>
        <v>0.38</v>
      </c>
      <c r="P226" s="232">
        <v>0.127</v>
      </c>
      <c r="Q226" s="232">
        <f>ROUND(E226*P226,2)</f>
        <v>0.38</v>
      </c>
      <c r="R226" s="232"/>
      <c r="S226" s="232" t="s">
        <v>133</v>
      </c>
      <c r="T226" s="233" t="s">
        <v>134</v>
      </c>
      <c r="U226" s="217">
        <v>0</v>
      </c>
      <c r="V226" s="217">
        <f>ROUND(E226*U226,2)</f>
        <v>0</v>
      </c>
      <c r="W226" s="217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155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>
      <c r="A227" s="215"/>
      <c r="B227" s="216"/>
      <c r="C227" s="243" t="s">
        <v>70</v>
      </c>
      <c r="D227" s="218"/>
      <c r="E227" s="219">
        <v>3</v>
      </c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156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>
      <c r="A228" s="215"/>
      <c r="B228" s="216"/>
      <c r="C228" s="241"/>
      <c r="D228" s="235"/>
      <c r="E228" s="235"/>
      <c r="F228" s="235"/>
      <c r="G228" s="235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138</v>
      </c>
      <c r="AH228" s="208"/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>
      <c r="A229" s="227">
        <v>69</v>
      </c>
      <c r="B229" s="228" t="s">
        <v>386</v>
      </c>
      <c r="C229" s="239" t="s">
        <v>387</v>
      </c>
      <c r="D229" s="229" t="s">
        <v>361</v>
      </c>
      <c r="E229" s="230">
        <v>4</v>
      </c>
      <c r="F229" s="231"/>
      <c r="G229" s="232">
        <f>ROUND(E229*F229,2)</f>
        <v>0</v>
      </c>
      <c r="H229" s="231"/>
      <c r="I229" s="232">
        <f>ROUND(E229*H229,2)</f>
        <v>0</v>
      </c>
      <c r="J229" s="231"/>
      <c r="K229" s="232">
        <f>ROUND(E229*J229,2)</f>
        <v>0</v>
      </c>
      <c r="L229" s="232">
        <v>21</v>
      </c>
      <c r="M229" s="232">
        <f>G229*(1+L229/100)</f>
        <v>0</v>
      </c>
      <c r="N229" s="232">
        <v>6.7000000000000004E-2</v>
      </c>
      <c r="O229" s="232">
        <f>ROUND(E229*N229,2)</f>
        <v>0.27</v>
      </c>
      <c r="P229" s="232">
        <v>6.7000000000000004E-2</v>
      </c>
      <c r="Q229" s="232">
        <f>ROUND(E229*P229,2)</f>
        <v>0.27</v>
      </c>
      <c r="R229" s="232"/>
      <c r="S229" s="232" t="s">
        <v>133</v>
      </c>
      <c r="T229" s="233" t="s">
        <v>134</v>
      </c>
      <c r="U229" s="217">
        <v>0</v>
      </c>
      <c r="V229" s="217">
        <f>ROUND(E229*U229,2)</f>
        <v>0</v>
      </c>
      <c r="W229" s="217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155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>
      <c r="A230" s="215"/>
      <c r="B230" s="216"/>
      <c r="C230" s="243" t="s">
        <v>72</v>
      </c>
      <c r="D230" s="218"/>
      <c r="E230" s="219">
        <v>4</v>
      </c>
      <c r="F230" s="217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156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>
      <c r="A231" s="215"/>
      <c r="B231" s="216"/>
      <c r="C231" s="241"/>
      <c r="D231" s="235"/>
      <c r="E231" s="235"/>
      <c r="F231" s="235"/>
      <c r="G231" s="235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138</v>
      </c>
      <c r="AH231" s="208"/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>
      <c r="A232" s="227">
        <v>70</v>
      </c>
      <c r="B232" s="228" t="s">
        <v>388</v>
      </c>
      <c r="C232" s="239" t="s">
        <v>389</v>
      </c>
      <c r="D232" s="229" t="s">
        <v>223</v>
      </c>
      <c r="E232" s="230">
        <v>53.6</v>
      </c>
      <c r="F232" s="231"/>
      <c r="G232" s="232">
        <f>ROUND(E232*F232,2)</f>
        <v>0</v>
      </c>
      <c r="H232" s="231"/>
      <c r="I232" s="232">
        <f>ROUND(E232*H232,2)</f>
        <v>0</v>
      </c>
      <c r="J232" s="231"/>
      <c r="K232" s="232">
        <f>ROUND(E232*J232,2)</f>
        <v>0</v>
      </c>
      <c r="L232" s="232">
        <v>21</v>
      </c>
      <c r="M232" s="232">
        <f>G232*(1+L232/100)</f>
        <v>0</v>
      </c>
      <c r="N232" s="232">
        <v>1E-4</v>
      </c>
      <c r="O232" s="232">
        <f>ROUND(E232*N232,2)</f>
        <v>0.01</v>
      </c>
      <c r="P232" s="232">
        <v>0</v>
      </c>
      <c r="Q232" s="232">
        <f>ROUND(E232*P232,2)</f>
        <v>0</v>
      </c>
      <c r="R232" s="232"/>
      <c r="S232" s="232" t="s">
        <v>133</v>
      </c>
      <c r="T232" s="233" t="s">
        <v>134</v>
      </c>
      <c r="U232" s="217">
        <v>0</v>
      </c>
      <c r="V232" s="217">
        <f>ROUND(E232*U232,2)</f>
        <v>0</v>
      </c>
      <c r="W232" s="217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155</v>
      </c>
      <c r="AH232" s="208"/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>
      <c r="A233" s="215"/>
      <c r="B233" s="216"/>
      <c r="C233" s="243" t="s">
        <v>390</v>
      </c>
      <c r="D233" s="218"/>
      <c r="E233" s="219">
        <v>11.4</v>
      </c>
      <c r="F233" s="217"/>
      <c r="G233" s="217"/>
      <c r="H233" s="217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7"/>
      <c r="T233" s="217"/>
      <c r="U233" s="217"/>
      <c r="V233" s="217"/>
      <c r="W233" s="217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156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>
      <c r="A234" s="215"/>
      <c r="B234" s="216"/>
      <c r="C234" s="243" t="s">
        <v>391</v>
      </c>
      <c r="D234" s="218"/>
      <c r="E234" s="219">
        <v>24.200000000000003</v>
      </c>
      <c r="F234" s="217"/>
      <c r="G234" s="217"/>
      <c r="H234" s="217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7"/>
      <c r="T234" s="217"/>
      <c r="U234" s="217"/>
      <c r="V234" s="217"/>
      <c r="W234" s="217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156</v>
      </c>
      <c r="AH234" s="208">
        <v>0</v>
      </c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>
      <c r="A235" s="215"/>
      <c r="B235" s="216"/>
      <c r="C235" s="243" t="s">
        <v>392</v>
      </c>
      <c r="D235" s="218"/>
      <c r="E235" s="219">
        <v>18</v>
      </c>
      <c r="F235" s="217"/>
      <c r="G235" s="217"/>
      <c r="H235" s="217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156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>
      <c r="A236" s="215"/>
      <c r="B236" s="216"/>
      <c r="C236" s="241"/>
      <c r="D236" s="235"/>
      <c r="E236" s="235"/>
      <c r="F236" s="235"/>
      <c r="G236" s="235"/>
      <c r="H236" s="217"/>
      <c r="I236" s="217"/>
      <c r="J236" s="217"/>
      <c r="K236" s="217"/>
      <c r="L236" s="217"/>
      <c r="M236" s="217"/>
      <c r="N236" s="217"/>
      <c r="O236" s="217"/>
      <c r="P236" s="217"/>
      <c r="Q236" s="217"/>
      <c r="R236" s="217"/>
      <c r="S236" s="217"/>
      <c r="T236" s="217"/>
      <c r="U236" s="217"/>
      <c r="V236" s="217"/>
      <c r="W236" s="217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138</v>
      </c>
      <c r="AH236" s="208"/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>
      <c r="A237" s="227">
        <v>71</v>
      </c>
      <c r="B237" s="228" t="s">
        <v>393</v>
      </c>
      <c r="C237" s="239" t="s">
        <v>394</v>
      </c>
      <c r="D237" s="229" t="s">
        <v>223</v>
      </c>
      <c r="E237" s="230">
        <v>53.6</v>
      </c>
      <c r="F237" s="231"/>
      <c r="G237" s="232">
        <f>ROUND(E237*F237,2)</f>
        <v>0</v>
      </c>
      <c r="H237" s="231"/>
      <c r="I237" s="232">
        <f>ROUND(E237*H237,2)</f>
        <v>0</v>
      </c>
      <c r="J237" s="231"/>
      <c r="K237" s="232">
        <f>ROUND(E237*J237,2)</f>
        <v>0</v>
      </c>
      <c r="L237" s="232">
        <v>21</v>
      </c>
      <c r="M237" s="232">
        <f>G237*(1+L237/100)</f>
        <v>0</v>
      </c>
      <c r="N237" s="232">
        <v>0</v>
      </c>
      <c r="O237" s="232">
        <f>ROUND(E237*N237,2)</f>
        <v>0</v>
      </c>
      <c r="P237" s="232">
        <v>0</v>
      </c>
      <c r="Q237" s="232">
        <f>ROUND(E237*P237,2)</f>
        <v>0</v>
      </c>
      <c r="R237" s="232"/>
      <c r="S237" s="232" t="s">
        <v>133</v>
      </c>
      <c r="T237" s="233" t="s">
        <v>134</v>
      </c>
      <c r="U237" s="217">
        <v>0</v>
      </c>
      <c r="V237" s="217">
        <f>ROUND(E237*U237,2)</f>
        <v>0</v>
      </c>
      <c r="W237" s="217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155</v>
      </c>
      <c r="AH237" s="208"/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>
      <c r="A238" s="215"/>
      <c r="B238" s="216"/>
      <c r="C238" s="243" t="s">
        <v>395</v>
      </c>
      <c r="D238" s="218"/>
      <c r="E238" s="219">
        <v>53.6</v>
      </c>
      <c r="F238" s="217"/>
      <c r="G238" s="217"/>
      <c r="H238" s="217"/>
      <c r="I238" s="217"/>
      <c r="J238" s="217"/>
      <c r="K238" s="217"/>
      <c r="L238" s="217"/>
      <c r="M238" s="217"/>
      <c r="N238" s="217"/>
      <c r="O238" s="217"/>
      <c r="P238" s="217"/>
      <c r="Q238" s="217"/>
      <c r="R238" s="217"/>
      <c r="S238" s="217"/>
      <c r="T238" s="217"/>
      <c r="U238" s="217"/>
      <c r="V238" s="217"/>
      <c r="W238" s="217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156</v>
      </c>
      <c r="AH238" s="208">
        <v>0</v>
      </c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>
      <c r="A239" s="215"/>
      <c r="B239" s="216"/>
      <c r="C239" s="241"/>
      <c r="D239" s="235"/>
      <c r="E239" s="235"/>
      <c r="F239" s="235"/>
      <c r="G239" s="235"/>
      <c r="H239" s="217"/>
      <c r="I239" s="217"/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  <c r="T239" s="217"/>
      <c r="U239" s="217"/>
      <c r="V239" s="217"/>
      <c r="W239" s="217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138</v>
      </c>
      <c r="AH239" s="208"/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>
      <c r="A240" s="227">
        <v>72</v>
      </c>
      <c r="B240" s="228" t="s">
        <v>396</v>
      </c>
      <c r="C240" s="239" t="s">
        <v>397</v>
      </c>
      <c r="D240" s="229" t="s">
        <v>223</v>
      </c>
      <c r="E240" s="230">
        <v>13.4</v>
      </c>
      <c r="F240" s="231"/>
      <c r="G240" s="232">
        <f>ROUND(E240*F240,2)</f>
        <v>0</v>
      </c>
      <c r="H240" s="231"/>
      <c r="I240" s="232">
        <f>ROUND(E240*H240,2)</f>
        <v>0</v>
      </c>
      <c r="J240" s="231"/>
      <c r="K240" s="232">
        <f>ROUND(E240*J240,2)</f>
        <v>0</v>
      </c>
      <c r="L240" s="232">
        <v>21</v>
      </c>
      <c r="M240" s="232">
        <f>G240*(1+L240/100)</f>
        <v>0</v>
      </c>
      <c r="N240" s="232">
        <v>0</v>
      </c>
      <c r="O240" s="232">
        <f>ROUND(E240*N240,2)</f>
        <v>0</v>
      </c>
      <c r="P240" s="232">
        <v>0</v>
      </c>
      <c r="Q240" s="232">
        <f>ROUND(E240*P240,2)</f>
        <v>0</v>
      </c>
      <c r="R240" s="232"/>
      <c r="S240" s="232" t="s">
        <v>133</v>
      </c>
      <c r="T240" s="233" t="s">
        <v>134</v>
      </c>
      <c r="U240" s="217">
        <v>0</v>
      </c>
      <c r="V240" s="217">
        <f>ROUND(E240*U240,2)</f>
        <v>0</v>
      </c>
      <c r="W240" s="217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155</v>
      </c>
      <c r="AH240" s="208"/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>
      <c r="A241" s="215"/>
      <c r="B241" s="216"/>
      <c r="C241" s="243" t="s">
        <v>398</v>
      </c>
      <c r="D241" s="218"/>
      <c r="E241" s="219">
        <v>13.4</v>
      </c>
      <c r="F241" s="217"/>
      <c r="G241" s="217"/>
      <c r="H241" s="217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  <c r="T241" s="217"/>
      <c r="U241" s="217"/>
      <c r="V241" s="217"/>
      <c r="W241" s="217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156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>
      <c r="A242" s="215"/>
      <c r="B242" s="216"/>
      <c r="C242" s="241"/>
      <c r="D242" s="235"/>
      <c r="E242" s="235"/>
      <c r="F242" s="235"/>
      <c r="G242" s="235"/>
      <c r="H242" s="217"/>
      <c r="I242" s="217"/>
      <c r="J242" s="217"/>
      <c r="K242" s="217"/>
      <c r="L242" s="217"/>
      <c r="M242" s="217"/>
      <c r="N242" s="217"/>
      <c r="O242" s="217"/>
      <c r="P242" s="217"/>
      <c r="Q242" s="217"/>
      <c r="R242" s="217"/>
      <c r="S242" s="217"/>
      <c r="T242" s="217"/>
      <c r="U242" s="217"/>
      <c r="V242" s="217"/>
      <c r="W242" s="217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138</v>
      </c>
      <c r="AH242" s="208"/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>
      <c r="A243" s="227">
        <v>73</v>
      </c>
      <c r="B243" s="228" t="s">
        <v>399</v>
      </c>
      <c r="C243" s="239" t="s">
        <v>400</v>
      </c>
      <c r="D243" s="229" t="s">
        <v>249</v>
      </c>
      <c r="E243" s="230">
        <v>8.8440000000000005E-2</v>
      </c>
      <c r="F243" s="231"/>
      <c r="G243" s="232">
        <f>ROUND(E243*F243,2)</f>
        <v>0</v>
      </c>
      <c r="H243" s="231"/>
      <c r="I243" s="232">
        <f>ROUND(E243*H243,2)</f>
        <v>0</v>
      </c>
      <c r="J243" s="231"/>
      <c r="K243" s="232">
        <f>ROUND(E243*J243,2)</f>
        <v>0</v>
      </c>
      <c r="L243" s="232">
        <v>21</v>
      </c>
      <c r="M243" s="232">
        <f>G243*(1+L243/100)</f>
        <v>0</v>
      </c>
      <c r="N243" s="232">
        <v>1</v>
      </c>
      <c r="O243" s="232">
        <f>ROUND(E243*N243,2)</f>
        <v>0.09</v>
      </c>
      <c r="P243" s="232">
        <v>0</v>
      </c>
      <c r="Q243" s="232">
        <f>ROUND(E243*P243,2)</f>
        <v>0</v>
      </c>
      <c r="R243" s="232" t="s">
        <v>235</v>
      </c>
      <c r="S243" s="232" t="s">
        <v>133</v>
      </c>
      <c r="T243" s="233" t="s">
        <v>134</v>
      </c>
      <c r="U243" s="217">
        <v>0</v>
      </c>
      <c r="V243" s="217">
        <f>ROUND(E243*U243,2)</f>
        <v>0</v>
      </c>
      <c r="W243" s="217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236</v>
      </c>
      <c r="AH243" s="208"/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>
      <c r="A244" s="215"/>
      <c r="B244" s="216"/>
      <c r="C244" s="243" t="s">
        <v>401</v>
      </c>
      <c r="D244" s="218"/>
      <c r="E244" s="219">
        <v>9.0000000000000011E-2</v>
      </c>
      <c r="F244" s="217"/>
      <c r="G244" s="217"/>
      <c r="H244" s="217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  <c r="T244" s="217"/>
      <c r="U244" s="217"/>
      <c r="V244" s="217"/>
      <c r="W244" s="217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156</v>
      </c>
      <c r="AH244" s="208">
        <v>0</v>
      </c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>
      <c r="A245" s="215"/>
      <c r="B245" s="216"/>
      <c r="C245" s="241"/>
      <c r="D245" s="235"/>
      <c r="E245" s="235"/>
      <c r="F245" s="235"/>
      <c r="G245" s="235"/>
      <c r="H245" s="217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  <c r="T245" s="217"/>
      <c r="U245" s="217"/>
      <c r="V245" s="217"/>
      <c r="W245" s="217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138</v>
      </c>
      <c r="AH245" s="208"/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>
      <c r="A246" s="221" t="s">
        <v>128</v>
      </c>
      <c r="B246" s="222" t="s">
        <v>80</v>
      </c>
      <c r="C246" s="238" t="s">
        <v>81</v>
      </c>
      <c r="D246" s="223"/>
      <c r="E246" s="224"/>
      <c r="F246" s="225"/>
      <c r="G246" s="225">
        <f>SUMIF(AG247:AG263,"&lt;&gt;NOR",G247:G263)</f>
        <v>0</v>
      </c>
      <c r="H246" s="225"/>
      <c r="I246" s="225">
        <f>SUM(I247:I263)</f>
        <v>0</v>
      </c>
      <c r="J246" s="225"/>
      <c r="K246" s="225">
        <f>SUM(K247:K263)</f>
        <v>0</v>
      </c>
      <c r="L246" s="225"/>
      <c r="M246" s="225">
        <f>SUM(M247:M263)</f>
        <v>0</v>
      </c>
      <c r="N246" s="225"/>
      <c r="O246" s="225">
        <f>SUM(O247:O263)</f>
        <v>0.01</v>
      </c>
      <c r="P246" s="225"/>
      <c r="Q246" s="225">
        <f>SUM(Q247:Q263)</f>
        <v>0</v>
      </c>
      <c r="R246" s="225"/>
      <c r="S246" s="225"/>
      <c r="T246" s="226"/>
      <c r="U246" s="220"/>
      <c r="V246" s="220">
        <f>SUM(V247:V263)</f>
        <v>0</v>
      </c>
      <c r="W246" s="220"/>
      <c r="AG246" t="s">
        <v>129</v>
      </c>
    </row>
    <row r="247" spans="1:60" outlineLevel="1">
      <c r="A247" s="227">
        <v>74</v>
      </c>
      <c r="B247" s="228" t="s">
        <v>402</v>
      </c>
      <c r="C247" s="239" t="s">
        <v>403</v>
      </c>
      <c r="D247" s="229" t="s">
        <v>172</v>
      </c>
      <c r="E247" s="230">
        <v>0.46</v>
      </c>
      <c r="F247" s="231"/>
      <c r="G247" s="232">
        <f>ROUND(E247*F247,2)</f>
        <v>0</v>
      </c>
      <c r="H247" s="231"/>
      <c r="I247" s="232">
        <f>ROUND(E247*H247,2)</f>
        <v>0</v>
      </c>
      <c r="J247" s="231"/>
      <c r="K247" s="232">
        <f>ROUND(E247*J247,2)</f>
        <v>0</v>
      </c>
      <c r="L247" s="232">
        <v>21</v>
      </c>
      <c r="M247" s="232">
        <f>G247*(1+L247/100)</f>
        <v>0</v>
      </c>
      <c r="N247" s="232">
        <v>3.1700000000000001E-3</v>
      </c>
      <c r="O247" s="232">
        <f>ROUND(E247*N247,2)</f>
        <v>0</v>
      </c>
      <c r="P247" s="232">
        <v>0</v>
      </c>
      <c r="Q247" s="232">
        <f>ROUND(E247*P247,2)</f>
        <v>0</v>
      </c>
      <c r="R247" s="232"/>
      <c r="S247" s="232" t="s">
        <v>133</v>
      </c>
      <c r="T247" s="233" t="s">
        <v>134</v>
      </c>
      <c r="U247" s="217">
        <v>0</v>
      </c>
      <c r="V247" s="217">
        <f>ROUND(E247*U247,2)</f>
        <v>0</v>
      </c>
      <c r="W247" s="217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155</v>
      </c>
      <c r="AH247" s="208"/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>
      <c r="A248" s="215"/>
      <c r="B248" s="216"/>
      <c r="C248" s="243" t="s">
        <v>404</v>
      </c>
      <c r="D248" s="218"/>
      <c r="E248" s="219">
        <v>0.46</v>
      </c>
      <c r="F248" s="217"/>
      <c r="G248" s="217"/>
      <c r="H248" s="217"/>
      <c r="I248" s="217"/>
      <c r="J248" s="217"/>
      <c r="K248" s="217"/>
      <c r="L248" s="217"/>
      <c r="M248" s="217"/>
      <c r="N248" s="217"/>
      <c r="O248" s="217"/>
      <c r="P248" s="217"/>
      <c r="Q248" s="217"/>
      <c r="R248" s="217"/>
      <c r="S248" s="217"/>
      <c r="T248" s="217"/>
      <c r="U248" s="217"/>
      <c r="V248" s="217"/>
      <c r="W248" s="217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156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>
      <c r="A249" s="215"/>
      <c r="B249" s="216"/>
      <c r="C249" s="241"/>
      <c r="D249" s="235"/>
      <c r="E249" s="235"/>
      <c r="F249" s="235"/>
      <c r="G249" s="235"/>
      <c r="H249" s="217"/>
      <c r="I249" s="217"/>
      <c r="J249" s="217"/>
      <c r="K249" s="217"/>
      <c r="L249" s="217"/>
      <c r="M249" s="217"/>
      <c r="N249" s="217"/>
      <c r="O249" s="217"/>
      <c r="P249" s="217"/>
      <c r="Q249" s="217"/>
      <c r="R249" s="217"/>
      <c r="S249" s="217"/>
      <c r="T249" s="217"/>
      <c r="U249" s="217"/>
      <c r="V249" s="217"/>
      <c r="W249" s="217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138</v>
      </c>
      <c r="AH249" s="208"/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>
      <c r="A250" s="227">
        <v>75</v>
      </c>
      <c r="B250" s="228" t="s">
        <v>405</v>
      </c>
      <c r="C250" s="239" t="s">
        <v>406</v>
      </c>
      <c r="D250" s="229" t="s">
        <v>361</v>
      </c>
      <c r="E250" s="230">
        <v>5</v>
      </c>
      <c r="F250" s="231"/>
      <c r="G250" s="232">
        <f>ROUND(E250*F250,2)</f>
        <v>0</v>
      </c>
      <c r="H250" s="231"/>
      <c r="I250" s="232">
        <f>ROUND(E250*H250,2)</f>
        <v>0</v>
      </c>
      <c r="J250" s="231"/>
      <c r="K250" s="232">
        <f>ROUND(E250*J250,2)</f>
        <v>0</v>
      </c>
      <c r="L250" s="232">
        <v>21</v>
      </c>
      <c r="M250" s="232">
        <f>G250*(1+L250/100)</f>
        <v>0</v>
      </c>
      <c r="N250" s="232">
        <v>2.1400000000000004E-3</v>
      </c>
      <c r="O250" s="232">
        <f>ROUND(E250*N250,2)</f>
        <v>0.01</v>
      </c>
      <c r="P250" s="232">
        <v>0</v>
      </c>
      <c r="Q250" s="232">
        <f>ROUND(E250*P250,2)</f>
        <v>0</v>
      </c>
      <c r="R250" s="232"/>
      <c r="S250" s="232" t="s">
        <v>133</v>
      </c>
      <c r="T250" s="233" t="s">
        <v>134</v>
      </c>
      <c r="U250" s="217">
        <v>0</v>
      </c>
      <c r="V250" s="217">
        <f>ROUND(E250*U250,2)</f>
        <v>0</v>
      </c>
      <c r="W250" s="217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155</v>
      </c>
      <c r="AH250" s="208"/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>
      <c r="A251" s="215"/>
      <c r="B251" s="216"/>
      <c r="C251" s="243" t="s">
        <v>407</v>
      </c>
      <c r="D251" s="218"/>
      <c r="E251" s="219">
        <v>5</v>
      </c>
      <c r="F251" s="217"/>
      <c r="G251" s="217"/>
      <c r="H251" s="217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7"/>
      <c r="T251" s="217"/>
      <c r="U251" s="217"/>
      <c r="V251" s="217"/>
      <c r="W251" s="217"/>
      <c r="X251" s="208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156</v>
      </c>
      <c r="AH251" s="208">
        <v>0</v>
      </c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>
      <c r="A252" s="215"/>
      <c r="B252" s="216"/>
      <c r="C252" s="241"/>
      <c r="D252" s="235"/>
      <c r="E252" s="235"/>
      <c r="F252" s="235"/>
      <c r="G252" s="235"/>
      <c r="H252" s="217"/>
      <c r="I252" s="217"/>
      <c r="J252" s="217"/>
      <c r="K252" s="217"/>
      <c r="L252" s="217"/>
      <c r="M252" s="217"/>
      <c r="N252" s="217"/>
      <c r="O252" s="217"/>
      <c r="P252" s="217"/>
      <c r="Q252" s="217"/>
      <c r="R252" s="217"/>
      <c r="S252" s="217"/>
      <c r="T252" s="217"/>
      <c r="U252" s="217"/>
      <c r="V252" s="217"/>
      <c r="W252" s="217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138</v>
      </c>
      <c r="AH252" s="208"/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>
      <c r="A253" s="227">
        <v>76</v>
      </c>
      <c r="B253" s="228" t="s">
        <v>408</v>
      </c>
      <c r="C253" s="239" t="s">
        <v>409</v>
      </c>
      <c r="D253" s="229" t="s">
        <v>410</v>
      </c>
      <c r="E253" s="230">
        <v>144</v>
      </c>
      <c r="F253" s="231"/>
      <c r="G253" s="232">
        <f>ROUND(E253*F253,2)</f>
        <v>0</v>
      </c>
      <c r="H253" s="231"/>
      <c r="I253" s="232">
        <f>ROUND(E253*H253,2)</f>
        <v>0</v>
      </c>
      <c r="J253" s="231"/>
      <c r="K253" s="232">
        <f>ROUND(E253*J253,2)</f>
        <v>0</v>
      </c>
      <c r="L253" s="232">
        <v>21</v>
      </c>
      <c r="M253" s="232">
        <f>G253*(1+L253/100)</f>
        <v>0</v>
      </c>
      <c r="N253" s="232">
        <v>0</v>
      </c>
      <c r="O253" s="232">
        <f>ROUND(E253*N253,2)</f>
        <v>0</v>
      </c>
      <c r="P253" s="232">
        <v>0</v>
      </c>
      <c r="Q253" s="232">
        <f>ROUND(E253*P253,2)</f>
        <v>0</v>
      </c>
      <c r="R253" s="232"/>
      <c r="S253" s="232" t="s">
        <v>133</v>
      </c>
      <c r="T253" s="233" t="s">
        <v>134</v>
      </c>
      <c r="U253" s="217">
        <v>0</v>
      </c>
      <c r="V253" s="217">
        <f>ROUND(E253*U253,2)</f>
        <v>0</v>
      </c>
      <c r="W253" s="217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231</v>
      </c>
      <c r="AH253" s="208"/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>
      <c r="A254" s="215"/>
      <c r="B254" s="216"/>
      <c r="C254" s="243" t="s">
        <v>411</v>
      </c>
      <c r="D254" s="218"/>
      <c r="E254" s="219">
        <v>144</v>
      </c>
      <c r="F254" s="217"/>
      <c r="G254" s="217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  <c r="T254" s="217"/>
      <c r="U254" s="217"/>
      <c r="V254" s="217"/>
      <c r="W254" s="217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156</v>
      </c>
      <c r="AH254" s="208">
        <v>0</v>
      </c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>
      <c r="A255" s="215"/>
      <c r="B255" s="216"/>
      <c r="C255" s="241"/>
      <c r="D255" s="235"/>
      <c r="E255" s="235"/>
      <c r="F255" s="235"/>
      <c r="G255" s="235"/>
      <c r="H255" s="217"/>
      <c r="I255" s="217"/>
      <c r="J255" s="217"/>
      <c r="K255" s="217"/>
      <c r="L255" s="217"/>
      <c r="M255" s="217"/>
      <c r="N255" s="217"/>
      <c r="O255" s="217"/>
      <c r="P255" s="217"/>
      <c r="Q255" s="217"/>
      <c r="R255" s="217"/>
      <c r="S255" s="217"/>
      <c r="T255" s="217"/>
      <c r="U255" s="217"/>
      <c r="V255" s="217"/>
      <c r="W255" s="217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138</v>
      </c>
      <c r="AH255" s="208"/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>
      <c r="A256" s="227">
        <v>77</v>
      </c>
      <c r="B256" s="228" t="s">
        <v>412</v>
      </c>
      <c r="C256" s="239" t="s">
        <v>413</v>
      </c>
      <c r="D256" s="229" t="s">
        <v>414</v>
      </c>
      <c r="E256" s="230">
        <v>4</v>
      </c>
      <c r="F256" s="231"/>
      <c r="G256" s="232">
        <f>ROUND(E256*F256,2)</f>
        <v>0</v>
      </c>
      <c r="H256" s="231"/>
      <c r="I256" s="232">
        <f>ROUND(E256*H256,2)</f>
        <v>0</v>
      </c>
      <c r="J256" s="231"/>
      <c r="K256" s="232">
        <f>ROUND(E256*J256,2)</f>
        <v>0</v>
      </c>
      <c r="L256" s="232">
        <v>21</v>
      </c>
      <c r="M256" s="232">
        <f>G256*(1+L256/100)</f>
        <v>0</v>
      </c>
      <c r="N256" s="232">
        <v>0</v>
      </c>
      <c r="O256" s="232">
        <f>ROUND(E256*N256,2)</f>
        <v>0</v>
      </c>
      <c r="P256" s="232">
        <v>0</v>
      </c>
      <c r="Q256" s="232">
        <f>ROUND(E256*P256,2)</f>
        <v>0</v>
      </c>
      <c r="R256" s="232"/>
      <c r="S256" s="232" t="s">
        <v>133</v>
      </c>
      <c r="T256" s="233" t="s">
        <v>134</v>
      </c>
      <c r="U256" s="217">
        <v>0</v>
      </c>
      <c r="V256" s="217">
        <f>ROUND(E256*U256,2)</f>
        <v>0</v>
      </c>
      <c r="W256" s="217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231</v>
      </c>
      <c r="AH256" s="208"/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>
      <c r="A257" s="215"/>
      <c r="B257" s="216"/>
      <c r="C257" s="243" t="s">
        <v>72</v>
      </c>
      <c r="D257" s="218"/>
      <c r="E257" s="219">
        <v>4</v>
      </c>
      <c r="F257" s="217"/>
      <c r="G257" s="217"/>
      <c r="H257" s="217"/>
      <c r="I257" s="217"/>
      <c r="J257" s="217"/>
      <c r="K257" s="217"/>
      <c r="L257" s="217"/>
      <c r="M257" s="217"/>
      <c r="N257" s="217"/>
      <c r="O257" s="217"/>
      <c r="P257" s="217"/>
      <c r="Q257" s="217"/>
      <c r="R257" s="217"/>
      <c r="S257" s="217"/>
      <c r="T257" s="217"/>
      <c r="U257" s="217"/>
      <c r="V257" s="217"/>
      <c r="W257" s="217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156</v>
      </c>
      <c r="AH257" s="208">
        <v>0</v>
      </c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>
      <c r="A258" s="215"/>
      <c r="B258" s="216"/>
      <c r="C258" s="241"/>
      <c r="D258" s="235"/>
      <c r="E258" s="235"/>
      <c r="F258" s="235"/>
      <c r="G258" s="235"/>
      <c r="H258" s="217"/>
      <c r="I258" s="217"/>
      <c r="J258" s="217"/>
      <c r="K258" s="217"/>
      <c r="L258" s="217"/>
      <c r="M258" s="217"/>
      <c r="N258" s="217"/>
      <c r="O258" s="217"/>
      <c r="P258" s="217"/>
      <c r="Q258" s="217"/>
      <c r="R258" s="217"/>
      <c r="S258" s="217"/>
      <c r="T258" s="217"/>
      <c r="U258" s="217"/>
      <c r="V258" s="217"/>
      <c r="W258" s="217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138</v>
      </c>
      <c r="AH258" s="208"/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>
      <c r="A259" s="227">
        <v>78</v>
      </c>
      <c r="B259" s="228" t="s">
        <v>415</v>
      </c>
      <c r="C259" s="239" t="s">
        <v>416</v>
      </c>
      <c r="D259" s="229" t="s">
        <v>302</v>
      </c>
      <c r="E259" s="230">
        <v>94.960000000000008</v>
      </c>
      <c r="F259" s="231"/>
      <c r="G259" s="232">
        <f>ROUND(E259*F259,2)</f>
        <v>0</v>
      </c>
      <c r="H259" s="231"/>
      <c r="I259" s="232">
        <f>ROUND(E259*H259,2)</f>
        <v>0</v>
      </c>
      <c r="J259" s="231"/>
      <c r="K259" s="232">
        <f>ROUND(E259*J259,2)</f>
        <v>0</v>
      </c>
      <c r="L259" s="232">
        <v>21</v>
      </c>
      <c r="M259" s="232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2"/>
      <c r="S259" s="232" t="s">
        <v>133</v>
      </c>
      <c r="T259" s="233" t="s">
        <v>134</v>
      </c>
      <c r="U259" s="217">
        <v>0</v>
      </c>
      <c r="V259" s="217">
        <f>ROUND(E259*U259,2)</f>
        <v>0</v>
      </c>
      <c r="W259" s="217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231</v>
      </c>
      <c r="AH259" s="208"/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>
      <c r="A260" s="215"/>
      <c r="B260" s="216"/>
      <c r="C260" s="243" t="s">
        <v>417</v>
      </c>
      <c r="D260" s="218"/>
      <c r="E260" s="219">
        <v>17.440000000000001</v>
      </c>
      <c r="F260" s="217"/>
      <c r="G260" s="217"/>
      <c r="H260" s="217"/>
      <c r="I260" s="217"/>
      <c r="J260" s="217"/>
      <c r="K260" s="217"/>
      <c r="L260" s="217"/>
      <c r="M260" s="217"/>
      <c r="N260" s="217"/>
      <c r="O260" s="217"/>
      <c r="P260" s="217"/>
      <c r="Q260" s="217"/>
      <c r="R260" s="217"/>
      <c r="S260" s="217"/>
      <c r="T260" s="217"/>
      <c r="U260" s="217"/>
      <c r="V260" s="217"/>
      <c r="W260" s="217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156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>
      <c r="A261" s="215"/>
      <c r="B261" s="216"/>
      <c r="C261" s="243" t="s">
        <v>418</v>
      </c>
      <c r="D261" s="218"/>
      <c r="E261" s="219">
        <v>24.12</v>
      </c>
      <c r="F261" s="217"/>
      <c r="G261" s="217"/>
      <c r="H261" s="217"/>
      <c r="I261" s="217"/>
      <c r="J261" s="217"/>
      <c r="K261" s="217"/>
      <c r="L261" s="217"/>
      <c r="M261" s="217"/>
      <c r="N261" s="217"/>
      <c r="O261" s="217"/>
      <c r="P261" s="217"/>
      <c r="Q261" s="217"/>
      <c r="R261" s="217"/>
      <c r="S261" s="217"/>
      <c r="T261" s="217"/>
      <c r="U261" s="217"/>
      <c r="V261" s="217"/>
      <c r="W261" s="217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156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>
      <c r="A262" s="215"/>
      <c r="B262" s="216"/>
      <c r="C262" s="243" t="s">
        <v>354</v>
      </c>
      <c r="D262" s="218"/>
      <c r="E262" s="219">
        <v>53.400000000000006</v>
      </c>
      <c r="F262" s="217"/>
      <c r="G262" s="217"/>
      <c r="H262" s="217"/>
      <c r="I262" s="217"/>
      <c r="J262" s="217"/>
      <c r="K262" s="217"/>
      <c r="L262" s="217"/>
      <c r="M262" s="217"/>
      <c r="N262" s="217"/>
      <c r="O262" s="217"/>
      <c r="P262" s="217"/>
      <c r="Q262" s="217"/>
      <c r="R262" s="217"/>
      <c r="S262" s="217"/>
      <c r="T262" s="217"/>
      <c r="U262" s="217"/>
      <c r="V262" s="217"/>
      <c r="W262" s="217"/>
      <c r="X262" s="208"/>
      <c r="Y262" s="208"/>
      <c r="Z262" s="208"/>
      <c r="AA262" s="208"/>
      <c r="AB262" s="208"/>
      <c r="AC262" s="208"/>
      <c r="AD262" s="208"/>
      <c r="AE262" s="208"/>
      <c r="AF262" s="208"/>
      <c r="AG262" s="208" t="s">
        <v>156</v>
      </c>
      <c r="AH262" s="208">
        <v>0</v>
      </c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>
      <c r="A263" s="215"/>
      <c r="B263" s="216"/>
      <c r="C263" s="241"/>
      <c r="D263" s="235"/>
      <c r="E263" s="235"/>
      <c r="F263" s="235"/>
      <c r="G263" s="235"/>
      <c r="H263" s="217"/>
      <c r="I263" s="217"/>
      <c r="J263" s="217"/>
      <c r="K263" s="217"/>
      <c r="L263" s="217"/>
      <c r="M263" s="217"/>
      <c r="N263" s="217"/>
      <c r="O263" s="217"/>
      <c r="P263" s="217"/>
      <c r="Q263" s="217"/>
      <c r="R263" s="217"/>
      <c r="S263" s="217"/>
      <c r="T263" s="217"/>
      <c r="U263" s="217"/>
      <c r="V263" s="217"/>
      <c r="W263" s="217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138</v>
      </c>
      <c r="AH263" s="208"/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>
      <c r="A264" s="221" t="s">
        <v>128</v>
      </c>
      <c r="B264" s="222" t="s">
        <v>82</v>
      </c>
      <c r="C264" s="238" t="s">
        <v>83</v>
      </c>
      <c r="D264" s="223"/>
      <c r="E264" s="224"/>
      <c r="F264" s="225"/>
      <c r="G264" s="225">
        <f>SUMIF(AG265:AG273,"&lt;&gt;NOR",G265:G273)</f>
        <v>0</v>
      </c>
      <c r="H264" s="225"/>
      <c r="I264" s="225">
        <f>SUM(I265:I273)</f>
        <v>0</v>
      </c>
      <c r="J264" s="225"/>
      <c r="K264" s="225">
        <f>SUM(K265:K273)</f>
        <v>0</v>
      </c>
      <c r="L264" s="225"/>
      <c r="M264" s="225">
        <f>SUM(M265:M273)</f>
        <v>0</v>
      </c>
      <c r="N264" s="225"/>
      <c r="O264" s="225">
        <f>SUM(O265:O273)</f>
        <v>1.3900000000000001</v>
      </c>
      <c r="P264" s="225"/>
      <c r="Q264" s="225">
        <f>SUM(Q265:Q273)</f>
        <v>0</v>
      </c>
      <c r="R264" s="225"/>
      <c r="S264" s="225"/>
      <c r="T264" s="226"/>
      <c r="U264" s="220"/>
      <c r="V264" s="220">
        <f>SUM(V265:V273)</f>
        <v>0</v>
      </c>
      <c r="W264" s="220"/>
      <c r="AG264" t="s">
        <v>129</v>
      </c>
    </row>
    <row r="265" spans="1:60" outlineLevel="1">
      <c r="A265" s="227">
        <v>79</v>
      </c>
      <c r="B265" s="228" t="s">
        <v>419</v>
      </c>
      <c r="C265" s="239" t="s">
        <v>420</v>
      </c>
      <c r="D265" s="229" t="s">
        <v>249</v>
      </c>
      <c r="E265" s="230">
        <v>1.3008000000000002</v>
      </c>
      <c r="F265" s="231"/>
      <c r="G265" s="232">
        <f>ROUND(E265*F265,2)</f>
        <v>0</v>
      </c>
      <c r="H265" s="231"/>
      <c r="I265" s="232">
        <f>ROUND(E265*H265,2)</f>
        <v>0</v>
      </c>
      <c r="J265" s="231"/>
      <c r="K265" s="232">
        <f>ROUND(E265*J265,2)</f>
        <v>0</v>
      </c>
      <c r="L265" s="232">
        <v>21</v>
      </c>
      <c r="M265" s="232">
        <f>G265*(1+L265/100)</f>
        <v>0</v>
      </c>
      <c r="N265" s="232">
        <v>4.4220000000000002E-2</v>
      </c>
      <c r="O265" s="232">
        <f>ROUND(E265*N265,2)</f>
        <v>0.06</v>
      </c>
      <c r="P265" s="232">
        <v>0</v>
      </c>
      <c r="Q265" s="232">
        <f>ROUND(E265*P265,2)</f>
        <v>0</v>
      </c>
      <c r="R265" s="232"/>
      <c r="S265" s="232" t="s">
        <v>133</v>
      </c>
      <c r="T265" s="233" t="s">
        <v>134</v>
      </c>
      <c r="U265" s="217">
        <v>0</v>
      </c>
      <c r="V265" s="217">
        <f>ROUND(E265*U265,2)</f>
        <v>0</v>
      </c>
      <c r="W265" s="217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155</v>
      </c>
      <c r="AH265" s="208"/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>
      <c r="A266" s="215"/>
      <c r="B266" s="216"/>
      <c r="C266" s="243" t="s">
        <v>421</v>
      </c>
      <c r="D266" s="218"/>
      <c r="E266" s="219">
        <v>1.3</v>
      </c>
      <c r="F266" s="217"/>
      <c r="G266" s="217"/>
      <c r="H266" s="217"/>
      <c r="I266" s="217"/>
      <c r="J266" s="217"/>
      <c r="K266" s="217"/>
      <c r="L266" s="217"/>
      <c r="M266" s="217"/>
      <c r="N266" s="217"/>
      <c r="O266" s="217"/>
      <c r="P266" s="217"/>
      <c r="Q266" s="217"/>
      <c r="R266" s="217"/>
      <c r="S266" s="217"/>
      <c r="T266" s="217"/>
      <c r="U266" s="217"/>
      <c r="V266" s="217"/>
      <c r="W266" s="217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 t="s">
        <v>156</v>
      </c>
      <c r="AH266" s="208">
        <v>0</v>
      </c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outlineLevel="1">
      <c r="A267" s="215"/>
      <c r="B267" s="216"/>
      <c r="C267" s="241"/>
      <c r="D267" s="235"/>
      <c r="E267" s="235"/>
      <c r="F267" s="235"/>
      <c r="G267" s="235"/>
      <c r="H267" s="217"/>
      <c r="I267" s="217"/>
      <c r="J267" s="217"/>
      <c r="K267" s="217"/>
      <c r="L267" s="217"/>
      <c r="M267" s="217"/>
      <c r="N267" s="217"/>
      <c r="O267" s="217"/>
      <c r="P267" s="217"/>
      <c r="Q267" s="217"/>
      <c r="R267" s="217"/>
      <c r="S267" s="217"/>
      <c r="T267" s="217"/>
      <c r="U267" s="217"/>
      <c r="V267" s="217"/>
      <c r="W267" s="217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138</v>
      </c>
      <c r="AH267" s="208"/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outlineLevel="1">
      <c r="A268" s="227">
        <v>80</v>
      </c>
      <c r="B268" s="228" t="s">
        <v>422</v>
      </c>
      <c r="C268" s="239" t="s">
        <v>423</v>
      </c>
      <c r="D268" s="229" t="s">
        <v>249</v>
      </c>
      <c r="E268" s="230">
        <v>1.3008000000000002</v>
      </c>
      <c r="F268" s="231"/>
      <c r="G268" s="232">
        <f>ROUND(E268*F268,2)</f>
        <v>0</v>
      </c>
      <c r="H268" s="231"/>
      <c r="I268" s="232">
        <f>ROUND(E268*H268,2)</f>
        <v>0</v>
      </c>
      <c r="J268" s="231"/>
      <c r="K268" s="232">
        <f>ROUND(E268*J268,2)</f>
        <v>0</v>
      </c>
      <c r="L268" s="232">
        <v>21</v>
      </c>
      <c r="M268" s="232">
        <f>G268*(1+L268/100)</f>
        <v>0</v>
      </c>
      <c r="N268" s="232">
        <v>2.4720000000000002E-2</v>
      </c>
      <c r="O268" s="232">
        <f>ROUND(E268*N268,2)</f>
        <v>0.03</v>
      </c>
      <c r="P268" s="232">
        <v>0</v>
      </c>
      <c r="Q268" s="232">
        <f>ROUND(E268*P268,2)</f>
        <v>0</v>
      </c>
      <c r="R268" s="232"/>
      <c r="S268" s="232" t="s">
        <v>133</v>
      </c>
      <c r="T268" s="233" t="s">
        <v>134</v>
      </c>
      <c r="U268" s="217">
        <v>0</v>
      </c>
      <c r="V268" s="217">
        <f>ROUND(E268*U268,2)</f>
        <v>0</v>
      </c>
      <c r="W268" s="217"/>
      <c r="X268" s="208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155</v>
      </c>
      <c r="AH268" s="208"/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>
      <c r="A269" s="215"/>
      <c r="B269" s="216"/>
      <c r="C269" s="243" t="s">
        <v>424</v>
      </c>
      <c r="D269" s="218"/>
      <c r="E269" s="219">
        <v>1.3</v>
      </c>
      <c r="F269" s="217"/>
      <c r="G269" s="217"/>
      <c r="H269" s="217"/>
      <c r="I269" s="217"/>
      <c r="J269" s="217"/>
      <c r="K269" s="217"/>
      <c r="L269" s="217"/>
      <c r="M269" s="217"/>
      <c r="N269" s="217"/>
      <c r="O269" s="217"/>
      <c r="P269" s="217"/>
      <c r="Q269" s="217"/>
      <c r="R269" s="217"/>
      <c r="S269" s="217"/>
      <c r="T269" s="217"/>
      <c r="U269" s="217"/>
      <c r="V269" s="217"/>
      <c r="W269" s="217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156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>
      <c r="A270" s="215"/>
      <c r="B270" s="216"/>
      <c r="C270" s="241"/>
      <c r="D270" s="235"/>
      <c r="E270" s="235"/>
      <c r="F270" s="235"/>
      <c r="G270" s="235"/>
      <c r="H270" s="217"/>
      <c r="I270" s="217"/>
      <c r="J270" s="217"/>
      <c r="K270" s="217"/>
      <c r="L270" s="217"/>
      <c r="M270" s="217"/>
      <c r="N270" s="217"/>
      <c r="O270" s="217"/>
      <c r="P270" s="217"/>
      <c r="Q270" s="217"/>
      <c r="R270" s="217"/>
      <c r="S270" s="217"/>
      <c r="T270" s="217"/>
      <c r="U270" s="217"/>
      <c r="V270" s="217"/>
      <c r="W270" s="217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138</v>
      </c>
      <c r="AH270" s="208"/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outlineLevel="1">
      <c r="A271" s="227">
        <v>81</v>
      </c>
      <c r="B271" s="228" t="s">
        <v>425</v>
      </c>
      <c r="C271" s="239" t="s">
        <v>426</v>
      </c>
      <c r="D271" s="229" t="s">
        <v>249</v>
      </c>
      <c r="E271" s="230">
        <v>1.3008000000000002</v>
      </c>
      <c r="F271" s="231"/>
      <c r="G271" s="232">
        <f>ROUND(E271*F271,2)</f>
        <v>0</v>
      </c>
      <c r="H271" s="231"/>
      <c r="I271" s="232">
        <f>ROUND(E271*H271,2)</f>
        <v>0</v>
      </c>
      <c r="J271" s="231"/>
      <c r="K271" s="232">
        <f>ROUND(E271*J271,2)</f>
        <v>0</v>
      </c>
      <c r="L271" s="232">
        <v>21</v>
      </c>
      <c r="M271" s="232">
        <f>G271*(1+L271/100)</f>
        <v>0</v>
      </c>
      <c r="N271" s="232">
        <v>1</v>
      </c>
      <c r="O271" s="232">
        <f>ROUND(E271*N271,2)</f>
        <v>1.3</v>
      </c>
      <c r="P271" s="232">
        <v>0</v>
      </c>
      <c r="Q271" s="232">
        <f>ROUND(E271*P271,2)</f>
        <v>0</v>
      </c>
      <c r="R271" s="232" t="s">
        <v>235</v>
      </c>
      <c r="S271" s="232" t="s">
        <v>133</v>
      </c>
      <c r="T271" s="233" t="s">
        <v>134</v>
      </c>
      <c r="U271" s="217">
        <v>0</v>
      </c>
      <c r="V271" s="217">
        <f>ROUND(E271*U271,2)</f>
        <v>0</v>
      </c>
      <c r="W271" s="217"/>
      <c r="X271" s="208"/>
      <c r="Y271" s="208"/>
      <c r="Z271" s="208"/>
      <c r="AA271" s="208"/>
      <c r="AB271" s="208"/>
      <c r="AC271" s="208"/>
      <c r="AD271" s="208"/>
      <c r="AE271" s="208"/>
      <c r="AF271" s="208"/>
      <c r="AG271" s="208" t="s">
        <v>236</v>
      </c>
      <c r="AH271" s="208"/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</row>
    <row r="272" spans="1:60" outlineLevel="1">
      <c r="A272" s="215"/>
      <c r="B272" s="216"/>
      <c r="C272" s="243" t="s">
        <v>427</v>
      </c>
      <c r="D272" s="218"/>
      <c r="E272" s="219">
        <v>1.3</v>
      </c>
      <c r="F272" s="217"/>
      <c r="G272" s="217"/>
      <c r="H272" s="217"/>
      <c r="I272" s="217"/>
      <c r="J272" s="217"/>
      <c r="K272" s="217"/>
      <c r="L272" s="217"/>
      <c r="M272" s="217"/>
      <c r="N272" s="217"/>
      <c r="O272" s="217"/>
      <c r="P272" s="217"/>
      <c r="Q272" s="217"/>
      <c r="R272" s="217"/>
      <c r="S272" s="217"/>
      <c r="T272" s="217"/>
      <c r="U272" s="217"/>
      <c r="V272" s="217"/>
      <c r="W272" s="217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 t="s">
        <v>156</v>
      </c>
      <c r="AH272" s="208">
        <v>0</v>
      </c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>
      <c r="A273" s="215"/>
      <c r="B273" s="216"/>
      <c r="C273" s="241"/>
      <c r="D273" s="235"/>
      <c r="E273" s="235"/>
      <c r="F273" s="235"/>
      <c r="G273" s="235"/>
      <c r="H273" s="217"/>
      <c r="I273" s="217"/>
      <c r="J273" s="217"/>
      <c r="K273" s="217"/>
      <c r="L273" s="217"/>
      <c r="M273" s="217"/>
      <c r="N273" s="217"/>
      <c r="O273" s="217"/>
      <c r="P273" s="217"/>
      <c r="Q273" s="217"/>
      <c r="R273" s="217"/>
      <c r="S273" s="217"/>
      <c r="T273" s="217"/>
      <c r="U273" s="217"/>
      <c r="V273" s="217"/>
      <c r="W273" s="217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138</v>
      </c>
      <c r="AH273" s="208"/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</row>
    <row r="274" spans="1:60">
      <c r="A274" s="221" t="s">
        <v>128</v>
      </c>
      <c r="B274" s="222" t="s">
        <v>84</v>
      </c>
      <c r="C274" s="238" t="s">
        <v>85</v>
      </c>
      <c r="D274" s="223"/>
      <c r="E274" s="224"/>
      <c r="F274" s="225"/>
      <c r="G274" s="225">
        <f>SUMIF(AG275:AG283,"&lt;&gt;NOR",G275:G283)</f>
        <v>0</v>
      </c>
      <c r="H274" s="225"/>
      <c r="I274" s="225">
        <f>SUM(I275:I283)</f>
        <v>0</v>
      </c>
      <c r="J274" s="225"/>
      <c r="K274" s="225">
        <f>SUM(K275:K283)</f>
        <v>0</v>
      </c>
      <c r="L274" s="225"/>
      <c r="M274" s="225">
        <f>SUM(M275:M283)</f>
        <v>0</v>
      </c>
      <c r="N274" s="225"/>
      <c r="O274" s="225">
        <f>SUM(O275:O283)</f>
        <v>0</v>
      </c>
      <c r="P274" s="225"/>
      <c r="Q274" s="225">
        <f>SUM(Q275:Q283)</f>
        <v>0</v>
      </c>
      <c r="R274" s="225"/>
      <c r="S274" s="225"/>
      <c r="T274" s="226"/>
      <c r="U274" s="220"/>
      <c r="V274" s="220">
        <f>SUM(V275:V283)</f>
        <v>0</v>
      </c>
      <c r="W274" s="220"/>
      <c r="AG274" t="s">
        <v>129</v>
      </c>
    </row>
    <row r="275" spans="1:60" outlineLevel="1">
      <c r="A275" s="227">
        <v>82</v>
      </c>
      <c r="B275" s="228" t="s">
        <v>428</v>
      </c>
      <c r="C275" s="239" t="s">
        <v>429</v>
      </c>
      <c r="D275" s="229" t="s">
        <v>361</v>
      </c>
      <c r="E275" s="230">
        <v>284</v>
      </c>
      <c r="F275" s="231"/>
      <c r="G275" s="232">
        <f>ROUND(E275*F275,2)</f>
        <v>0</v>
      </c>
      <c r="H275" s="231"/>
      <c r="I275" s="232">
        <f>ROUND(E275*H275,2)</f>
        <v>0</v>
      </c>
      <c r="J275" s="231"/>
      <c r="K275" s="232">
        <f>ROUND(E275*J275,2)</f>
        <v>0</v>
      </c>
      <c r="L275" s="232">
        <v>21</v>
      </c>
      <c r="M275" s="232">
        <f>G275*(1+L275/100)</f>
        <v>0</v>
      </c>
      <c r="N275" s="232">
        <v>0</v>
      </c>
      <c r="O275" s="232">
        <f>ROUND(E275*N275,2)</f>
        <v>0</v>
      </c>
      <c r="P275" s="232">
        <v>0</v>
      </c>
      <c r="Q275" s="232">
        <f>ROUND(E275*P275,2)</f>
        <v>0</v>
      </c>
      <c r="R275" s="232"/>
      <c r="S275" s="232" t="s">
        <v>133</v>
      </c>
      <c r="T275" s="233" t="s">
        <v>134</v>
      </c>
      <c r="U275" s="217">
        <v>0</v>
      </c>
      <c r="V275" s="217">
        <f>ROUND(E275*U275,2)</f>
        <v>0</v>
      </c>
      <c r="W275" s="217"/>
      <c r="X275" s="20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155</v>
      </c>
      <c r="AH275" s="208"/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>
      <c r="A276" s="215"/>
      <c r="B276" s="216"/>
      <c r="C276" s="243" t="s">
        <v>430</v>
      </c>
      <c r="D276" s="218"/>
      <c r="E276" s="219">
        <v>284</v>
      </c>
      <c r="F276" s="217"/>
      <c r="G276" s="217"/>
      <c r="H276" s="217"/>
      <c r="I276" s="217"/>
      <c r="J276" s="217"/>
      <c r="K276" s="217"/>
      <c r="L276" s="217"/>
      <c r="M276" s="217"/>
      <c r="N276" s="217"/>
      <c r="O276" s="217"/>
      <c r="P276" s="217"/>
      <c r="Q276" s="217"/>
      <c r="R276" s="217"/>
      <c r="S276" s="217"/>
      <c r="T276" s="217"/>
      <c r="U276" s="217"/>
      <c r="V276" s="217"/>
      <c r="W276" s="217"/>
      <c r="X276" s="20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156</v>
      </c>
      <c r="AH276" s="208">
        <v>0</v>
      </c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>
      <c r="A277" s="215"/>
      <c r="B277" s="216"/>
      <c r="C277" s="241"/>
      <c r="D277" s="235"/>
      <c r="E277" s="235"/>
      <c r="F277" s="235"/>
      <c r="G277" s="235"/>
      <c r="H277" s="217"/>
      <c r="I277" s="217"/>
      <c r="J277" s="217"/>
      <c r="K277" s="217"/>
      <c r="L277" s="217"/>
      <c r="M277" s="217"/>
      <c r="N277" s="217"/>
      <c r="O277" s="217"/>
      <c r="P277" s="217"/>
      <c r="Q277" s="217"/>
      <c r="R277" s="217"/>
      <c r="S277" s="217"/>
      <c r="T277" s="217"/>
      <c r="U277" s="217"/>
      <c r="V277" s="217"/>
      <c r="W277" s="217"/>
      <c r="X277" s="20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138</v>
      </c>
      <c r="AH277" s="208"/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>
      <c r="A278" s="227">
        <v>83</v>
      </c>
      <c r="B278" s="228" t="s">
        <v>431</v>
      </c>
      <c r="C278" s="239" t="s">
        <v>432</v>
      </c>
      <c r="D278" s="229" t="s">
        <v>361</v>
      </c>
      <c r="E278" s="230">
        <v>56</v>
      </c>
      <c r="F278" s="231"/>
      <c r="G278" s="232">
        <f>ROUND(E278*F278,2)</f>
        <v>0</v>
      </c>
      <c r="H278" s="231"/>
      <c r="I278" s="232">
        <f>ROUND(E278*H278,2)</f>
        <v>0</v>
      </c>
      <c r="J278" s="231"/>
      <c r="K278" s="232">
        <f>ROUND(E278*J278,2)</f>
        <v>0</v>
      </c>
      <c r="L278" s="232">
        <v>21</v>
      </c>
      <c r="M278" s="232">
        <f>G278*(1+L278/100)</f>
        <v>0</v>
      </c>
      <c r="N278" s="232">
        <v>0</v>
      </c>
      <c r="O278" s="232">
        <f>ROUND(E278*N278,2)</f>
        <v>0</v>
      </c>
      <c r="P278" s="232">
        <v>0</v>
      </c>
      <c r="Q278" s="232">
        <f>ROUND(E278*P278,2)</f>
        <v>0</v>
      </c>
      <c r="R278" s="232"/>
      <c r="S278" s="232" t="s">
        <v>133</v>
      </c>
      <c r="T278" s="233" t="s">
        <v>134</v>
      </c>
      <c r="U278" s="217">
        <v>0</v>
      </c>
      <c r="V278" s="217">
        <f>ROUND(E278*U278,2)</f>
        <v>0</v>
      </c>
      <c r="W278" s="217"/>
      <c r="X278" s="208"/>
      <c r="Y278" s="208"/>
      <c r="Z278" s="208"/>
      <c r="AA278" s="208"/>
      <c r="AB278" s="208"/>
      <c r="AC278" s="208"/>
      <c r="AD278" s="208"/>
      <c r="AE278" s="208"/>
      <c r="AF278" s="208"/>
      <c r="AG278" s="208" t="s">
        <v>155</v>
      </c>
      <c r="AH278" s="208"/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outlineLevel="1">
      <c r="A279" s="215"/>
      <c r="B279" s="216"/>
      <c r="C279" s="243" t="s">
        <v>433</v>
      </c>
      <c r="D279" s="218"/>
      <c r="E279" s="219">
        <v>56</v>
      </c>
      <c r="F279" s="217"/>
      <c r="G279" s="217"/>
      <c r="H279" s="217"/>
      <c r="I279" s="217"/>
      <c r="J279" s="217"/>
      <c r="K279" s="217"/>
      <c r="L279" s="217"/>
      <c r="M279" s="217"/>
      <c r="N279" s="217"/>
      <c r="O279" s="217"/>
      <c r="P279" s="217"/>
      <c r="Q279" s="217"/>
      <c r="R279" s="217"/>
      <c r="S279" s="217"/>
      <c r="T279" s="217"/>
      <c r="U279" s="217"/>
      <c r="V279" s="217"/>
      <c r="W279" s="217"/>
      <c r="X279" s="208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156</v>
      </c>
      <c r="AH279" s="208">
        <v>0</v>
      </c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08"/>
      <c r="BB279" s="208"/>
      <c r="BC279" s="208"/>
      <c r="BD279" s="208"/>
      <c r="BE279" s="208"/>
      <c r="BF279" s="208"/>
      <c r="BG279" s="208"/>
      <c r="BH279" s="208"/>
    </row>
    <row r="280" spans="1:60" outlineLevel="1">
      <c r="A280" s="215"/>
      <c r="B280" s="216"/>
      <c r="C280" s="241"/>
      <c r="D280" s="235"/>
      <c r="E280" s="235"/>
      <c r="F280" s="235"/>
      <c r="G280" s="235"/>
      <c r="H280" s="217"/>
      <c r="I280" s="217"/>
      <c r="J280" s="217"/>
      <c r="K280" s="217"/>
      <c r="L280" s="217"/>
      <c r="M280" s="217"/>
      <c r="N280" s="217"/>
      <c r="O280" s="217"/>
      <c r="P280" s="217"/>
      <c r="Q280" s="217"/>
      <c r="R280" s="217"/>
      <c r="S280" s="217"/>
      <c r="T280" s="217"/>
      <c r="U280" s="217"/>
      <c r="V280" s="217"/>
      <c r="W280" s="217"/>
      <c r="X280" s="20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138</v>
      </c>
      <c r="AH280" s="208"/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outlineLevel="1">
      <c r="A281" s="227">
        <v>84</v>
      </c>
      <c r="B281" s="228" t="s">
        <v>434</v>
      </c>
      <c r="C281" s="239" t="s">
        <v>435</v>
      </c>
      <c r="D281" s="229" t="s">
        <v>361</v>
      </c>
      <c r="E281" s="230">
        <v>24</v>
      </c>
      <c r="F281" s="231"/>
      <c r="G281" s="232">
        <f>ROUND(E281*F281,2)</f>
        <v>0</v>
      </c>
      <c r="H281" s="231"/>
      <c r="I281" s="232">
        <f>ROUND(E281*H281,2)</f>
        <v>0</v>
      </c>
      <c r="J281" s="231"/>
      <c r="K281" s="232">
        <f>ROUND(E281*J281,2)</f>
        <v>0</v>
      </c>
      <c r="L281" s="232">
        <v>21</v>
      </c>
      <c r="M281" s="232">
        <f>G281*(1+L281/100)</f>
        <v>0</v>
      </c>
      <c r="N281" s="232">
        <v>0</v>
      </c>
      <c r="O281" s="232">
        <f>ROUND(E281*N281,2)</f>
        <v>0</v>
      </c>
      <c r="P281" s="232">
        <v>0</v>
      </c>
      <c r="Q281" s="232">
        <f>ROUND(E281*P281,2)</f>
        <v>0</v>
      </c>
      <c r="R281" s="232"/>
      <c r="S281" s="232" t="s">
        <v>133</v>
      </c>
      <c r="T281" s="233" t="s">
        <v>134</v>
      </c>
      <c r="U281" s="217">
        <v>0</v>
      </c>
      <c r="V281" s="217">
        <f>ROUND(E281*U281,2)</f>
        <v>0</v>
      </c>
      <c r="W281" s="217"/>
      <c r="X281" s="208"/>
      <c r="Y281" s="208"/>
      <c r="Z281" s="208"/>
      <c r="AA281" s="208"/>
      <c r="AB281" s="208"/>
      <c r="AC281" s="208"/>
      <c r="AD281" s="208"/>
      <c r="AE281" s="208"/>
      <c r="AF281" s="208"/>
      <c r="AG281" s="208" t="s">
        <v>155</v>
      </c>
      <c r="AH281" s="208"/>
      <c r="AI281" s="208"/>
      <c r="AJ281" s="208"/>
      <c r="AK281" s="208"/>
      <c r="AL281" s="208"/>
      <c r="AM281" s="208"/>
      <c r="AN281" s="208"/>
      <c r="AO281" s="208"/>
      <c r="AP281" s="208"/>
      <c r="AQ281" s="208"/>
      <c r="AR281" s="208"/>
      <c r="AS281" s="208"/>
      <c r="AT281" s="208"/>
      <c r="AU281" s="208"/>
      <c r="AV281" s="208"/>
      <c r="AW281" s="208"/>
      <c r="AX281" s="208"/>
      <c r="AY281" s="208"/>
      <c r="AZ281" s="208"/>
      <c r="BA281" s="208"/>
      <c r="BB281" s="208"/>
      <c r="BC281" s="208"/>
      <c r="BD281" s="208"/>
      <c r="BE281" s="208"/>
      <c r="BF281" s="208"/>
      <c r="BG281" s="208"/>
      <c r="BH281" s="208"/>
    </row>
    <row r="282" spans="1:60" outlineLevel="1">
      <c r="A282" s="215"/>
      <c r="B282" s="216"/>
      <c r="C282" s="243" t="s">
        <v>436</v>
      </c>
      <c r="D282" s="218"/>
      <c r="E282" s="219">
        <v>24</v>
      </c>
      <c r="F282" s="217"/>
      <c r="G282" s="217"/>
      <c r="H282" s="217"/>
      <c r="I282" s="217"/>
      <c r="J282" s="217"/>
      <c r="K282" s="217"/>
      <c r="L282" s="217"/>
      <c r="M282" s="217"/>
      <c r="N282" s="217"/>
      <c r="O282" s="217"/>
      <c r="P282" s="217"/>
      <c r="Q282" s="217"/>
      <c r="R282" s="217"/>
      <c r="S282" s="217"/>
      <c r="T282" s="217"/>
      <c r="U282" s="217"/>
      <c r="V282" s="217"/>
      <c r="W282" s="217"/>
      <c r="X282" s="20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156</v>
      </c>
      <c r="AH282" s="208">
        <v>0</v>
      </c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>
      <c r="A283" s="215"/>
      <c r="B283" s="216"/>
      <c r="C283" s="241"/>
      <c r="D283" s="235"/>
      <c r="E283" s="235"/>
      <c r="F283" s="235"/>
      <c r="G283" s="235"/>
      <c r="H283" s="217"/>
      <c r="I283" s="217"/>
      <c r="J283" s="217"/>
      <c r="K283" s="217"/>
      <c r="L283" s="217"/>
      <c r="M283" s="217"/>
      <c r="N283" s="217"/>
      <c r="O283" s="217"/>
      <c r="P283" s="217"/>
      <c r="Q283" s="217"/>
      <c r="R283" s="217"/>
      <c r="S283" s="217"/>
      <c r="T283" s="217"/>
      <c r="U283" s="217"/>
      <c r="V283" s="217"/>
      <c r="W283" s="217"/>
      <c r="X283" s="20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138</v>
      </c>
      <c r="AH283" s="208"/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>
      <c r="A284" s="221" t="s">
        <v>128</v>
      </c>
      <c r="B284" s="222" t="s">
        <v>86</v>
      </c>
      <c r="C284" s="238" t="s">
        <v>87</v>
      </c>
      <c r="D284" s="223"/>
      <c r="E284" s="224"/>
      <c r="F284" s="225"/>
      <c r="G284" s="225">
        <f>SUMIF(AG285:AG306,"&lt;&gt;NOR",G285:G306)</f>
        <v>0</v>
      </c>
      <c r="H284" s="225"/>
      <c r="I284" s="225">
        <f>SUM(I285:I306)</f>
        <v>0</v>
      </c>
      <c r="J284" s="225"/>
      <c r="K284" s="225">
        <f>SUM(K285:K306)</f>
        <v>0</v>
      </c>
      <c r="L284" s="225"/>
      <c r="M284" s="225">
        <f>SUM(M285:M306)</f>
        <v>0</v>
      </c>
      <c r="N284" s="225"/>
      <c r="O284" s="225">
        <f>SUM(O285:O306)</f>
        <v>1.9300000000000002</v>
      </c>
      <c r="P284" s="225"/>
      <c r="Q284" s="225">
        <f>SUM(Q285:Q306)</f>
        <v>37.480000000000004</v>
      </c>
      <c r="R284" s="225"/>
      <c r="S284" s="225"/>
      <c r="T284" s="226"/>
      <c r="U284" s="220"/>
      <c r="V284" s="220">
        <f>SUM(V285:V306)</f>
        <v>116.91</v>
      </c>
      <c r="W284" s="220"/>
      <c r="AG284" t="s">
        <v>129</v>
      </c>
    </row>
    <row r="285" spans="1:60" outlineLevel="1">
      <c r="A285" s="227">
        <v>85</v>
      </c>
      <c r="B285" s="228" t="s">
        <v>437</v>
      </c>
      <c r="C285" s="239" t="s">
        <v>438</v>
      </c>
      <c r="D285" s="229" t="s">
        <v>194</v>
      </c>
      <c r="E285" s="230">
        <v>8.8440000000000012</v>
      </c>
      <c r="F285" s="231"/>
      <c r="G285" s="232">
        <f>ROUND(E285*F285,2)</f>
        <v>0</v>
      </c>
      <c r="H285" s="231"/>
      <c r="I285" s="232">
        <f>ROUND(E285*H285,2)</f>
        <v>0</v>
      </c>
      <c r="J285" s="231"/>
      <c r="K285" s="232">
        <f>ROUND(E285*J285,2)</f>
        <v>0</v>
      </c>
      <c r="L285" s="232">
        <v>21</v>
      </c>
      <c r="M285" s="232">
        <f>G285*(1+L285/100)</f>
        <v>0</v>
      </c>
      <c r="N285" s="232">
        <v>0.12000000000000001</v>
      </c>
      <c r="O285" s="232">
        <f>ROUND(E285*N285,2)</f>
        <v>1.06</v>
      </c>
      <c r="P285" s="232">
        <v>2.2000000000000002</v>
      </c>
      <c r="Q285" s="232">
        <f>ROUND(E285*P285,2)</f>
        <v>19.46</v>
      </c>
      <c r="R285" s="232"/>
      <c r="S285" s="232" t="s">
        <v>133</v>
      </c>
      <c r="T285" s="233" t="s">
        <v>134</v>
      </c>
      <c r="U285" s="217">
        <v>0</v>
      </c>
      <c r="V285" s="217">
        <f>ROUND(E285*U285,2)</f>
        <v>0</v>
      </c>
      <c r="W285" s="217"/>
      <c r="X285" s="208"/>
      <c r="Y285" s="208"/>
      <c r="Z285" s="208"/>
      <c r="AA285" s="208"/>
      <c r="AB285" s="208"/>
      <c r="AC285" s="208"/>
      <c r="AD285" s="208"/>
      <c r="AE285" s="208"/>
      <c r="AF285" s="208"/>
      <c r="AG285" s="208" t="s">
        <v>155</v>
      </c>
      <c r="AH285" s="208"/>
      <c r="AI285" s="208"/>
      <c r="AJ285" s="208"/>
      <c r="AK285" s="208"/>
      <c r="AL285" s="208"/>
      <c r="AM285" s="208"/>
      <c r="AN285" s="208"/>
      <c r="AO285" s="208"/>
      <c r="AP285" s="208"/>
      <c r="AQ285" s="208"/>
      <c r="AR285" s="208"/>
      <c r="AS285" s="208"/>
      <c r="AT285" s="208"/>
      <c r="AU285" s="208"/>
      <c r="AV285" s="208"/>
      <c r="AW285" s="208"/>
      <c r="AX285" s="208"/>
      <c r="AY285" s="208"/>
      <c r="AZ285" s="208"/>
      <c r="BA285" s="208"/>
      <c r="BB285" s="208"/>
      <c r="BC285" s="208"/>
      <c r="BD285" s="208"/>
      <c r="BE285" s="208"/>
      <c r="BF285" s="208"/>
      <c r="BG285" s="208"/>
      <c r="BH285" s="208"/>
    </row>
    <row r="286" spans="1:60" outlineLevel="1">
      <c r="A286" s="215"/>
      <c r="B286" s="216"/>
      <c r="C286" s="243" t="s">
        <v>439</v>
      </c>
      <c r="D286" s="218"/>
      <c r="E286" s="219">
        <v>8.8400000000000016</v>
      </c>
      <c r="F286" s="217"/>
      <c r="G286" s="217"/>
      <c r="H286" s="217"/>
      <c r="I286" s="217"/>
      <c r="J286" s="217"/>
      <c r="K286" s="217"/>
      <c r="L286" s="217"/>
      <c r="M286" s="217"/>
      <c r="N286" s="217"/>
      <c r="O286" s="217"/>
      <c r="P286" s="217"/>
      <c r="Q286" s="217"/>
      <c r="R286" s="217"/>
      <c r="S286" s="217"/>
      <c r="T286" s="217"/>
      <c r="U286" s="217"/>
      <c r="V286" s="217"/>
      <c r="W286" s="217"/>
      <c r="X286" s="208"/>
      <c r="Y286" s="208"/>
      <c r="Z286" s="208"/>
      <c r="AA286" s="208"/>
      <c r="AB286" s="208"/>
      <c r="AC286" s="208"/>
      <c r="AD286" s="208"/>
      <c r="AE286" s="208"/>
      <c r="AF286" s="208"/>
      <c r="AG286" s="208" t="s">
        <v>156</v>
      </c>
      <c r="AH286" s="208">
        <v>0</v>
      </c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outlineLevel="1">
      <c r="A287" s="215"/>
      <c r="B287" s="216"/>
      <c r="C287" s="241"/>
      <c r="D287" s="235"/>
      <c r="E287" s="235"/>
      <c r="F287" s="235"/>
      <c r="G287" s="235"/>
      <c r="H287" s="217"/>
      <c r="I287" s="217"/>
      <c r="J287" s="217"/>
      <c r="K287" s="217"/>
      <c r="L287" s="217"/>
      <c r="M287" s="217"/>
      <c r="N287" s="217"/>
      <c r="O287" s="217"/>
      <c r="P287" s="217"/>
      <c r="Q287" s="217"/>
      <c r="R287" s="217"/>
      <c r="S287" s="217"/>
      <c r="T287" s="217"/>
      <c r="U287" s="217"/>
      <c r="V287" s="217"/>
      <c r="W287" s="217"/>
      <c r="X287" s="208"/>
      <c r="Y287" s="208"/>
      <c r="Z287" s="208"/>
      <c r="AA287" s="208"/>
      <c r="AB287" s="208"/>
      <c r="AC287" s="208"/>
      <c r="AD287" s="208"/>
      <c r="AE287" s="208"/>
      <c r="AF287" s="208"/>
      <c r="AG287" s="208" t="s">
        <v>138</v>
      </c>
      <c r="AH287" s="208"/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08"/>
      <c r="BB287" s="208"/>
      <c r="BC287" s="208"/>
      <c r="BD287" s="208"/>
      <c r="BE287" s="208"/>
      <c r="BF287" s="208"/>
      <c r="BG287" s="208"/>
      <c r="BH287" s="208"/>
    </row>
    <row r="288" spans="1:60" outlineLevel="1">
      <c r="A288" s="227">
        <v>86</v>
      </c>
      <c r="B288" s="228" t="s">
        <v>440</v>
      </c>
      <c r="C288" s="239" t="s">
        <v>441</v>
      </c>
      <c r="D288" s="229" t="s">
        <v>194</v>
      </c>
      <c r="E288" s="230">
        <v>7.1400000000000006</v>
      </c>
      <c r="F288" s="231"/>
      <c r="G288" s="232">
        <f>ROUND(E288*F288,2)</f>
        <v>0</v>
      </c>
      <c r="H288" s="231"/>
      <c r="I288" s="232">
        <f>ROUND(E288*H288,2)</f>
        <v>0</v>
      </c>
      <c r="J288" s="231"/>
      <c r="K288" s="232">
        <f>ROUND(E288*J288,2)</f>
        <v>0</v>
      </c>
      <c r="L288" s="232">
        <v>21</v>
      </c>
      <c r="M288" s="232">
        <f>G288*(1+L288/100)</f>
        <v>0</v>
      </c>
      <c r="N288" s="232">
        <v>0.12173</v>
      </c>
      <c r="O288" s="232">
        <f>ROUND(E288*N288,2)</f>
        <v>0.87</v>
      </c>
      <c r="P288" s="232">
        <v>2.4000000000000004</v>
      </c>
      <c r="Q288" s="232">
        <f>ROUND(E288*P288,2)</f>
        <v>17.14</v>
      </c>
      <c r="R288" s="232"/>
      <c r="S288" s="232" t="s">
        <v>133</v>
      </c>
      <c r="T288" s="233" t="s">
        <v>133</v>
      </c>
      <c r="U288" s="217">
        <v>16.374000000000002</v>
      </c>
      <c r="V288" s="217">
        <f>ROUND(E288*U288,2)</f>
        <v>116.91</v>
      </c>
      <c r="W288" s="217"/>
      <c r="X288" s="208"/>
      <c r="Y288" s="208"/>
      <c r="Z288" s="208"/>
      <c r="AA288" s="208"/>
      <c r="AB288" s="208"/>
      <c r="AC288" s="208"/>
      <c r="AD288" s="208"/>
      <c r="AE288" s="208"/>
      <c r="AF288" s="208"/>
      <c r="AG288" s="208" t="s">
        <v>155</v>
      </c>
      <c r="AH288" s="208"/>
      <c r="AI288" s="208"/>
      <c r="AJ288" s="208"/>
      <c r="AK288" s="208"/>
      <c r="AL288" s="208"/>
      <c r="AM288" s="208"/>
      <c r="AN288" s="208"/>
      <c r="AO288" s="208"/>
      <c r="AP288" s="208"/>
      <c r="AQ288" s="208"/>
      <c r="AR288" s="208"/>
      <c r="AS288" s="208"/>
      <c r="AT288" s="208"/>
      <c r="AU288" s="208"/>
      <c r="AV288" s="208"/>
      <c r="AW288" s="208"/>
      <c r="AX288" s="208"/>
      <c r="AY288" s="208"/>
      <c r="AZ288" s="208"/>
      <c r="BA288" s="208"/>
      <c r="BB288" s="208"/>
      <c r="BC288" s="208"/>
      <c r="BD288" s="208"/>
      <c r="BE288" s="208"/>
      <c r="BF288" s="208"/>
      <c r="BG288" s="208"/>
      <c r="BH288" s="208"/>
    </row>
    <row r="289" spans="1:60" outlineLevel="1">
      <c r="A289" s="215"/>
      <c r="B289" s="216"/>
      <c r="C289" s="243" t="s">
        <v>442</v>
      </c>
      <c r="D289" s="218"/>
      <c r="E289" s="219">
        <v>7.1400000000000006</v>
      </c>
      <c r="F289" s="217"/>
      <c r="G289" s="217"/>
      <c r="H289" s="217"/>
      <c r="I289" s="217"/>
      <c r="J289" s="217"/>
      <c r="K289" s="217"/>
      <c r="L289" s="217"/>
      <c r="M289" s="217"/>
      <c r="N289" s="217"/>
      <c r="O289" s="217"/>
      <c r="P289" s="217"/>
      <c r="Q289" s="217"/>
      <c r="R289" s="217"/>
      <c r="S289" s="217"/>
      <c r="T289" s="217"/>
      <c r="U289" s="217"/>
      <c r="V289" s="217"/>
      <c r="W289" s="217"/>
      <c r="X289" s="208"/>
      <c r="Y289" s="208"/>
      <c r="Z289" s="208"/>
      <c r="AA289" s="208"/>
      <c r="AB289" s="208"/>
      <c r="AC289" s="208"/>
      <c r="AD289" s="208"/>
      <c r="AE289" s="208"/>
      <c r="AF289" s="208"/>
      <c r="AG289" s="208" t="s">
        <v>156</v>
      </c>
      <c r="AH289" s="208">
        <v>0</v>
      </c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>
      <c r="A290" s="215"/>
      <c r="B290" s="216"/>
      <c r="C290" s="241"/>
      <c r="D290" s="235"/>
      <c r="E290" s="235"/>
      <c r="F290" s="235"/>
      <c r="G290" s="235"/>
      <c r="H290" s="217"/>
      <c r="I290" s="217"/>
      <c r="J290" s="217"/>
      <c r="K290" s="217"/>
      <c r="L290" s="217"/>
      <c r="M290" s="217"/>
      <c r="N290" s="217"/>
      <c r="O290" s="217"/>
      <c r="P290" s="217"/>
      <c r="Q290" s="217"/>
      <c r="R290" s="217"/>
      <c r="S290" s="217"/>
      <c r="T290" s="217"/>
      <c r="U290" s="217"/>
      <c r="V290" s="217"/>
      <c r="W290" s="217"/>
      <c r="X290" s="208"/>
      <c r="Y290" s="208"/>
      <c r="Z290" s="208"/>
      <c r="AA290" s="208"/>
      <c r="AB290" s="208"/>
      <c r="AC290" s="208"/>
      <c r="AD290" s="208"/>
      <c r="AE290" s="208"/>
      <c r="AF290" s="208"/>
      <c r="AG290" s="208" t="s">
        <v>138</v>
      </c>
      <c r="AH290" s="208"/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>
      <c r="A291" s="227">
        <v>87</v>
      </c>
      <c r="B291" s="228" t="s">
        <v>443</v>
      </c>
      <c r="C291" s="239" t="s">
        <v>444</v>
      </c>
      <c r="D291" s="229" t="s">
        <v>223</v>
      </c>
      <c r="E291" s="230">
        <v>24.1</v>
      </c>
      <c r="F291" s="231"/>
      <c r="G291" s="232">
        <f>ROUND(E291*F291,2)</f>
        <v>0</v>
      </c>
      <c r="H291" s="231"/>
      <c r="I291" s="232">
        <f>ROUND(E291*H291,2)</f>
        <v>0</v>
      </c>
      <c r="J291" s="231"/>
      <c r="K291" s="232">
        <f>ROUND(E291*J291,2)</f>
        <v>0</v>
      </c>
      <c r="L291" s="232">
        <v>21</v>
      </c>
      <c r="M291" s="232">
        <f>G291*(1+L291/100)</f>
        <v>0</v>
      </c>
      <c r="N291" s="232">
        <v>8.0000000000000007E-5</v>
      </c>
      <c r="O291" s="232">
        <f>ROUND(E291*N291,2)</f>
        <v>0</v>
      </c>
      <c r="P291" s="232">
        <v>1.8000000000000002E-2</v>
      </c>
      <c r="Q291" s="232">
        <f>ROUND(E291*P291,2)</f>
        <v>0.43</v>
      </c>
      <c r="R291" s="232"/>
      <c r="S291" s="232" t="s">
        <v>133</v>
      </c>
      <c r="T291" s="233" t="s">
        <v>134</v>
      </c>
      <c r="U291" s="217">
        <v>0</v>
      </c>
      <c r="V291" s="217">
        <f>ROUND(E291*U291,2)</f>
        <v>0</v>
      </c>
      <c r="W291" s="217"/>
      <c r="X291" s="208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155</v>
      </c>
      <c r="AH291" s="208"/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>
      <c r="A292" s="215"/>
      <c r="B292" s="216"/>
      <c r="C292" s="243" t="s">
        <v>445</v>
      </c>
      <c r="D292" s="218"/>
      <c r="E292" s="219">
        <v>24.1</v>
      </c>
      <c r="F292" s="217"/>
      <c r="G292" s="217"/>
      <c r="H292" s="217"/>
      <c r="I292" s="217"/>
      <c r="J292" s="217"/>
      <c r="K292" s="217"/>
      <c r="L292" s="217"/>
      <c r="M292" s="217"/>
      <c r="N292" s="217"/>
      <c r="O292" s="217"/>
      <c r="P292" s="217"/>
      <c r="Q292" s="217"/>
      <c r="R292" s="217"/>
      <c r="S292" s="217"/>
      <c r="T292" s="217"/>
      <c r="U292" s="217"/>
      <c r="V292" s="217"/>
      <c r="W292" s="217"/>
      <c r="X292" s="208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156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>
      <c r="A293" s="215"/>
      <c r="B293" s="216"/>
      <c r="C293" s="241"/>
      <c r="D293" s="235"/>
      <c r="E293" s="235"/>
      <c r="F293" s="235"/>
      <c r="G293" s="235"/>
      <c r="H293" s="217"/>
      <c r="I293" s="217"/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7"/>
      <c r="U293" s="217"/>
      <c r="V293" s="217"/>
      <c r="W293" s="217"/>
      <c r="X293" s="208"/>
      <c r="Y293" s="208"/>
      <c r="Z293" s="208"/>
      <c r="AA293" s="208"/>
      <c r="AB293" s="208"/>
      <c r="AC293" s="208"/>
      <c r="AD293" s="208"/>
      <c r="AE293" s="208"/>
      <c r="AF293" s="208"/>
      <c r="AG293" s="208" t="s">
        <v>138</v>
      </c>
      <c r="AH293" s="208"/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outlineLevel="1">
      <c r="A294" s="227">
        <v>88</v>
      </c>
      <c r="B294" s="228" t="s">
        <v>446</v>
      </c>
      <c r="C294" s="239" t="s">
        <v>447</v>
      </c>
      <c r="D294" s="229" t="s">
        <v>361</v>
      </c>
      <c r="E294" s="230">
        <v>5</v>
      </c>
      <c r="F294" s="231"/>
      <c r="G294" s="232">
        <f>ROUND(E294*F294,2)</f>
        <v>0</v>
      </c>
      <c r="H294" s="231"/>
      <c r="I294" s="232">
        <f>ROUND(E294*H294,2)</f>
        <v>0</v>
      </c>
      <c r="J294" s="231"/>
      <c r="K294" s="232">
        <f>ROUND(E294*J294,2)</f>
        <v>0</v>
      </c>
      <c r="L294" s="232">
        <v>21</v>
      </c>
      <c r="M294" s="232">
        <f>G294*(1+L294/100)</f>
        <v>0</v>
      </c>
      <c r="N294" s="232">
        <v>0</v>
      </c>
      <c r="O294" s="232">
        <f>ROUND(E294*N294,2)</f>
        <v>0</v>
      </c>
      <c r="P294" s="232">
        <v>0.08</v>
      </c>
      <c r="Q294" s="232">
        <f>ROUND(E294*P294,2)</f>
        <v>0.4</v>
      </c>
      <c r="R294" s="232"/>
      <c r="S294" s="232" t="s">
        <v>133</v>
      </c>
      <c r="T294" s="233" t="s">
        <v>134</v>
      </c>
      <c r="U294" s="217">
        <v>0</v>
      </c>
      <c r="V294" s="217">
        <f>ROUND(E294*U294,2)</f>
        <v>0</v>
      </c>
      <c r="W294" s="217"/>
      <c r="X294" s="208"/>
      <c r="Y294" s="208"/>
      <c r="Z294" s="208"/>
      <c r="AA294" s="208"/>
      <c r="AB294" s="208"/>
      <c r="AC294" s="208"/>
      <c r="AD294" s="208"/>
      <c r="AE294" s="208"/>
      <c r="AF294" s="208"/>
      <c r="AG294" s="208" t="s">
        <v>155</v>
      </c>
      <c r="AH294" s="208"/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outlineLevel="1">
      <c r="A295" s="215"/>
      <c r="B295" s="216"/>
      <c r="C295" s="243" t="s">
        <v>448</v>
      </c>
      <c r="D295" s="218"/>
      <c r="E295" s="219">
        <v>5</v>
      </c>
      <c r="F295" s="217"/>
      <c r="G295" s="217"/>
      <c r="H295" s="217"/>
      <c r="I295" s="217"/>
      <c r="J295" s="217"/>
      <c r="K295" s="217"/>
      <c r="L295" s="217"/>
      <c r="M295" s="217"/>
      <c r="N295" s="217"/>
      <c r="O295" s="217"/>
      <c r="P295" s="217"/>
      <c r="Q295" s="217"/>
      <c r="R295" s="217"/>
      <c r="S295" s="217"/>
      <c r="T295" s="217"/>
      <c r="U295" s="217"/>
      <c r="V295" s="217"/>
      <c r="W295" s="217"/>
      <c r="X295" s="208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156</v>
      </c>
      <c r="AH295" s="208">
        <v>0</v>
      </c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08"/>
      <c r="BB295" s="208"/>
      <c r="BC295" s="208"/>
      <c r="BD295" s="208"/>
      <c r="BE295" s="208"/>
      <c r="BF295" s="208"/>
      <c r="BG295" s="208"/>
      <c r="BH295" s="208"/>
    </row>
    <row r="296" spans="1:60" outlineLevel="1">
      <c r="A296" s="215"/>
      <c r="B296" s="216"/>
      <c r="C296" s="241"/>
      <c r="D296" s="235"/>
      <c r="E296" s="235"/>
      <c r="F296" s="235"/>
      <c r="G296" s="235"/>
      <c r="H296" s="217"/>
      <c r="I296" s="217"/>
      <c r="J296" s="217"/>
      <c r="K296" s="217"/>
      <c r="L296" s="217"/>
      <c r="M296" s="217"/>
      <c r="N296" s="217"/>
      <c r="O296" s="217"/>
      <c r="P296" s="217"/>
      <c r="Q296" s="217"/>
      <c r="R296" s="217"/>
      <c r="S296" s="217"/>
      <c r="T296" s="217"/>
      <c r="U296" s="217"/>
      <c r="V296" s="217"/>
      <c r="W296" s="217"/>
      <c r="X296" s="208"/>
      <c r="Y296" s="208"/>
      <c r="Z296" s="208"/>
      <c r="AA296" s="208"/>
      <c r="AB296" s="208"/>
      <c r="AC296" s="208"/>
      <c r="AD296" s="208"/>
      <c r="AE296" s="208"/>
      <c r="AF296" s="208"/>
      <c r="AG296" s="208" t="s">
        <v>138</v>
      </c>
      <c r="AH296" s="208"/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>
      <c r="A297" s="227">
        <v>89</v>
      </c>
      <c r="B297" s="228" t="s">
        <v>449</v>
      </c>
      <c r="C297" s="239" t="s">
        <v>450</v>
      </c>
      <c r="D297" s="229" t="s">
        <v>223</v>
      </c>
      <c r="E297" s="230">
        <v>28.400000000000002</v>
      </c>
      <c r="F297" s="231"/>
      <c r="G297" s="232">
        <f>ROUND(E297*F297,2)</f>
        <v>0</v>
      </c>
      <c r="H297" s="231"/>
      <c r="I297" s="232">
        <f>ROUND(E297*H297,2)</f>
        <v>0</v>
      </c>
      <c r="J297" s="231"/>
      <c r="K297" s="232">
        <f>ROUND(E297*J297,2)</f>
        <v>0</v>
      </c>
      <c r="L297" s="232">
        <v>21</v>
      </c>
      <c r="M297" s="232">
        <f>G297*(1+L297/100)</f>
        <v>0</v>
      </c>
      <c r="N297" s="232">
        <v>0</v>
      </c>
      <c r="O297" s="232">
        <f>ROUND(E297*N297,2)</f>
        <v>0</v>
      </c>
      <c r="P297" s="232">
        <v>6.4000000000000005E-4</v>
      </c>
      <c r="Q297" s="232">
        <f>ROUND(E297*P297,2)</f>
        <v>0.02</v>
      </c>
      <c r="R297" s="232"/>
      <c r="S297" s="232" t="s">
        <v>133</v>
      </c>
      <c r="T297" s="233" t="s">
        <v>134</v>
      </c>
      <c r="U297" s="217">
        <v>0</v>
      </c>
      <c r="V297" s="217">
        <f>ROUND(E297*U297,2)</f>
        <v>0</v>
      </c>
      <c r="W297" s="217"/>
      <c r="X297" s="208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155</v>
      </c>
      <c r="AH297" s="208"/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>
      <c r="A298" s="215"/>
      <c r="B298" s="216"/>
      <c r="C298" s="243" t="s">
        <v>451</v>
      </c>
      <c r="D298" s="218"/>
      <c r="E298" s="219">
        <v>23.6</v>
      </c>
      <c r="F298" s="217"/>
      <c r="G298" s="217"/>
      <c r="H298" s="217"/>
      <c r="I298" s="217"/>
      <c r="J298" s="217"/>
      <c r="K298" s="217"/>
      <c r="L298" s="217"/>
      <c r="M298" s="217"/>
      <c r="N298" s="217"/>
      <c r="O298" s="217"/>
      <c r="P298" s="217"/>
      <c r="Q298" s="217"/>
      <c r="R298" s="217"/>
      <c r="S298" s="217"/>
      <c r="T298" s="217"/>
      <c r="U298" s="217"/>
      <c r="V298" s="217"/>
      <c r="W298" s="217"/>
      <c r="X298" s="208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156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outlineLevel="1">
      <c r="A299" s="215"/>
      <c r="B299" s="216"/>
      <c r="C299" s="243" t="s">
        <v>452</v>
      </c>
      <c r="D299" s="218"/>
      <c r="E299" s="219">
        <v>4.8000000000000007</v>
      </c>
      <c r="F299" s="217"/>
      <c r="G299" s="217"/>
      <c r="H299" s="217"/>
      <c r="I299" s="217"/>
      <c r="J299" s="217"/>
      <c r="K299" s="217"/>
      <c r="L299" s="217"/>
      <c r="M299" s="217"/>
      <c r="N299" s="217"/>
      <c r="O299" s="217"/>
      <c r="P299" s="217"/>
      <c r="Q299" s="217"/>
      <c r="R299" s="217"/>
      <c r="S299" s="217"/>
      <c r="T299" s="217"/>
      <c r="U299" s="217"/>
      <c r="V299" s="217"/>
      <c r="W299" s="217"/>
      <c r="X299" s="208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156</v>
      </c>
      <c r="AH299" s="208">
        <v>0</v>
      </c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 outlineLevel="1">
      <c r="A300" s="215"/>
      <c r="B300" s="216"/>
      <c r="C300" s="241"/>
      <c r="D300" s="235"/>
      <c r="E300" s="235"/>
      <c r="F300" s="235"/>
      <c r="G300" s="235"/>
      <c r="H300" s="217"/>
      <c r="I300" s="217"/>
      <c r="J300" s="217"/>
      <c r="K300" s="217"/>
      <c r="L300" s="217"/>
      <c r="M300" s="217"/>
      <c r="N300" s="217"/>
      <c r="O300" s="217"/>
      <c r="P300" s="217"/>
      <c r="Q300" s="217"/>
      <c r="R300" s="217"/>
      <c r="S300" s="217"/>
      <c r="T300" s="217"/>
      <c r="U300" s="217"/>
      <c r="V300" s="217"/>
      <c r="W300" s="217"/>
      <c r="X300" s="208"/>
      <c r="Y300" s="208"/>
      <c r="Z300" s="208"/>
      <c r="AA300" s="208"/>
      <c r="AB300" s="208"/>
      <c r="AC300" s="208"/>
      <c r="AD300" s="208"/>
      <c r="AE300" s="208"/>
      <c r="AF300" s="208"/>
      <c r="AG300" s="208" t="s">
        <v>138</v>
      </c>
      <c r="AH300" s="208"/>
      <c r="AI300" s="208"/>
      <c r="AJ300" s="208"/>
      <c r="AK300" s="208"/>
      <c r="AL300" s="208"/>
      <c r="AM300" s="208"/>
      <c r="AN300" s="208"/>
      <c r="AO300" s="208"/>
      <c r="AP300" s="208"/>
      <c r="AQ300" s="208"/>
      <c r="AR300" s="208"/>
      <c r="AS300" s="208"/>
      <c r="AT300" s="208"/>
      <c r="AU300" s="208"/>
      <c r="AV300" s="208"/>
      <c r="AW300" s="208"/>
      <c r="AX300" s="208"/>
      <c r="AY300" s="208"/>
      <c r="AZ300" s="208"/>
      <c r="BA300" s="208"/>
      <c r="BB300" s="208"/>
      <c r="BC300" s="208"/>
      <c r="BD300" s="208"/>
      <c r="BE300" s="208"/>
      <c r="BF300" s="208"/>
      <c r="BG300" s="208"/>
      <c r="BH300" s="208"/>
    </row>
    <row r="301" spans="1:60" outlineLevel="1">
      <c r="A301" s="227">
        <v>90</v>
      </c>
      <c r="B301" s="228" t="s">
        <v>453</v>
      </c>
      <c r="C301" s="239" t="s">
        <v>454</v>
      </c>
      <c r="D301" s="229" t="s">
        <v>223</v>
      </c>
      <c r="E301" s="230">
        <v>4.8000000000000007</v>
      </c>
      <c r="F301" s="231"/>
      <c r="G301" s="232">
        <f>ROUND(E301*F301,2)</f>
        <v>0</v>
      </c>
      <c r="H301" s="231"/>
      <c r="I301" s="232">
        <f>ROUND(E301*H301,2)</f>
        <v>0</v>
      </c>
      <c r="J301" s="231"/>
      <c r="K301" s="232">
        <f>ROUND(E301*J301,2)</f>
        <v>0</v>
      </c>
      <c r="L301" s="232">
        <v>21</v>
      </c>
      <c r="M301" s="232">
        <f>G301*(1+L301/100)</f>
        <v>0</v>
      </c>
      <c r="N301" s="232">
        <v>0</v>
      </c>
      <c r="O301" s="232">
        <f>ROUND(E301*N301,2)</f>
        <v>0</v>
      </c>
      <c r="P301" s="232">
        <v>1.7700000000000001E-3</v>
      </c>
      <c r="Q301" s="232">
        <f>ROUND(E301*P301,2)</f>
        <v>0.01</v>
      </c>
      <c r="R301" s="232"/>
      <c r="S301" s="232" t="s">
        <v>133</v>
      </c>
      <c r="T301" s="233" t="s">
        <v>134</v>
      </c>
      <c r="U301" s="217">
        <v>0</v>
      </c>
      <c r="V301" s="217">
        <f>ROUND(E301*U301,2)</f>
        <v>0</v>
      </c>
      <c r="W301" s="217"/>
      <c r="X301" s="208"/>
      <c r="Y301" s="208"/>
      <c r="Z301" s="208"/>
      <c r="AA301" s="208"/>
      <c r="AB301" s="208"/>
      <c r="AC301" s="208"/>
      <c r="AD301" s="208"/>
      <c r="AE301" s="208"/>
      <c r="AF301" s="208"/>
      <c r="AG301" s="208" t="s">
        <v>155</v>
      </c>
      <c r="AH301" s="208"/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>
      <c r="A302" s="215"/>
      <c r="B302" s="216"/>
      <c r="C302" s="243" t="s">
        <v>455</v>
      </c>
      <c r="D302" s="218"/>
      <c r="E302" s="219">
        <v>4.8000000000000007</v>
      </c>
      <c r="F302" s="217"/>
      <c r="G302" s="217"/>
      <c r="H302" s="217"/>
      <c r="I302" s="217"/>
      <c r="J302" s="217"/>
      <c r="K302" s="217"/>
      <c r="L302" s="217"/>
      <c r="M302" s="217"/>
      <c r="N302" s="217"/>
      <c r="O302" s="217"/>
      <c r="P302" s="217"/>
      <c r="Q302" s="217"/>
      <c r="R302" s="217"/>
      <c r="S302" s="217"/>
      <c r="T302" s="217"/>
      <c r="U302" s="217"/>
      <c r="V302" s="217"/>
      <c r="W302" s="217"/>
      <c r="X302" s="208"/>
      <c r="Y302" s="208"/>
      <c r="Z302" s="208"/>
      <c r="AA302" s="208"/>
      <c r="AB302" s="208"/>
      <c r="AC302" s="208"/>
      <c r="AD302" s="208"/>
      <c r="AE302" s="208"/>
      <c r="AF302" s="208"/>
      <c r="AG302" s="208" t="s">
        <v>156</v>
      </c>
      <c r="AH302" s="208">
        <v>0</v>
      </c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>
      <c r="A303" s="215"/>
      <c r="B303" s="216"/>
      <c r="C303" s="241"/>
      <c r="D303" s="235"/>
      <c r="E303" s="235"/>
      <c r="F303" s="235"/>
      <c r="G303" s="235"/>
      <c r="H303" s="217"/>
      <c r="I303" s="217"/>
      <c r="J303" s="217"/>
      <c r="K303" s="217"/>
      <c r="L303" s="217"/>
      <c r="M303" s="217"/>
      <c r="N303" s="217"/>
      <c r="O303" s="217"/>
      <c r="P303" s="217"/>
      <c r="Q303" s="217"/>
      <c r="R303" s="217"/>
      <c r="S303" s="217"/>
      <c r="T303" s="217"/>
      <c r="U303" s="217"/>
      <c r="V303" s="217"/>
      <c r="W303" s="217"/>
      <c r="X303" s="208"/>
      <c r="Y303" s="208"/>
      <c r="Z303" s="208"/>
      <c r="AA303" s="208"/>
      <c r="AB303" s="208"/>
      <c r="AC303" s="208"/>
      <c r="AD303" s="208"/>
      <c r="AE303" s="208"/>
      <c r="AF303" s="208"/>
      <c r="AG303" s="208" t="s">
        <v>138</v>
      </c>
      <c r="AH303" s="208"/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outlineLevel="1">
      <c r="A304" s="227">
        <v>91</v>
      </c>
      <c r="B304" s="228" t="s">
        <v>456</v>
      </c>
      <c r="C304" s="239" t="s">
        <v>457</v>
      </c>
      <c r="D304" s="229" t="s">
        <v>223</v>
      </c>
      <c r="E304" s="230">
        <v>1.6</v>
      </c>
      <c r="F304" s="231"/>
      <c r="G304" s="232">
        <f>ROUND(E304*F304,2)</f>
        <v>0</v>
      </c>
      <c r="H304" s="231"/>
      <c r="I304" s="232">
        <f>ROUND(E304*H304,2)</f>
        <v>0</v>
      </c>
      <c r="J304" s="231"/>
      <c r="K304" s="232">
        <f>ROUND(E304*J304,2)</f>
        <v>0</v>
      </c>
      <c r="L304" s="232">
        <v>21</v>
      </c>
      <c r="M304" s="232">
        <f>G304*(1+L304/100)</f>
        <v>0</v>
      </c>
      <c r="N304" s="232">
        <v>0</v>
      </c>
      <c r="O304" s="232">
        <f>ROUND(E304*N304,2)</f>
        <v>0</v>
      </c>
      <c r="P304" s="232">
        <v>1.2560000000000002E-2</v>
      </c>
      <c r="Q304" s="232">
        <f>ROUND(E304*P304,2)</f>
        <v>0.02</v>
      </c>
      <c r="R304" s="232"/>
      <c r="S304" s="232" t="s">
        <v>133</v>
      </c>
      <c r="T304" s="233" t="s">
        <v>134</v>
      </c>
      <c r="U304" s="217">
        <v>0</v>
      </c>
      <c r="V304" s="217">
        <f>ROUND(E304*U304,2)</f>
        <v>0</v>
      </c>
      <c r="W304" s="217"/>
      <c r="X304" s="208"/>
      <c r="Y304" s="208"/>
      <c r="Z304" s="208"/>
      <c r="AA304" s="208"/>
      <c r="AB304" s="208"/>
      <c r="AC304" s="208"/>
      <c r="AD304" s="208"/>
      <c r="AE304" s="208"/>
      <c r="AF304" s="208"/>
      <c r="AG304" s="208" t="s">
        <v>155</v>
      </c>
      <c r="AH304" s="208"/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</row>
    <row r="305" spans="1:60" outlineLevel="1">
      <c r="A305" s="215"/>
      <c r="B305" s="216"/>
      <c r="C305" s="243" t="s">
        <v>458</v>
      </c>
      <c r="D305" s="218"/>
      <c r="E305" s="219">
        <v>1.6</v>
      </c>
      <c r="F305" s="217"/>
      <c r="G305" s="217"/>
      <c r="H305" s="217"/>
      <c r="I305" s="217"/>
      <c r="J305" s="217"/>
      <c r="K305" s="217"/>
      <c r="L305" s="217"/>
      <c r="M305" s="217"/>
      <c r="N305" s="217"/>
      <c r="O305" s="217"/>
      <c r="P305" s="217"/>
      <c r="Q305" s="217"/>
      <c r="R305" s="217"/>
      <c r="S305" s="217"/>
      <c r="T305" s="217"/>
      <c r="U305" s="217"/>
      <c r="V305" s="217"/>
      <c r="W305" s="217"/>
      <c r="X305" s="208"/>
      <c r="Y305" s="208"/>
      <c r="Z305" s="208"/>
      <c r="AA305" s="208"/>
      <c r="AB305" s="208"/>
      <c r="AC305" s="208"/>
      <c r="AD305" s="208"/>
      <c r="AE305" s="208"/>
      <c r="AF305" s="208"/>
      <c r="AG305" s="208" t="s">
        <v>156</v>
      </c>
      <c r="AH305" s="208">
        <v>0</v>
      </c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outlineLevel="1">
      <c r="A306" s="215"/>
      <c r="B306" s="216"/>
      <c r="C306" s="241"/>
      <c r="D306" s="235"/>
      <c r="E306" s="235"/>
      <c r="F306" s="235"/>
      <c r="G306" s="235"/>
      <c r="H306" s="217"/>
      <c r="I306" s="217"/>
      <c r="J306" s="217"/>
      <c r="K306" s="217"/>
      <c r="L306" s="217"/>
      <c r="M306" s="217"/>
      <c r="N306" s="217"/>
      <c r="O306" s="217"/>
      <c r="P306" s="217"/>
      <c r="Q306" s="217"/>
      <c r="R306" s="217"/>
      <c r="S306" s="217"/>
      <c r="T306" s="217"/>
      <c r="U306" s="217"/>
      <c r="V306" s="217"/>
      <c r="W306" s="217"/>
      <c r="X306" s="208"/>
      <c r="Y306" s="208"/>
      <c r="Z306" s="208"/>
      <c r="AA306" s="208"/>
      <c r="AB306" s="208"/>
      <c r="AC306" s="208"/>
      <c r="AD306" s="208"/>
      <c r="AE306" s="208"/>
      <c r="AF306" s="208"/>
      <c r="AG306" s="208" t="s">
        <v>138</v>
      </c>
      <c r="AH306" s="208"/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</row>
    <row r="307" spans="1:60">
      <c r="A307" s="221" t="s">
        <v>128</v>
      </c>
      <c r="B307" s="222" t="s">
        <v>88</v>
      </c>
      <c r="C307" s="238" t="s">
        <v>89</v>
      </c>
      <c r="D307" s="223"/>
      <c r="E307" s="224"/>
      <c r="F307" s="225"/>
      <c r="G307" s="225">
        <f>SUMIF(AG308:AG310,"&lt;&gt;NOR",G308:G310)</f>
        <v>0</v>
      </c>
      <c r="H307" s="225"/>
      <c r="I307" s="225">
        <f>SUM(I308:I310)</f>
        <v>0</v>
      </c>
      <c r="J307" s="225"/>
      <c r="K307" s="225">
        <f>SUM(K308:K310)</f>
        <v>0</v>
      </c>
      <c r="L307" s="225"/>
      <c r="M307" s="225">
        <f>SUM(M308:M310)</f>
        <v>0</v>
      </c>
      <c r="N307" s="225"/>
      <c r="O307" s="225">
        <f>SUM(O308:O310)</f>
        <v>0</v>
      </c>
      <c r="P307" s="225"/>
      <c r="Q307" s="225">
        <f>SUM(Q308:Q310)</f>
        <v>0</v>
      </c>
      <c r="R307" s="225"/>
      <c r="S307" s="225"/>
      <c r="T307" s="226"/>
      <c r="U307" s="220"/>
      <c r="V307" s="220">
        <f>SUM(V308:V310)</f>
        <v>0</v>
      </c>
      <c r="W307" s="220"/>
      <c r="AG307" t="s">
        <v>129</v>
      </c>
    </row>
    <row r="308" spans="1:60" outlineLevel="1">
      <c r="A308" s="227">
        <v>92</v>
      </c>
      <c r="B308" s="228" t="s">
        <v>459</v>
      </c>
      <c r="C308" s="239" t="s">
        <v>460</v>
      </c>
      <c r="D308" s="229" t="s">
        <v>249</v>
      </c>
      <c r="E308" s="230">
        <v>245.72381000000001</v>
      </c>
      <c r="F308" s="231"/>
      <c r="G308" s="232">
        <f>ROUND(E308*F308,2)</f>
        <v>0</v>
      </c>
      <c r="H308" s="231"/>
      <c r="I308" s="232">
        <f>ROUND(E308*H308,2)</f>
        <v>0</v>
      </c>
      <c r="J308" s="231"/>
      <c r="K308" s="232">
        <f>ROUND(E308*J308,2)</f>
        <v>0</v>
      </c>
      <c r="L308" s="232">
        <v>21</v>
      </c>
      <c r="M308" s="232">
        <f>G308*(1+L308/100)</f>
        <v>0</v>
      </c>
      <c r="N308" s="232">
        <v>0</v>
      </c>
      <c r="O308" s="232">
        <f>ROUND(E308*N308,2)</f>
        <v>0</v>
      </c>
      <c r="P308" s="232">
        <v>0</v>
      </c>
      <c r="Q308" s="232">
        <f>ROUND(E308*P308,2)</f>
        <v>0</v>
      </c>
      <c r="R308" s="232"/>
      <c r="S308" s="232" t="s">
        <v>133</v>
      </c>
      <c r="T308" s="233" t="s">
        <v>134</v>
      </c>
      <c r="U308" s="217">
        <v>0</v>
      </c>
      <c r="V308" s="217">
        <f>ROUND(E308*U308,2)</f>
        <v>0</v>
      </c>
      <c r="W308" s="217"/>
      <c r="X308" s="208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155</v>
      </c>
      <c r="AH308" s="208"/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outlineLevel="1">
      <c r="A309" s="215"/>
      <c r="B309" s="216"/>
      <c r="C309" s="243" t="s">
        <v>461</v>
      </c>
      <c r="D309" s="218"/>
      <c r="E309" s="219">
        <v>245.72000000000003</v>
      </c>
      <c r="F309" s="217"/>
      <c r="G309" s="217"/>
      <c r="H309" s="217"/>
      <c r="I309" s="217"/>
      <c r="J309" s="217"/>
      <c r="K309" s="217"/>
      <c r="L309" s="217"/>
      <c r="M309" s="217"/>
      <c r="N309" s="217"/>
      <c r="O309" s="217"/>
      <c r="P309" s="217"/>
      <c r="Q309" s="217"/>
      <c r="R309" s="217"/>
      <c r="S309" s="217"/>
      <c r="T309" s="217"/>
      <c r="U309" s="217"/>
      <c r="V309" s="217"/>
      <c r="W309" s="217"/>
      <c r="X309" s="208"/>
      <c r="Y309" s="208"/>
      <c r="Z309" s="208"/>
      <c r="AA309" s="208"/>
      <c r="AB309" s="208"/>
      <c r="AC309" s="208"/>
      <c r="AD309" s="208"/>
      <c r="AE309" s="208"/>
      <c r="AF309" s="208"/>
      <c r="AG309" s="208" t="s">
        <v>156</v>
      </c>
      <c r="AH309" s="208">
        <v>0</v>
      </c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08"/>
      <c r="BB309" s="208"/>
      <c r="BC309" s="208"/>
      <c r="BD309" s="208"/>
      <c r="BE309" s="208"/>
      <c r="BF309" s="208"/>
      <c r="BG309" s="208"/>
      <c r="BH309" s="208"/>
    </row>
    <row r="310" spans="1:60" outlineLevel="1">
      <c r="A310" s="215"/>
      <c r="B310" s="216"/>
      <c r="C310" s="241"/>
      <c r="D310" s="235"/>
      <c r="E310" s="235"/>
      <c r="F310" s="235"/>
      <c r="G310" s="235"/>
      <c r="H310" s="217"/>
      <c r="I310" s="217"/>
      <c r="J310" s="217"/>
      <c r="K310" s="217"/>
      <c r="L310" s="217"/>
      <c r="M310" s="217"/>
      <c r="N310" s="217"/>
      <c r="O310" s="217"/>
      <c r="P310" s="217"/>
      <c r="Q310" s="217"/>
      <c r="R310" s="217"/>
      <c r="S310" s="217"/>
      <c r="T310" s="217"/>
      <c r="U310" s="217"/>
      <c r="V310" s="217"/>
      <c r="W310" s="217"/>
      <c r="X310" s="208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138</v>
      </c>
      <c r="AH310" s="208"/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>
      <c r="A311" s="221" t="s">
        <v>128</v>
      </c>
      <c r="B311" s="222" t="s">
        <v>90</v>
      </c>
      <c r="C311" s="238" t="s">
        <v>91</v>
      </c>
      <c r="D311" s="223"/>
      <c r="E311" s="224"/>
      <c r="F311" s="225"/>
      <c r="G311" s="225">
        <f>SUMIF(AG312:AG330,"&lt;&gt;NOR",G312:G330)</f>
        <v>0</v>
      </c>
      <c r="H311" s="225"/>
      <c r="I311" s="225">
        <f>SUM(I312:I330)</f>
        <v>0</v>
      </c>
      <c r="J311" s="225"/>
      <c r="K311" s="225">
        <f>SUM(K312:K330)</f>
        <v>0</v>
      </c>
      <c r="L311" s="225"/>
      <c r="M311" s="225">
        <f>SUM(M312:M330)</f>
        <v>0</v>
      </c>
      <c r="N311" s="225"/>
      <c r="O311" s="225">
        <f>SUM(O312:O330)</f>
        <v>0.12999999999999998</v>
      </c>
      <c r="P311" s="225"/>
      <c r="Q311" s="225">
        <f>SUM(Q312:Q330)</f>
        <v>0</v>
      </c>
      <c r="R311" s="225"/>
      <c r="S311" s="225"/>
      <c r="T311" s="226"/>
      <c r="U311" s="220"/>
      <c r="V311" s="220">
        <f>SUM(V312:V330)</f>
        <v>0</v>
      </c>
      <c r="W311" s="220"/>
      <c r="AG311" t="s">
        <v>129</v>
      </c>
    </row>
    <row r="312" spans="1:60" ht="22.5" outlineLevel="1">
      <c r="A312" s="227">
        <v>93</v>
      </c>
      <c r="B312" s="228" t="s">
        <v>462</v>
      </c>
      <c r="C312" s="239" t="s">
        <v>463</v>
      </c>
      <c r="D312" s="229" t="s">
        <v>172</v>
      </c>
      <c r="E312" s="230">
        <v>42.88</v>
      </c>
      <c r="F312" s="231"/>
      <c r="G312" s="232">
        <f>ROUND(E312*F312,2)</f>
        <v>0</v>
      </c>
      <c r="H312" s="231"/>
      <c r="I312" s="232">
        <f>ROUND(E312*H312,2)</f>
        <v>0</v>
      </c>
      <c r="J312" s="231"/>
      <c r="K312" s="232">
        <f>ROUND(E312*J312,2)</f>
        <v>0</v>
      </c>
      <c r="L312" s="232">
        <v>21</v>
      </c>
      <c r="M312" s="232">
        <f>G312*(1+L312/100)</f>
        <v>0</v>
      </c>
      <c r="N312" s="232">
        <v>2.1900000000000001E-3</v>
      </c>
      <c r="O312" s="232">
        <f>ROUND(E312*N312,2)</f>
        <v>0.09</v>
      </c>
      <c r="P312" s="232">
        <v>0</v>
      </c>
      <c r="Q312" s="232">
        <f>ROUND(E312*P312,2)</f>
        <v>0</v>
      </c>
      <c r="R312" s="232"/>
      <c r="S312" s="232" t="s">
        <v>133</v>
      </c>
      <c r="T312" s="233" t="s">
        <v>134</v>
      </c>
      <c r="U312" s="217">
        <v>0</v>
      </c>
      <c r="V312" s="217">
        <f>ROUND(E312*U312,2)</f>
        <v>0</v>
      </c>
      <c r="W312" s="217"/>
      <c r="X312" s="208"/>
      <c r="Y312" s="208"/>
      <c r="Z312" s="208"/>
      <c r="AA312" s="208"/>
      <c r="AB312" s="208"/>
      <c r="AC312" s="208"/>
      <c r="AD312" s="208"/>
      <c r="AE312" s="208"/>
      <c r="AF312" s="208"/>
      <c r="AG312" s="208" t="s">
        <v>464</v>
      </c>
      <c r="AH312" s="208"/>
      <c r="AI312" s="208"/>
      <c r="AJ312" s="208"/>
      <c r="AK312" s="208"/>
      <c r="AL312" s="208"/>
      <c r="AM312" s="208"/>
      <c r="AN312" s="208"/>
      <c r="AO312" s="208"/>
      <c r="AP312" s="208"/>
      <c r="AQ312" s="208"/>
      <c r="AR312" s="208"/>
      <c r="AS312" s="208"/>
      <c r="AT312" s="208"/>
      <c r="AU312" s="208"/>
      <c r="AV312" s="208"/>
      <c r="AW312" s="208"/>
      <c r="AX312" s="208"/>
      <c r="AY312" s="208"/>
      <c r="AZ312" s="208"/>
      <c r="BA312" s="208"/>
      <c r="BB312" s="208"/>
      <c r="BC312" s="208"/>
      <c r="BD312" s="208"/>
      <c r="BE312" s="208"/>
      <c r="BF312" s="208"/>
      <c r="BG312" s="208"/>
      <c r="BH312" s="208"/>
    </row>
    <row r="313" spans="1:60" outlineLevel="1">
      <c r="A313" s="215"/>
      <c r="B313" s="216"/>
      <c r="C313" s="243" t="s">
        <v>465</v>
      </c>
      <c r="D313" s="218"/>
      <c r="E313" s="219">
        <v>42.88</v>
      </c>
      <c r="F313" s="217"/>
      <c r="G313" s="217"/>
      <c r="H313" s="217"/>
      <c r="I313" s="217"/>
      <c r="J313" s="217"/>
      <c r="K313" s="217"/>
      <c r="L313" s="217"/>
      <c r="M313" s="217"/>
      <c r="N313" s="217"/>
      <c r="O313" s="217"/>
      <c r="P313" s="217"/>
      <c r="Q313" s="217"/>
      <c r="R313" s="217"/>
      <c r="S313" s="217"/>
      <c r="T313" s="217"/>
      <c r="U313" s="217"/>
      <c r="V313" s="217"/>
      <c r="W313" s="217"/>
      <c r="X313" s="208"/>
      <c r="Y313" s="208"/>
      <c r="Z313" s="208"/>
      <c r="AA313" s="208"/>
      <c r="AB313" s="208"/>
      <c r="AC313" s="208"/>
      <c r="AD313" s="208"/>
      <c r="AE313" s="208"/>
      <c r="AF313" s="208"/>
      <c r="AG313" s="208" t="s">
        <v>156</v>
      </c>
      <c r="AH313" s="208">
        <v>0</v>
      </c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>
      <c r="A314" s="215"/>
      <c r="B314" s="216"/>
      <c r="C314" s="241"/>
      <c r="D314" s="235"/>
      <c r="E314" s="235"/>
      <c r="F314" s="235"/>
      <c r="G314" s="235"/>
      <c r="H314" s="217"/>
      <c r="I314" s="217"/>
      <c r="J314" s="217"/>
      <c r="K314" s="217"/>
      <c r="L314" s="217"/>
      <c r="M314" s="217"/>
      <c r="N314" s="217"/>
      <c r="O314" s="217"/>
      <c r="P314" s="217"/>
      <c r="Q314" s="217"/>
      <c r="R314" s="217"/>
      <c r="S314" s="217"/>
      <c r="T314" s="217"/>
      <c r="U314" s="217"/>
      <c r="V314" s="217"/>
      <c r="W314" s="217"/>
      <c r="X314" s="208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138</v>
      </c>
      <c r="AH314" s="208"/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>
      <c r="A315" s="227">
        <v>94</v>
      </c>
      <c r="B315" s="228" t="s">
        <v>466</v>
      </c>
      <c r="C315" s="239" t="s">
        <v>467</v>
      </c>
      <c r="D315" s="229" t="s">
        <v>172</v>
      </c>
      <c r="E315" s="230">
        <v>42.88</v>
      </c>
      <c r="F315" s="231"/>
      <c r="G315" s="232">
        <f>ROUND(E315*F315,2)</f>
        <v>0</v>
      </c>
      <c r="H315" s="231"/>
      <c r="I315" s="232">
        <f>ROUND(E315*H315,2)</f>
        <v>0</v>
      </c>
      <c r="J315" s="231"/>
      <c r="K315" s="232">
        <f>ROUND(E315*J315,2)</f>
        <v>0</v>
      </c>
      <c r="L315" s="232">
        <v>21</v>
      </c>
      <c r="M315" s="232">
        <f>G315*(1+L315/100)</f>
        <v>0</v>
      </c>
      <c r="N315" s="232">
        <v>3.2000000000000003E-4</v>
      </c>
      <c r="O315" s="232">
        <f>ROUND(E315*N315,2)</f>
        <v>0.01</v>
      </c>
      <c r="P315" s="232">
        <v>0</v>
      </c>
      <c r="Q315" s="232">
        <f>ROUND(E315*P315,2)</f>
        <v>0</v>
      </c>
      <c r="R315" s="232"/>
      <c r="S315" s="232" t="s">
        <v>154</v>
      </c>
      <c r="T315" s="233" t="s">
        <v>134</v>
      </c>
      <c r="U315" s="217">
        <v>0</v>
      </c>
      <c r="V315" s="217">
        <f>ROUND(E315*U315,2)</f>
        <v>0</v>
      </c>
      <c r="W315" s="217"/>
      <c r="X315" s="208"/>
      <c r="Y315" s="208"/>
      <c r="Z315" s="208"/>
      <c r="AA315" s="208"/>
      <c r="AB315" s="208"/>
      <c r="AC315" s="208"/>
      <c r="AD315" s="208"/>
      <c r="AE315" s="208"/>
      <c r="AF315" s="208"/>
      <c r="AG315" s="208" t="s">
        <v>464</v>
      </c>
      <c r="AH315" s="208"/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>
      <c r="A316" s="215"/>
      <c r="B316" s="216"/>
      <c r="C316" s="243" t="s">
        <v>468</v>
      </c>
      <c r="D316" s="218"/>
      <c r="E316" s="219">
        <v>42.88</v>
      </c>
      <c r="F316" s="217"/>
      <c r="G316" s="217"/>
      <c r="H316" s="217"/>
      <c r="I316" s="217"/>
      <c r="J316" s="217"/>
      <c r="K316" s="217"/>
      <c r="L316" s="217"/>
      <c r="M316" s="217"/>
      <c r="N316" s="217"/>
      <c r="O316" s="217"/>
      <c r="P316" s="217"/>
      <c r="Q316" s="217"/>
      <c r="R316" s="217"/>
      <c r="S316" s="217"/>
      <c r="T316" s="217"/>
      <c r="U316" s="217"/>
      <c r="V316" s="217"/>
      <c r="W316" s="217"/>
      <c r="X316" s="208"/>
      <c r="Y316" s="208"/>
      <c r="Z316" s="208"/>
      <c r="AA316" s="208"/>
      <c r="AB316" s="208"/>
      <c r="AC316" s="208"/>
      <c r="AD316" s="208"/>
      <c r="AE316" s="208"/>
      <c r="AF316" s="208"/>
      <c r="AG316" s="208" t="s">
        <v>156</v>
      </c>
      <c r="AH316" s="208">
        <v>0</v>
      </c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>
      <c r="A317" s="215"/>
      <c r="B317" s="216"/>
      <c r="C317" s="241"/>
      <c r="D317" s="235"/>
      <c r="E317" s="235"/>
      <c r="F317" s="235"/>
      <c r="G317" s="235"/>
      <c r="H317" s="217"/>
      <c r="I317" s="217"/>
      <c r="J317" s="217"/>
      <c r="K317" s="217"/>
      <c r="L317" s="217"/>
      <c r="M317" s="217"/>
      <c r="N317" s="217"/>
      <c r="O317" s="217"/>
      <c r="P317" s="217"/>
      <c r="Q317" s="217"/>
      <c r="R317" s="217"/>
      <c r="S317" s="217"/>
      <c r="T317" s="217"/>
      <c r="U317" s="217"/>
      <c r="V317" s="217"/>
      <c r="W317" s="217"/>
      <c r="X317" s="208"/>
      <c r="Y317" s="208"/>
      <c r="Z317" s="208"/>
      <c r="AA317" s="208"/>
      <c r="AB317" s="208"/>
      <c r="AC317" s="208"/>
      <c r="AD317" s="208"/>
      <c r="AE317" s="208"/>
      <c r="AF317" s="208"/>
      <c r="AG317" s="208" t="s">
        <v>138</v>
      </c>
      <c r="AH317" s="208"/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>
      <c r="A318" s="227">
        <v>95</v>
      </c>
      <c r="B318" s="228" t="s">
        <v>469</v>
      </c>
      <c r="C318" s="239" t="s">
        <v>470</v>
      </c>
      <c r="D318" s="229" t="s">
        <v>172</v>
      </c>
      <c r="E318" s="230">
        <v>42.88</v>
      </c>
      <c r="F318" s="231"/>
      <c r="G318" s="232">
        <f>ROUND(E318*F318,2)</f>
        <v>0</v>
      </c>
      <c r="H318" s="231"/>
      <c r="I318" s="232">
        <f>ROUND(E318*H318,2)</f>
        <v>0</v>
      </c>
      <c r="J318" s="231"/>
      <c r="K318" s="232">
        <f>ROUND(E318*J318,2)</f>
        <v>0</v>
      </c>
      <c r="L318" s="232">
        <v>21</v>
      </c>
      <c r="M318" s="232">
        <f>G318*(1+L318/100)</f>
        <v>0</v>
      </c>
      <c r="N318" s="232">
        <v>3.2000000000000003E-4</v>
      </c>
      <c r="O318" s="232">
        <f>ROUND(E318*N318,2)</f>
        <v>0.01</v>
      </c>
      <c r="P318" s="232">
        <v>0</v>
      </c>
      <c r="Q318" s="232">
        <f>ROUND(E318*P318,2)</f>
        <v>0</v>
      </c>
      <c r="R318" s="232"/>
      <c r="S318" s="232" t="s">
        <v>154</v>
      </c>
      <c r="T318" s="233" t="s">
        <v>134</v>
      </c>
      <c r="U318" s="217">
        <v>0</v>
      </c>
      <c r="V318" s="217">
        <f>ROUND(E318*U318,2)</f>
        <v>0</v>
      </c>
      <c r="W318" s="217"/>
      <c r="X318" s="208"/>
      <c r="Y318" s="208"/>
      <c r="Z318" s="208"/>
      <c r="AA318" s="208"/>
      <c r="AB318" s="208"/>
      <c r="AC318" s="208"/>
      <c r="AD318" s="208"/>
      <c r="AE318" s="208"/>
      <c r="AF318" s="208"/>
      <c r="AG318" s="208" t="s">
        <v>464</v>
      </c>
      <c r="AH318" s="208"/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outlineLevel="1">
      <c r="A319" s="215"/>
      <c r="B319" s="216"/>
      <c r="C319" s="243" t="s">
        <v>471</v>
      </c>
      <c r="D319" s="218"/>
      <c r="E319" s="219">
        <v>42.88</v>
      </c>
      <c r="F319" s="217"/>
      <c r="G319" s="217"/>
      <c r="H319" s="217"/>
      <c r="I319" s="217"/>
      <c r="J319" s="217"/>
      <c r="K319" s="217"/>
      <c r="L319" s="217"/>
      <c r="M319" s="217"/>
      <c r="N319" s="217"/>
      <c r="O319" s="217"/>
      <c r="P319" s="217"/>
      <c r="Q319" s="217"/>
      <c r="R319" s="217"/>
      <c r="S319" s="217"/>
      <c r="T319" s="217"/>
      <c r="U319" s="217"/>
      <c r="V319" s="217"/>
      <c r="W319" s="217"/>
      <c r="X319" s="208"/>
      <c r="Y319" s="208"/>
      <c r="Z319" s="208"/>
      <c r="AA319" s="208"/>
      <c r="AB319" s="208"/>
      <c r="AC319" s="208"/>
      <c r="AD319" s="208"/>
      <c r="AE319" s="208"/>
      <c r="AF319" s="208"/>
      <c r="AG319" s="208" t="s">
        <v>156</v>
      </c>
      <c r="AH319" s="208">
        <v>0</v>
      </c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</row>
    <row r="320" spans="1:60" outlineLevel="1">
      <c r="A320" s="215"/>
      <c r="B320" s="216"/>
      <c r="C320" s="241"/>
      <c r="D320" s="235"/>
      <c r="E320" s="235"/>
      <c r="F320" s="235"/>
      <c r="G320" s="235"/>
      <c r="H320" s="217"/>
      <c r="I320" s="217"/>
      <c r="J320" s="217"/>
      <c r="K320" s="217"/>
      <c r="L320" s="217"/>
      <c r="M320" s="217"/>
      <c r="N320" s="217"/>
      <c r="O320" s="217"/>
      <c r="P320" s="217"/>
      <c r="Q320" s="217"/>
      <c r="R320" s="217"/>
      <c r="S320" s="217"/>
      <c r="T320" s="217"/>
      <c r="U320" s="217"/>
      <c r="V320" s="217"/>
      <c r="W320" s="217"/>
      <c r="X320" s="208"/>
      <c r="Y320" s="208"/>
      <c r="Z320" s="208"/>
      <c r="AA320" s="208"/>
      <c r="AB320" s="208"/>
      <c r="AC320" s="208"/>
      <c r="AD320" s="208"/>
      <c r="AE320" s="208"/>
      <c r="AF320" s="208"/>
      <c r="AG320" s="208" t="s">
        <v>138</v>
      </c>
      <c r="AH320" s="208"/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outlineLevel="1">
      <c r="A321" s="227">
        <v>96</v>
      </c>
      <c r="B321" s="228" t="s">
        <v>472</v>
      </c>
      <c r="C321" s="239" t="s">
        <v>473</v>
      </c>
      <c r="D321" s="229" t="s">
        <v>302</v>
      </c>
      <c r="E321" s="230">
        <v>18.260000000000002</v>
      </c>
      <c r="F321" s="231"/>
      <c r="G321" s="232">
        <f>ROUND(E321*F321,2)</f>
        <v>0</v>
      </c>
      <c r="H321" s="231"/>
      <c r="I321" s="232">
        <f>ROUND(E321*H321,2)</f>
        <v>0</v>
      </c>
      <c r="J321" s="231"/>
      <c r="K321" s="232">
        <f>ROUND(E321*J321,2)</f>
        <v>0</v>
      </c>
      <c r="L321" s="232">
        <v>21</v>
      </c>
      <c r="M321" s="232">
        <f>G321*(1+L321/100)</f>
        <v>0</v>
      </c>
      <c r="N321" s="232">
        <v>0</v>
      </c>
      <c r="O321" s="232">
        <f>ROUND(E321*N321,2)</f>
        <v>0</v>
      </c>
      <c r="P321" s="232">
        <v>0</v>
      </c>
      <c r="Q321" s="232">
        <f>ROUND(E321*P321,2)</f>
        <v>0</v>
      </c>
      <c r="R321" s="232"/>
      <c r="S321" s="232" t="s">
        <v>133</v>
      </c>
      <c r="T321" s="233" t="s">
        <v>134</v>
      </c>
      <c r="U321" s="217">
        <v>0</v>
      </c>
      <c r="V321" s="217">
        <f>ROUND(E321*U321,2)</f>
        <v>0</v>
      </c>
      <c r="W321" s="217"/>
      <c r="X321" s="208"/>
      <c r="Y321" s="208"/>
      <c r="Z321" s="208"/>
      <c r="AA321" s="208"/>
      <c r="AB321" s="208"/>
      <c r="AC321" s="208"/>
      <c r="AD321" s="208"/>
      <c r="AE321" s="208"/>
      <c r="AF321" s="208"/>
      <c r="AG321" s="208" t="s">
        <v>474</v>
      </c>
      <c r="AH321" s="208"/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>
      <c r="A322" s="215"/>
      <c r="B322" s="216"/>
      <c r="C322" s="243" t="s">
        <v>475</v>
      </c>
      <c r="D322" s="218"/>
      <c r="E322" s="219">
        <v>18.260000000000002</v>
      </c>
      <c r="F322" s="217"/>
      <c r="G322" s="217"/>
      <c r="H322" s="217"/>
      <c r="I322" s="217"/>
      <c r="J322" s="217"/>
      <c r="K322" s="217"/>
      <c r="L322" s="217"/>
      <c r="M322" s="217"/>
      <c r="N322" s="217"/>
      <c r="O322" s="217"/>
      <c r="P322" s="217"/>
      <c r="Q322" s="217"/>
      <c r="R322" s="217"/>
      <c r="S322" s="217"/>
      <c r="T322" s="217"/>
      <c r="U322" s="217"/>
      <c r="V322" s="217"/>
      <c r="W322" s="217"/>
      <c r="X322" s="208"/>
      <c r="Y322" s="208"/>
      <c r="Z322" s="208"/>
      <c r="AA322" s="208"/>
      <c r="AB322" s="208"/>
      <c r="AC322" s="208"/>
      <c r="AD322" s="208"/>
      <c r="AE322" s="208"/>
      <c r="AF322" s="208"/>
      <c r="AG322" s="208" t="s">
        <v>156</v>
      </c>
      <c r="AH322" s="208">
        <v>0</v>
      </c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outlineLevel="1">
      <c r="A323" s="215"/>
      <c r="B323" s="216"/>
      <c r="C323" s="241"/>
      <c r="D323" s="235"/>
      <c r="E323" s="235"/>
      <c r="F323" s="235"/>
      <c r="G323" s="235"/>
      <c r="H323" s="217"/>
      <c r="I323" s="217"/>
      <c r="J323" s="217"/>
      <c r="K323" s="217"/>
      <c r="L323" s="217"/>
      <c r="M323" s="217"/>
      <c r="N323" s="217"/>
      <c r="O323" s="217"/>
      <c r="P323" s="217"/>
      <c r="Q323" s="217"/>
      <c r="R323" s="217"/>
      <c r="S323" s="217"/>
      <c r="T323" s="217"/>
      <c r="U323" s="217"/>
      <c r="V323" s="217"/>
      <c r="W323" s="217"/>
      <c r="X323" s="208"/>
      <c r="Y323" s="208"/>
      <c r="Z323" s="208"/>
      <c r="AA323" s="208"/>
      <c r="AB323" s="208"/>
      <c r="AC323" s="208"/>
      <c r="AD323" s="208"/>
      <c r="AE323" s="208"/>
      <c r="AF323" s="208"/>
      <c r="AG323" s="208" t="s">
        <v>138</v>
      </c>
      <c r="AH323" s="208"/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</row>
    <row r="324" spans="1:60" outlineLevel="1">
      <c r="A324" s="227">
        <v>97</v>
      </c>
      <c r="B324" s="228" t="s">
        <v>476</v>
      </c>
      <c r="C324" s="239" t="s">
        <v>477</v>
      </c>
      <c r="D324" s="229" t="s">
        <v>302</v>
      </c>
      <c r="E324" s="230">
        <v>92.06</v>
      </c>
      <c r="F324" s="231"/>
      <c r="G324" s="232">
        <f>ROUND(E324*F324,2)</f>
        <v>0</v>
      </c>
      <c r="H324" s="231"/>
      <c r="I324" s="232">
        <f>ROUND(E324*H324,2)</f>
        <v>0</v>
      </c>
      <c r="J324" s="231"/>
      <c r="K324" s="232">
        <f>ROUND(E324*J324,2)</f>
        <v>0</v>
      </c>
      <c r="L324" s="232">
        <v>21</v>
      </c>
      <c r="M324" s="232">
        <f>G324*(1+L324/100)</f>
        <v>0</v>
      </c>
      <c r="N324" s="232">
        <v>0</v>
      </c>
      <c r="O324" s="232">
        <f>ROUND(E324*N324,2)</f>
        <v>0</v>
      </c>
      <c r="P324" s="232">
        <v>0</v>
      </c>
      <c r="Q324" s="232">
        <f>ROUND(E324*P324,2)</f>
        <v>0</v>
      </c>
      <c r="R324" s="232"/>
      <c r="S324" s="232" t="s">
        <v>133</v>
      </c>
      <c r="T324" s="233" t="s">
        <v>303</v>
      </c>
      <c r="U324" s="217">
        <v>0</v>
      </c>
      <c r="V324" s="217">
        <f>ROUND(E324*U324,2)</f>
        <v>0</v>
      </c>
      <c r="W324" s="217"/>
      <c r="X324" s="208"/>
      <c r="Y324" s="208"/>
      <c r="Z324" s="208"/>
      <c r="AA324" s="208"/>
      <c r="AB324" s="208"/>
      <c r="AC324" s="208"/>
      <c r="AD324" s="208"/>
      <c r="AE324" s="208"/>
      <c r="AF324" s="208"/>
      <c r="AG324" s="208" t="s">
        <v>474</v>
      </c>
      <c r="AH324" s="208"/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outlineLevel="1">
      <c r="A325" s="215"/>
      <c r="B325" s="216"/>
      <c r="C325" s="243" t="s">
        <v>478</v>
      </c>
      <c r="D325" s="218"/>
      <c r="E325" s="219">
        <v>70.260000000000005</v>
      </c>
      <c r="F325" s="217"/>
      <c r="G325" s="217"/>
      <c r="H325" s="217"/>
      <c r="I325" s="217"/>
      <c r="J325" s="217"/>
      <c r="K325" s="217"/>
      <c r="L325" s="217"/>
      <c r="M325" s="217"/>
      <c r="N325" s="217"/>
      <c r="O325" s="217"/>
      <c r="P325" s="217"/>
      <c r="Q325" s="217"/>
      <c r="R325" s="217"/>
      <c r="S325" s="217"/>
      <c r="T325" s="217"/>
      <c r="U325" s="217"/>
      <c r="V325" s="217"/>
      <c r="W325" s="217"/>
      <c r="X325" s="208"/>
      <c r="Y325" s="208"/>
      <c r="Z325" s="208"/>
      <c r="AA325" s="208"/>
      <c r="AB325" s="208"/>
      <c r="AC325" s="208"/>
      <c r="AD325" s="208"/>
      <c r="AE325" s="208"/>
      <c r="AF325" s="208"/>
      <c r="AG325" s="208" t="s">
        <v>156</v>
      </c>
      <c r="AH325" s="208">
        <v>0</v>
      </c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>
      <c r="A326" s="215"/>
      <c r="B326" s="216"/>
      <c r="C326" s="243" t="s">
        <v>479</v>
      </c>
      <c r="D326" s="218"/>
      <c r="E326" s="219">
        <v>21.8</v>
      </c>
      <c r="F326" s="217"/>
      <c r="G326" s="217"/>
      <c r="H326" s="217"/>
      <c r="I326" s="217"/>
      <c r="J326" s="217"/>
      <c r="K326" s="217"/>
      <c r="L326" s="217"/>
      <c r="M326" s="217"/>
      <c r="N326" s="217"/>
      <c r="O326" s="217"/>
      <c r="P326" s="217"/>
      <c r="Q326" s="217"/>
      <c r="R326" s="217"/>
      <c r="S326" s="217"/>
      <c r="T326" s="217"/>
      <c r="U326" s="217"/>
      <c r="V326" s="217"/>
      <c r="W326" s="217"/>
      <c r="X326" s="208"/>
      <c r="Y326" s="208"/>
      <c r="Z326" s="208"/>
      <c r="AA326" s="208"/>
      <c r="AB326" s="208"/>
      <c r="AC326" s="208"/>
      <c r="AD326" s="208"/>
      <c r="AE326" s="208"/>
      <c r="AF326" s="208"/>
      <c r="AG326" s="208" t="s">
        <v>156</v>
      </c>
      <c r="AH326" s="208">
        <v>0</v>
      </c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>
      <c r="A327" s="215"/>
      <c r="B327" s="216"/>
      <c r="C327" s="241"/>
      <c r="D327" s="235"/>
      <c r="E327" s="235"/>
      <c r="F327" s="235"/>
      <c r="G327" s="235"/>
      <c r="H327" s="217"/>
      <c r="I327" s="217"/>
      <c r="J327" s="217"/>
      <c r="K327" s="217"/>
      <c r="L327" s="217"/>
      <c r="M327" s="217"/>
      <c r="N327" s="217"/>
      <c r="O327" s="217"/>
      <c r="P327" s="217"/>
      <c r="Q327" s="217"/>
      <c r="R327" s="217"/>
      <c r="S327" s="217"/>
      <c r="T327" s="217"/>
      <c r="U327" s="217"/>
      <c r="V327" s="217"/>
      <c r="W327" s="217"/>
      <c r="X327" s="208"/>
      <c r="Y327" s="208"/>
      <c r="Z327" s="208"/>
      <c r="AA327" s="208"/>
      <c r="AB327" s="208"/>
      <c r="AC327" s="208"/>
      <c r="AD327" s="208"/>
      <c r="AE327" s="208"/>
      <c r="AF327" s="208"/>
      <c r="AG327" s="208" t="s">
        <v>138</v>
      </c>
      <c r="AH327" s="208"/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 outlineLevel="1">
      <c r="A328" s="227">
        <v>98</v>
      </c>
      <c r="B328" s="228" t="s">
        <v>480</v>
      </c>
      <c r="C328" s="239" t="s">
        <v>481</v>
      </c>
      <c r="D328" s="229" t="s">
        <v>302</v>
      </c>
      <c r="E328" s="230">
        <v>22</v>
      </c>
      <c r="F328" s="231"/>
      <c r="G328" s="232">
        <f>ROUND(E328*F328,2)</f>
        <v>0</v>
      </c>
      <c r="H328" s="231"/>
      <c r="I328" s="232">
        <f>ROUND(E328*H328,2)</f>
        <v>0</v>
      </c>
      <c r="J328" s="231"/>
      <c r="K328" s="232">
        <f>ROUND(E328*J328,2)</f>
        <v>0</v>
      </c>
      <c r="L328" s="232">
        <v>21</v>
      </c>
      <c r="M328" s="232">
        <f>G328*(1+L328/100)</f>
        <v>0</v>
      </c>
      <c r="N328" s="232">
        <v>9.1E-4</v>
      </c>
      <c r="O328" s="232">
        <f>ROUND(E328*N328,2)</f>
        <v>0.02</v>
      </c>
      <c r="P328" s="232">
        <v>0</v>
      </c>
      <c r="Q328" s="232">
        <f>ROUND(E328*P328,2)</f>
        <v>0</v>
      </c>
      <c r="R328" s="232"/>
      <c r="S328" s="232" t="s">
        <v>133</v>
      </c>
      <c r="T328" s="233" t="s">
        <v>134</v>
      </c>
      <c r="U328" s="217">
        <v>0</v>
      </c>
      <c r="V328" s="217">
        <f>ROUND(E328*U328,2)</f>
        <v>0</v>
      </c>
      <c r="W328" s="217"/>
      <c r="X328" s="208"/>
      <c r="Y328" s="208"/>
      <c r="Z328" s="208"/>
      <c r="AA328" s="208"/>
      <c r="AB328" s="208"/>
      <c r="AC328" s="208"/>
      <c r="AD328" s="208"/>
      <c r="AE328" s="208"/>
      <c r="AF328" s="208"/>
      <c r="AG328" s="208" t="s">
        <v>474</v>
      </c>
      <c r="AH328" s="208"/>
      <c r="AI328" s="208"/>
      <c r="AJ328" s="208"/>
      <c r="AK328" s="208"/>
      <c r="AL328" s="208"/>
      <c r="AM328" s="208"/>
      <c r="AN328" s="208"/>
      <c r="AO328" s="208"/>
      <c r="AP328" s="208"/>
      <c r="AQ328" s="208"/>
      <c r="AR328" s="208"/>
      <c r="AS328" s="208"/>
      <c r="AT328" s="208"/>
      <c r="AU328" s="208"/>
      <c r="AV328" s="208"/>
      <c r="AW328" s="208"/>
      <c r="AX328" s="208"/>
      <c r="AY328" s="208"/>
      <c r="AZ328" s="208"/>
      <c r="BA328" s="208"/>
      <c r="BB328" s="208"/>
      <c r="BC328" s="208"/>
      <c r="BD328" s="208"/>
      <c r="BE328" s="208"/>
      <c r="BF328" s="208"/>
      <c r="BG328" s="208"/>
      <c r="BH328" s="208"/>
    </row>
    <row r="329" spans="1:60" outlineLevel="1">
      <c r="A329" s="215"/>
      <c r="B329" s="216"/>
      <c r="C329" s="243" t="s">
        <v>482</v>
      </c>
      <c r="D329" s="218"/>
      <c r="E329" s="219">
        <v>22</v>
      </c>
      <c r="F329" s="217"/>
      <c r="G329" s="217"/>
      <c r="H329" s="217"/>
      <c r="I329" s="217"/>
      <c r="J329" s="217"/>
      <c r="K329" s="217"/>
      <c r="L329" s="217"/>
      <c r="M329" s="217"/>
      <c r="N329" s="217"/>
      <c r="O329" s="217"/>
      <c r="P329" s="217"/>
      <c r="Q329" s="217"/>
      <c r="R329" s="217"/>
      <c r="S329" s="217"/>
      <c r="T329" s="217"/>
      <c r="U329" s="217"/>
      <c r="V329" s="217"/>
      <c r="W329" s="217"/>
      <c r="X329" s="208"/>
      <c r="Y329" s="208"/>
      <c r="Z329" s="208"/>
      <c r="AA329" s="208"/>
      <c r="AB329" s="208"/>
      <c r="AC329" s="208"/>
      <c r="AD329" s="208"/>
      <c r="AE329" s="208"/>
      <c r="AF329" s="208"/>
      <c r="AG329" s="208" t="s">
        <v>156</v>
      </c>
      <c r="AH329" s="208">
        <v>0</v>
      </c>
      <c r="AI329" s="208"/>
      <c r="AJ329" s="208"/>
      <c r="AK329" s="208"/>
      <c r="AL329" s="208"/>
      <c r="AM329" s="208"/>
      <c r="AN329" s="208"/>
      <c r="AO329" s="208"/>
      <c r="AP329" s="208"/>
      <c r="AQ329" s="208"/>
      <c r="AR329" s="208"/>
      <c r="AS329" s="208"/>
      <c r="AT329" s="208"/>
      <c r="AU329" s="208"/>
      <c r="AV329" s="208"/>
      <c r="AW329" s="208"/>
      <c r="AX329" s="208"/>
      <c r="AY329" s="208"/>
      <c r="AZ329" s="208"/>
      <c r="BA329" s="208"/>
      <c r="BB329" s="208"/>
      <c r="BC329" s="208"/>
      <c r="BD329" s="208"/>
      <c r="BE329" s="208"/>
      <c r="BF329" s="208"/>
      <c r="BG329" s="208"/>
      <c r="BH329" s="208"/>
    </row>
    <row r="330" spans="1:60" outlineLevel="1">
      <c r="A330" s="215"/>
      <c r="B330" s="216"/>
      <c r="C330" s="241"/>
      <c r="D330" s="235"/>
      <c r="E330" s="235"/>
      <c r="F330" s="235"/>
      <c r="G330" s="235"/>
      <c r="H330" s="217"/>
      <c r="I330" s="217"/>
      <c r="J330" s="217"/>
      <c r="K330" s="217"/>
      <c r="L330" s="217"/>
      <c r="M330" s="217"/>
      <c r="N330" s="217"/>
      <c r="O330" s="217"/>
      <c r="P330" s="217"/>
      <c r="Q330" s="217"/>
      <c r="R330" s="217"/>
      <c r="S330" s="217"/>
      <c r="T330" s="217"/>
      <c r="U330" s="217"/>
      <c r="V330" s="217"/>
      <c r="W330" s="217"/>
      <c r="X330" s="208"/>
      <c r="Y330" s="208"/>
      <c r="Z330" s="208"/>
      <c r="AA330" s="208"/>
      <c r="AB330" s="208"/>
      <c r="AC330" s="208"/>
      <c r="AD330" s="208"/>
      <c r="AE330" s="208"/>
      <c r="AF330" s="208"/>
      <c r="AG330" s="208" t="s">
        <v>138</v>
      </c>
      <c r="AH330" s="208"/>
      <c r="AI330" s="208"/>
      <c r="AJ330" s="208"/>
      <c r="AK330" s="208"/>
      <c r="AL330" s="208"/>
      <c r="AM330" s="208"/>
      <c r="AN330" s="208"/>
      <c r="AO330" s="208"/>
      <c r="AP330" s="208"/>
      <c r="AQ330" s="208"/>
      <c r="AR330" s="208"/>
      <c r="AS330" s="208"/>
      <c r="AT330" s="208"/>
      <c r="AU330" s="208"/>
      <c r="AV330" s="208"/>
      <c r="AW330" s="208"/>
      <c r="AX330" s="208"/>
      <c r="AY330" s="208"/>
      <c r="AZ330" s="208"/>
      <c r="BA330" s="208"/>
      <c r="BB330" s="208"/>
      <c r="BC330" s="208"/>
      <c r="BD330" s="208"/>
      <c r="BE330" s="208"/>
      <c r="BF330" s="208"/>
      <c r="BG330" s="208"/>
      <c r="BH330" s="208"/>
    </row>
    <row r="331" spans="1:60">
      <c r="A331" s="221" t="s">
        <v>128</v>
      </c>
      <c r="B331" s="222" t="s">
        <v>92</v>
      </c>
      <c r="C331" s="238" t="s">
        <v>93</v>
      </c>
      <c r="D331" s="223"/>
      <c r="E331" s="224"/>
      <c r="F331" s="225"/>
      <c r="G331" s="225">
        <f>SUMIF(AG332:AG349,"&lt;&gt;NOR",G332:G349)</f>
        <v>0</v>
      </c>
      <c r="H331" s="225"/>
      <c r="I331" s="225">
        <f>SUM(I332:I349)</f>
        <v>0</v>
      </c>
      <c r="J331" s="225"/>
      <c r="K331" s="225">
        <f>SUM(K332:K349)</f>
        <v>0</v>
      </c>
      <c r="L331" s="225"/>
      <c r="M331" s="225">
        <f>SUM(M332:M349)</f>
        <v>0</v>
      </c>
      <c r="N331" s="225"/>
      <c r="O331" s="225">
        <f>SUM(O332:O349)</f>
        <v>0.84000000000000008</v>
      </c>
      <c r="P331" s="225"/>
      <c r="Q331" s="225">
        <f>SUM(Q332:Q349)</f>
        <v>0</v>
      </c>
      <c r="R331" s="225"/>
      <c r="S331" s="225"/>
      <c r="T331" s="226"/>
      <c r="U331" s="220"/>
      <c r="V331" s="220">
        <f>SUM(V332:V349)</f>
        <v>0</v>
      </c>
      <c r="W331" s="220"/>
      <c r="AG331" t="s">
        <v>129</v>
      </c>
    </row>
    <row r="332" spans="1:60" outlineLevel="1">
      <c r="A332" s="227">
        <v>99</v>
      </c>
      <c r="B332" s="228" t="s">
        <v>483</v>
      </c>
      <c r="C332" s="239" t="s">
        <v>484</v>
      </c>
      <c r="D332" s="229" t="s">
        <v>485</v>
      </c>
      <c r="E332" s="230">
        <v>805.79200000000003</v>
      </c>
      <c r="F332" s="231"/>
      <c r="G332" s="232">
        <f>ROUND(E332*F332,2)</f>
        <v>0</v>
      </c>
      <c r="H332" s="231"/>
      <c r="I332" s="232">
        <f>ROUND(E332*H332,2)</f>
        <v>0</v>
      </c>
      <c r="J332" s="231"/>
      <c r="K332" s="232">
        <f>ROUND(E332*J332,2)</f>
        <v>0</v>
      </c>
      <c r="L332" s="232">
        <v>21</v>
      </c>
      <c r="M332" s="232">
        <f>G332*(1+L332/100)</f>
        <v>0</v>
      </c>
      <c r="N332" s="232">
        <v>5.0000000000000002E-5</v>
      </c>
      <c r="O332" s="232">
        <f>ROUND(E332*N332,2)</f>
        <v>0.04</v>
      </c>
      <c r="P332" s="232">
        <v>0</v>
      </c>
      <c r="Q332" s="232">
        <f>ROUND(E332*P332,2)</f>
        <v>0</v>
      </c>
      <c r="R332" s="232"/>
      <c r="S332" s="232" t="s">
        <v>133</v>
      </c>
      <c r="T332" s="233" t="s">
        <v>134</v>
      </c>
      <c r="U332" s="217">
        <v>0</v>
      </c>
      <c r="V332" s="217">
        <f>ROUND(E332*U332,2)</f>
        <v>0</v>
      </c>
      <c r="W332" s="217"/>
      <c r="X332" s="208"/>
      <c r="Y332" s="208"/>
      <c r="Z332" s="208"/>
      <c r="AA332" s="208"/>
      <c r="AB332" s="208"/>
      <c r="AC332" s="208"/>
      <c r="AD332" s="208"/>
      <c r="AE332" s="208"/>
      <c r="AF332" s="208"/>
      <c r="AG332" s="208" t="s">
        <v>464</v>
      </c>
      <c r="AH332" s="208"/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</row>
    <row r="333" spans="1:60" outlineLevel="1">
      <c r="A333" s="215"/>
      <c r="B333" s="216"/>
      <c r="C333" s="243" t="s">
        <v>486</v>
      </c>
      <c r="D333" s="218"/>
      <c r="E333" s="219">
        <v>423.98</v>
      </c>
      <c r="F333" s="217"/>
      <c r="G333" s="217"/>
      <c r="H333" s="217"/>
      <c r="I333" s="217"/>
      <c r="J333" s="217"/>
      <c r="K333" s="217"/>
      <c r="L333" s="217"/>
      <c r="M333" s="217"/>
      <c r="N333" s="217"/>
      <c r="O333" s="217"/>
      <c r="P333" s="217"/>
      <c r="Q333" s="217"/>
      <c r="R333" s="217"/>
      <c r="S333" s="217"/>
      <c r="T333" s="217"/>
      <c r="U333" s="217"/>
      <c r="V333" s="217"/>
      <c r="W333" s="217"/>
      <c r="X333" s="208"/>
      <c r="Y333" s="208"/>
      <c r="Z333" s="208"/>
      <c r="AA333" s="208"/>
      <c r="AB333" s="208"/>
      <c r="AC333" s="208"/>
      <c r="AD333" s="208"/>
      <c r="AE333" s="208"/>
      <c r="AF333" s="208"/>
      <c r="AG333" s="208" t="s">
        <v>156</v>
      </c>
      <c r="AH333" s="208">
        <v>0</v>
      </c>
      <c r="AI333" s="208"/>
      <c r="AJ333" s="208"/>
      <c r="AK333" s="208"/>
      <c r="AL333" s="208"/>
      <c r="AM333" s="208"/>
      <c r="AN333" s="208"/>
      <c r="AO333" s="208"/>
      <c r="AP333" s="208"/>
      <c r="AQ333" s="208"/>
      <c r="AR333" s="208"/>
      <c r="AS333" s="208"/>
      <c r="AT333" s="208"/>
      <c r="AU333" s="208"/>
      <c r="AV333" s="208"/>
      <c r="AW333" s="208"/>
      <c r="AX333" s="208"/>
      <c r="AY333" s="208"/>
      <c r="AZ333" s="208"/>
      <c r="BA333" s="208"/>
      <c r="BB333" s="208"/>
      <c r="BC333" s="208"/>
      <c r="BD333" s="208"/>
      <c r="BE333" s="208"/>
      <c r="BF333" s="208"/>
      <c r="BG333" s="208"/>
      <c r="BH333" s="208"/>
    </row>
    <row r="334" spans="1:60" outlineLevel="1">
      <c r="A334" s="215"/>
      <c r="B334" s="216"/>
      <c r="C334" s="243" t="s">
        <v>487</v>
      </c>
      <c r="D334" s="218"/>
      <c r="E334" s="219">
        <v>134.9</v>
      </c>
      <c r="F334" s="217"/>
      <c r="G334" s="217"/>
      <c r="H334" s="217"/>
      <c r="I334" s="217"/>
      <c r="J334" s="217"/>
      <c r="K334" s="217"/>
      <c r="L334" s="217"/>
      <c r="M334" s="217"/>
      <c r="N334" s="217"/>
      <c r="O334" s="217"/>
      <c r="P334" s="217"/>
      <c r="Q334" s="217"/>
      <c r="R334" s="217"/>
      <c r="S334" s="217"/>
      <c r="T334" s="217"/>
      <c r="U334" s="217"/>
      <c r="V334" s="217"/>
      <c r="W334" s="217"/>
      <c r="X334" s="208"/>
      <c r="Y334" s="208"/>
      <c r="Z334" s="208"/>
      <c r="AA334" s="208"/>
      <c r="AB334" s="208"/>
      <c r="AC334" s="208"/>
      <c r="AD334" s="208"/>
      <c r="AE334" s="208"/>
      <c r="AF334" s="208"/>
      <c r="AG334" s="208" t="s">
        <v>156</v>
      </c>
      <c r="AH334" s="208">
        <v>0</v>
      </c>
      <c r="AI334" s="208"/>
      <c r="AJ334" s="208"/>
      <c r="AK334" s="208"/>
      <c r="AL334" s="208"/>
      <c r="AM334" s="208"/>
      <c r="AN334" s="208"/>
      <c r="AO334" s="208"/>
      <c r="AP334" s="208"/>
      <c r="AQ334" s="208"/>
      <c r="AR334" s="208"/>
      <c r="AS334" s="208"/>
      <c r="AT334" s="208"/>
      <c r="AU334" s="208"/>
      <c r="AV334" s="208"/>
      <c r="AW334" s="208"/>
      <c r="AX334" s="208"/>
      <c r="AY334" s="208"/>
      <c r="AZ334" s="208"/>
      <c r="BA334" s="208"/>
      <c r="BB334" s="208"/>
      <c r="BC334" s="208"/>
      <c r="BD334" s="208"/>
      <c r="BE334" s="208"/>
      <c r="BF334" s="208"/>
      <c r="BG334" s="208"/>
      <c r="BH334" s="208"/>
    </row>
    <row r="335" spans="1:60" outlineLevel="1">
      <c r="A335" s="215"/>
      <c r="B335" s="216"/>
      <c r="C335" s="243" t="s">
        <v>488</v>
      </c>
      <c r="D335" s="218"/>
      <c r="E335" s="219">
        <v>202.94000000000003</v>
      </c>
      <c r="F335" s="217"/>
      <c r="G335" s="217"/>
      <c r="H335" s="217"/>
      <c r="I335" s="217"/>
      <c r="J335" s="217"/>
      <c r="K335" s="217"/>
      <c r="L335" s="217"/>
      <c r="M335" s="217"/>
      <c r="N335" s="217"/>
      <c r="O335" s="217"/>
      <c r="P335" s="217"/>
      <c r="Q335" s="217"/>
      <c r="R335" s="217"/>
      <c r="S335" s="217"/>
      <c r="T335" s="217"/>
      <c r="U335" s="217"/>
      <c r="V335" s="217"/>
      <c r="W335" s="217"/>
      <c r="X335" s="208"/>
      <c r="Y335" s="208"/>
      <c r="Z335" s="208"/>
      <c r="AA335" s="208"/>
      <c r="AB335" s="208"/>
      <c r="AC335" s="208"/>
      <c r="AD335" s="208"/>
      <c r="AE335" s="208"/>
      <c r="AF335" s="208"/>
      <c r="AG335" s="208" t="s">
        <v>156</v>
      </c>
      <c r="AH335" s="208">
        <v>0</v>
      </c>
      <c r="AI335" s="208"/>
      <c r="AJ335" s="208"/>
      <c r="AK335" s="208"/>
      <c r="AL335" s="208"/>
      <c r="AM335" s="208"/>
      <c r="AN335" s="208"/>
      <c r="AO335" s="208"/>
      <c r="AP335" s="208"/>
      <c r="AQ335" s="208"/>
      <c r="AR335" s="208"/>
      <c r="AS335" s="208"/>
      <c r="AT335" s="208"/>
      <c r="AU335" s="208"/>
      <c r="AV335" s="208"/>
      <c r="AW335" s="208"/>
      <c r="AX335" s="208"/>
      <c r="AY335" s="208"/>
      <c r="AZ335" s="208"/>
      <c r="BA335" s="208"/>
      <c r="BB335" s="208"/>
      <c r="BC335" s="208"/>
      <c r="BD335" s="208"/>
      <c r="BE335" s="208"/>
      <c r="BF335" s="208"/>
      <c r="BG335" s="208"/>
      <c r="BH335" s="208"/>
    </row>
    <row r="336" spans="1:60" outlineLevel="1">
      <c r="A336" s="215"/>
      <c r="B336" s="216"/>
      <c r="C336" s="243" t="s">
        <v>489</v>
      </c>
      <c r="D336" s="218"/>
      <c r="E336" s="219">
        <v>43.96</v>
      </c>
      <c r="F336" s="217"/>
      <c r="G336" s="217"/>
      <c r="H336" s="217"/>
      <c r="I336" s="217"/>
      <c r="J336" s="217"/>
      <c r="K336" s="217"/>
      <c r="L336" s="217"/>
      <c r="M336" s="217"/>
      <c r="N336" s="217"/>
      <c r="O336" s="217"/>
      <c r="P336" s="217"/>
      <c r="Q336" s="217"/>
      <c r="R336" s="217"/>
      <c r="S336" s="217"/>
      <c r="T336" s="217"/>
      <c r="U336" s="217"/>
      <c r="V336" s="217"/>
      <c r="W336" s="217"/>
      <c r="X336" s="208"/>
      <c r="Y336" s="208"/>
      <c r="Z336" s="208"/>
      <c r="AA336" s="208"/>
      <c r="AB336" s="208"/>
      <c r="AC336" s="208"/>
      <c r="AD336" s="208"/>
      <c r="AE336" s="208"/>
      <c r="AF336" s="208"/>
      <c r="AG336" s="208" t="s">
        <v>156</v>
      </c>
      <c r="AH336" s="208">
        <v>0</v>
      </c>
      <c r="AI336" s="208"/>
      <c r="AJ336" s="208"/>
      <c r="AK336" s="208"/>
      <c r="AL336" s="208"/>
      <c r="AM336" s="208"/>
      <c r="AN336" s="208"/>
      <c r="AO336" s="208"/>
      <c r="AP336" s="208"/>
      <c r="AQ336" s="208"/>
      <c r="AR336" s="208"/>
      <c r="AS336" s="208"/>
      <c r="AT336" s="208"/>
      <c r="AU336" s="208"/>
      <c r="AV336" s="208"/>
      <c r="AW336" s="208"/>
      <c r="AX336" s="208"/>
      <c r="AY336" s="208"/>
      <c r="AZ336" s="208"/>
      <c r="BA336" s="208"/>
      <c r="BB336" s="208"/>
      <c r="BC336" s="208"/>
      <c r="BD336" s="208"/>
      <c r="BE336" s="208"/>
      <c r="BF336" s="208"/>
      <c r="BG336" s="208"/>
      <c r="BH336" s="208"/>
    </row>
    <row r="337" spans="1:60" outlineLevel="1">
      <c r="A337" s="215"/>
      <c r="B337" s="216"/>
      <c r="C337" s="241"/>
      <c r="D337" s="235"/>
      <c r="E337" s="235"/>
      <c r="F337" s="235"/>
      <c r="G337" s="235"/>
      <c r="H337" s="217"/>
      <c r="I337" s="217"/>
      <c r="J337" s="217"/>
      <c r="K337" s="217"/>
      <c r="L337" s="217"/>
      <c r="M337" s="217"/>
      <c r="N337" s="217"/>
      <c r="O337" s="217"/>
      <c r="P337" s="217"/>
      <c r="Q337" s="217"/>
      <c r="R337" s="217"/>
      <c r="S337" s="217"/>
      <c r="T337" s="217"/>
      <c r="U337" s="217"/>
      <c r="V337" s="217"/>
      <c r="W337" s="217"/>
      <c r="X337" s="208"/>
      <c r="Y337" s="208"/>
      <c r="Z337" s="208"/>
      <c r="AA337" s="208"/>
      <c r="AB337" s="208"/>
      <c r="AC337" s="208"/>
      <c r="AD337" s="208"/>
      <c r="AE337" s="208"/>
      <c r="AF337" s="208"/>
      <c r="AG337" s="208" t="s">
        <v>138</v>
      </c>
      <c r="AH337" s="208"/>
      <c r="AI337" s="208"/>
      <c r="AJ337" s="208"/>
      <c r="AK337" s="208"/>
      <c r="AL337" s="208"/>
      <c r="AM337" s="208"/>
      <c r="AN337" s="208"/>
      <c r="AO337" s="208"/>
      <c r="AP337" s="208"/>
      <c r="AQ337" s="208"/>
      <c r="AR337" s="208"/>
      <c r="AS337" s="208"/>
      <c r="AT337" s="208"/>
      <c r="AU337" s="208"/>
      <c r="AV337" s="208"/>
      <c r="AW337" s="208"/>
      <c r="AX337" s="208"/>
      <c r="AY337" s="208"/>
      <c r="AZ337" s="208"/>
      <c r="BA337" s="208"/>
      <c r="BB337" s="208"/>
      <c r="BC337" s="208"/>
      <c r="BD337" s="208"/>
      <c r="BE337" s="208"/>
      <c r="BF337" s="208"/>
      <c r="BG337" s="208"/>
      <c r="BH337" s="208"/>
    </row>
    <row r="338" spans="1:60" outlineLevel="1">
      <c r="A338" s="227">
        <v>100</v>
      </c>
      <c r="B338" s="228" t="s">
        <v>490</v>
      </c>
      <c r="C338" s="239" t="s">
        <v>491</v>
      </c>
      <c r="D338" s="229" t="s">
        <v>249</v>
      </c>
      <c r="E338" s="230">
        <v>0.84608000000000005</v>
      </c>
      <c r="F338" s="231"/>
      <c r="G338" s="232">
        <f>ROUND(E338*F338,2)</f>
        <v>0</v>
      </c>
      <c r="H338" s="231"/>
      <c r="I338" s="232">
        <f>ROUND(E338*H338,2)</f>
        <v>0</v>
      </c>
      <c r="J338" s="231"/>
      <c r="K338" s="232">
        <f>ROUND(E338*J338,2)</f>
        <v>0</v>
      </c>
      <c r="L338" s="232">
        <v>21</v>
      </c>
      <c r="M338" s="232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2"/>
      <c r="S338" s="232" t="s">
        <v>133</v>
      </c>
      <c r="T338" s="233" t="s">
        <v>134</v>
      </c>
      <c r="U338" s="217">
        <v>0</v>
      </c>
      <c r="V338" s="217">
        <f>ROUND(E338*U338,2)</f>
        <v>0</v>
      </c>
      <c r="W338" s="217"/>
      <c r="X338" s="208"/>
      <c r="Y338" s="208"/>
      <c r="Z338" s="208"/>
      <c r="AA338" s="208"/>
      <c r="AB338" s="208"/>
      <c r="AC338" s="208"/>
      <c r="AD338" s="208"/>
      <c r="AE338" s="208"/>
      <c r="AF338" s="208"/>
      <c r="AG338" s="208" t="s">
        <v>464</v>
      </c>
      <c r="AH338" s="208"/>
      <c r="AI338" s="208"/>
      <c r="AJ338" s="208"/>
      <c r="AK338" s="208"/>
      <c r="AL338" s="208"/>
      <c r="AM338" s="208"/>
      <c r="AN338" s="208"/>
      <c r="AO338" s="208"/>
      <c r="AP338" s="208"/>
      <c r="AQ338" s="208"/>
      <c r="AR338" s="208"/>
      <c r="AS338" s="208"/>
      <c r="AT338" s="208"/>
      <c r="AU338" s="208"/>
      <c r="AV338" s="208"/>
      <c r="AW338" s="208"/>
      <c r="AX338" s="208"/>
      <c r="AY338" s="208"/>
      <c r="AZ338" s="208"/>
      <c r="BA338" s="208"/>
      <c r="BB338" s="208"/>
      <c r="BC338" s="208"/>
      <c r="BD338" s="208"/>
      <c r="BE338" s="208"/>
      <c r="BF338" s="208"/>
      <c r="BG338" s="208"/>
      <c r="BH338" s="208"/>
    </row>
    <row r="339" spans="1:60" outlineLevel="1">
      <c r="A339" s="215"/>
      <c r="B339" s="216"/>
      <c r="C339" s="243" t="s">
        <v>492</v>
      </c>
      <c r="D339" s="218"/>
      <c r="E339" s="219">
        <v>0.85000000000000009</v>
      </c>
      <c r="F339" s="217"/>
      <c r="G339" s="217"/>
      <c r="H339" s="217"/>
      <c r="I339" s="217"/>
      <c r="J339" s="217"/>
      <c r="K339" s="217"/>
      <c r="L339" s="217"/>
      <c r="M339" s="217"/>
      <c r="N339" s="217"/>
      <c r="O339" s="217"/>
      <c r="P339" s="217"/>
      <c r="Q339" s="217"/>
      <c r="R339" s="217"/>
      <c r="S339" s="217"/>
      <c r="T339" s="217"/>
      <c r="U339" s="217"/>
      <c r="V339" s="217"/>
      <c r="W339" s="217"/>
      <c r="X339" s="208"/>
      <c r="Y339" s="208"/>
      <c r="Z339" s="208"/>
      <c r="AA339" s="208"/>
      <c r="AB339" s="208"/>
      <c r="AC339" s="208"/>
      <c r="AD339" s="208"/>
      <c r="AE339" s="208"/>
      <c r="AF339" s="208"/>
      <c r="AG339" s="208" t="s">
        <v>156</v>
      </c>
      <c r="AH339" s="208">
        <v>0</v>
      </c>
      <c r="AI339" s="208"/>
      <c r="AJ339" s="208"/>
      <c r="AK339" s="208"/>
      <c r="AL339" s="208"/>
      <c r="AM339" s="208"/>
      <c r="AN339" s="208"/>
      <c r="AO339" s="208"/>
      <c r="AP339" s="208"/>
      <c r="AQ339" s="208"/>
      <c r="AR339" s="208"/>
      <c r="AS339" s="208"/>
      <c r="AT339" s="208"/>
      <c r="AU339" s="208"/>
      <c r="AV339" s="208"/>
      <c r="AW339" s="208"/>
      <c r="AX339" s="208"/>
      <c r="AY339" s="208"/>
      <c r="AZ339" s="208"/>
      <c r="BA339" s="208"/>
      <c r="BB339" s="208"/>
      <c r="BC339" s="208"/>
      <c r="BD339" s="208"/>
      <c r="BE339" s="208"/>
      <c r="BF339" s="208"/>
      <c r="BG339" s="208"/>
      <c r="BH339" s="208"/>
    </row>
    <row r="340" spans="1:60" outlineLevel="1">
      <c r="A340" s="215"/>
      <c r="B340" s="216"/>
      <c r="C340" s="241"/>
      <c r="D340" s="235"/>
      <c r="E340" s="235"/>
      <c r="F340" s="235"/>
      <c r="G340" s="235"/>
      <c r="H340" s="217"/>
      <c r="I340" s="217"/>
      <c r="J340" s="217"/>
      <c r="K340" s="217"/>
      <c r="L340" s="217"/>
      <c r="M340" s="217"/>
      <c r="N340" s="217"/>
      <c r="O340" s="217"/>
      <c r="P340" s="217"/>
      <c r="Q340" s="217"/>
      <c r="R340" s="217"/>
      <c r="S340" s="217"/>
      <c r="T340" s="217"/>
      <c r="U340" s="217"/>
      <c r="V340" s="217"/>
      <c r="W340" s="217"/>
      <c r="X340" s="208"/>
      <c r="Y340" s="208"/>
      <c r="Z340" s="208"/>
      <c r="AA340" s="208"/>
      <c r="AB340" s="208"/>
      <c r="AC340" s="208"/>
      <c r="AD340" s="208"/>
      <c r="AE340" s="208"/>
      <c r="AF340" s="208"/>
      <c r="AG340" s="208" t="s">
        <v>138</v>
      </c>
      <c r="AH340" s="208"/>
      <c r="AI340" s="208"/>
      <c r="AJ340" s="208"/>
      <c r="AK340" s="208"/>
      <c r="AL340" s="208"/>
      <c r="AM340" s="208"/>
      <c r="AN340" s="208"/>
      <c r="AO340" s="208"/>
      <c r="AP340" s="208"/>
      <c r="AQ340" s="208"/>
      <c r="AR340" s="208"/>
      <c r="AS340" s="208"/>
      <c r="AT340" s="208"/>
      <c r="AU340" s="208"/>
      <c r="AV340" s="208"/>
      <c r="AW340" s="208"/>
      <c r="AX340" s="208"/>
      <c r="AY340" s="208"/>
      <c r="AZ340" s="208"/>
      <c r="BA340" s="208"/>
      <c r="BB340" s="208"/>
      <c r="BC340" s="208"/>
      <c r="BD340" s="208"/>
      <c r="BE340" s="208"/>
      <c r="BF340" s="208"/>
      <c r="BG340" s="208"/>
      <c r="BH340" s="208"/>
    </row>
    <row r="341" spans="1:60" outlineLevel="1">
      <c r="A341" s="227">
        <v>101</v>
      </c>
      <c r="B341" s="228" t="s">
        <v>493</v>
      </c>
      <c r="C341" s="239" t="s">
        <v>494</v>
      </c>
      <c r="D341" s="229" t="s">
        <v>249</v>
      </c>
      <c r="E341" s="230">
        <v>0.20294000000000001</v>
      </c>
      <c r="F341" s="231"/>
      <c r="G341" s="232">
        <f>ROUND(E341*F341,2)</f>
        <v>0</v>
      </c>
      <c r="H341" s="231"/>
      <c r="I341" s="232">
        <f>ROUND(E341*H341,2)</f>
        <v>0</v>
      </c>
      <c r="J341" s="231"/>
      <c r="K341" s="232">
        <f>ROUND(E341*J341,2)</f>
        <v>0</v>
      </c>
      <c r="L341" s="232">
        <v>21</v>
      </c>
      <c r="M341" s="232">
        <f>G341*(1+L341/100)</f>
        <v>0</v>
      </c>
      <c r="N341" s="232">
        <v>1</v>
      </c>
      <c r="O341" s="232">
        <f>ROUND(E341*N341,2)</f>
        <v>0.2</v>
      </c>
      <c r="P341" s="232">
        <v>0</v>
      </c>
      <c r="Q341" s="232">
        <f>ROUND(E341*P341,2)</f>
        <v>0</v>
      </c>
      <c r="R341" s="232" t="s">
        <v>235</v>
      </c>
      <c r="S341" s="232" t="s">
        <v>133</v>
      </c>
      <c r="T341" s="233" t="s">
        <v>134</v>
      </c>
      <c r="U341" s="217">
        <v>0</v>
      </c>
      <c r="V341" s="217">
        <f>ROUND(E341*U341,2)</f>
        <v>0</v>
      </c>
      <c r="W341" s="217"/>
      <c r="X341" s="208"/>
      <c r="Y341" s="208"/>
      <c r="Z341" s="208"/>
      <c r="AA341" s="208"/>
      <c r="AB341" s="208"/>
      <c r="AC341" s="208"/>
      <c r="AD341" s="208"/>
      <c r="AE341" s="208"/>
      <c r="AF341" s="208"/>
      <c r="AG341" s="208" t="s">
        <v>236</v>
      </c>
      <c r="AH341" s="208"/>
      <c r="AI341" s="208"/>
      <c r="AJ341" s="208"/>
      <c r="AK341" s="208"/>
      <c r="AL341" s="208"/>
      <c r="AM341" s="208"/>
      <c r="AN341" s="208"/>
      <c r="AO341" s="208"/>
      <c r="AP341" s="208"/>
      <c r="AQ341" s="208"/>
      <c r="AR341" s="208"/>
      <c r="AS341" s="208"/>
      <c r="AT341" s="208"/>
      <c r="AU341" s="208"/>
      <c r="AV341" s="208"/>
      <c r="AW341" s="208"/>
      <c r="AX341" s="208"/>
      <c r="AY341" s="208"/>
      <c r="AZ341" s="208"/>
      <c r="BA341" s="208"/>
      <c r="BB341" s="208"/>
      <c r="BC341" s="208"/>
      <c r="BD341" s="208"/>
      <c r="BE341" s="208"/>
      <c r="BF341" s="208"/>
      <c r="BG341" s="208"/>
      <c r="BH341" s="208"/>
    </row>
    <row r="342" spans="1:60" outlineLevel="1">
      <c r="A342" s="215"/>
      <c r="B342" s="216"/>
      <c r="C342" s="243" t="s">
        <v>495</v>
      </c>
      <c r="D342" s="218"/>
      <c r="E342" s="219">
        <v>0.2</v>
      </c>
      <c r="F342" s="217"/>
      <c r="G342" s="217"/>
      <c r="H342" s="217"/>
      <c r="I342" s="217"/>
      <c r="J342" s="217"/>
      <c r="K342" s="217"/>
      <c r="L342" s="217"/>
      <c r="M342" s="217"/>
      <c r="N342" s="217"/>
      <c r="O342" s="217"/>
      <c r="P342" s="217"/>
      <c r="Q342" s="217"/>
      <c r="R342" s="217"/>
      <c r="S342" s="217"/>
      <c r="T342" s="217"/>
      <c r="U342" s="217"/>
      <c r="V342" s="217"/>
      <c r="W342" s="217"/>
      <c r="X342" s="208"/>
      <c r="Y342" s="208"/>
      <c r="Z342" s="208"/>
      <c r="AA342" s="208"/>
      <c r="AB342" s="208"/>
      <c r="AC342" s="208"/>
      <c r="AD342" s="208"/>
      <c r="AE342" s="208"/>
      <c r="AF342" s="208"/>
      <c r="AG342" s="208" t="s">
        <v>156</v>
      </c>
      <c r="AH342" s="208">
        <v>0</v>
      </c>
      <c r="AI342" s="208"/>
      <c r="AJ342" s="208"/>
      <c r="AK342" s="208"/>
      <c r="AL342" s="208"/>
      <c r="AM342" s="208"/>
      <c r="AN342" s="208"/>
      <c r="AO342" s="208"/>
      <c r="AP342" s="208"/>
      <c r="AQ342" s="208"/>
      <c r="AR342" s="208"/>
      <c r="AS342" s="208"/>
      <c r="AT342" s="208"/>
      <c r="AU342" s="208"/>
      <c r="AV342" s="208"/>
      <c r="AW342" s="208"/>
      <c r="AX342" s="208"/>
      <c r="AY342" s="208"/>
      <c r="AZ342" s="208"/>
      <c r="BA342" s="208"/>
      <c r="BB342" s="208"/>
      <c r="BC342" s="208"/>
      <c r="BD342" s="208"/>
      <c r="BE342" s="208"/>
      <c r="BF342" s="208"/>
      <c r="BG342" s="208"/>
      <c r="BH342" s="208"/>
    </row>
    <row r="343" spans="1:60" outlineLevel="1">
      <c r="A343" s="215"/>
      <c r="B343" s="216"/>
      <c r="C343" s="241"/>
      <c r="D343" s="235"/>
      <c r="E343" s="235"/>
      <c r="F343" s="235"/>
      <c r="G343" s="235"/>
      <c r="H343" s="217"/>
      <c r="I343" s="217"/>
      <c r="J343" s="217"/>
      <c r="K343" s="217"/>
      <c r="L343" s="217"/>
      <c r="M343" s="217"/>
      <c r="N343" s="217"/>
      <c r="O343" s="217"/>
      <c r="P343" s="217"/>
      <c r="Q343" s="217"/>
      <c r="R343" s="217"/>
      <c r="S343" s="217"/>
      <c r="T343" s="217"/>
      <c r="U343" s="217"/>
      <c r="V343" s="217"/>
      <c r="W343" s="217"/>
      <c r="X343" s="208"/>
      <c r="Y343" s="208"/>
      <c r="Z343" s="208"/>
      <c r="AA343" s="208"/>
      <c r="AB343" s="208"/>
      <c r="AC343" s="208"/>
      <c r="AD343" s="208"/>
      <c r="AE343" s="208"/>
      <c r="AF343" s="208"/>
      <c r="AG343" s="208" t="s">
        <v>138</v>
      </c>
      <c r="AH343" s="208"/>
      <c r="AI343" s="208"/>
      <c r="AJ343" s="208"/>
      <c r="AK343" s="208"/>
      <c r="AL343" s="208"/>
      <c r="AM343" s="208"/>
      <c r="AN343" s="208"/>
      <c r="AO343" s="208"/>
      <c r="AP343" s="208"/>
      <c r="AQ343" s="208"/>
      <c r="AR343" s="208"/>
      <c r="AS343" s="208"/>
      <c r="AT343" s="208"/>
      <c r="AU343" s="208"/>
      <c r="AV343" s="208"/>
      <c r="AW343" s="208"/>
      <c r="AX343" s="208"/>
      <c r="AY343" s="208"/>
      <c r="AZ343" s="208"/>
      <c r="BA343" s="208"/>
      <c r="BB343" s="208"/>
      <c r="BC343" s="208"/>
      <c r="BD343" s="208"/>
      <c r="BE343" s="208"/>
      <c r="BF343" s="208"/>
      <c r="BG343" s="208"/>
      <c r="BH343" s="208"/>
    </row>
    <row r="344" spans="1:60" outlineLevel="1">
      <c r="A344" s="227">
        <v>102</v>
      </c>
      <c r="B344" s="228" t="s">
        <v>496</v>
      </c>
      <c r="C344" s="239" t="s">
        <v>497</v>
      </c>
      <c r="D344" s="229" t="s">
        <v>249</v>
      </c>
      <c r="E344" s="230">
        <v>4.3960000000000006E-2</v>
      </c>
      <c r="F344" s="231"/>
      <c r="G344" s="232">
        <f>ROUND(E344*F344,2)</f>
        <v>0</v>
      </c>
      <c r="H344" s="231"/>
      <c r="I344" s="232">
        <f>ROUND(E344*H344,2)</f>
        <v>0</v>
      </c>
      <c r="J344" s="231"/>
      <c r="K344" s="232">
        <f>ROUND(E344*J344,2)</f>
        <v>0</v>
      </c>
      <c r="L344" s="232">
        <v>21</v>
      </c>
      <c r="M344" s="232">
        <f>G344*(1+L344/100)</f>
        <v>0</v>
      </c>
      <c r="N344" s="232">
        <v>1</v>
      </c>
      <c r="O344" s="232">
        <f>ROUND(E344*N344,2)</f>
        <v>0.04</v>
      </c>
      <c r="P344" s="232">
        <v>0</v>
      </c>
      <c r="Q344" s="232">
        <f>ROUND(E344*P344,2)</f>
        <v>0</v>
      </c>
      <c r="R344" s="232" t="s">
        <v>235</v>
      </c>
      <c r="S344" s="232" t="s">
        <v>133</v>
      </c>
      <c r="T344" s="233" t="s">
        <v>134</v>
      </c>
      <c r="U344" s="217">
        <v>0</v>
      </c>
      <c r="V344" s="217">
        <f>ROUND(E344*U344,2)</f>
        <v>0</v>
      </c>
      <c r="W344" s="217"/>
      <c r="X344" s="208"/>
      <c r="Y344" s="208"/>
      <c r="Z344" s="208"/>
      <c r="AA344" s="208"/>
      <c r="AB344" s="208"/>
      <c r="AC344" s="208"/>
      <c r="AD344" s="208"/>
      <c r="AE344" s="208"/>
      <c r="AF344" s="208"/>
      <c r="AG344" s="208" t="s">
        <v>236</v>
      </c>
      <c r="AH344" s="208"/>
      <c r="AI344" s="208"/>
      <c r="AJ344" s="208"/>
      <c r="AK344" s="208"/>
      <c r="AL344" s="208"/>
      <c r="AM344" s="208"/>
      <c r="AN344" s="208"/>
      <c r="AO344" s="208"/>
      <c r="AP344" s="208"/>
      <c r="AQ344" s="208"/>
      <c r="AR344" s="208"/>
      <c r="AS344" s="208"/>
      <c r="AT344" s="208"/>
      <c r="AU344" s="208"/>
      <c r="AV344" s="208"/>
      <c r="AW344" s="208"/>
      <c r="AX344" s="208"/>
      <c r="AY344" s="208"/>
      <c r="AZ344" s="208"/>
      <c r="BA344" s="208"/>
      <c r="BB344" s="208"/>
      <c r="BC344" s="208"/>
      <c r="BD344" s="208"/>
      <c r="BE344" s="208"/>
      <c r="BF344" s="208"/>
      <c r="BG344" s="208"/>
      <c r="BH344" s="208"/>
    </row>
    <row r="345" spans="1:60" outlineLevel="1">
      <c r="A345" s="215"/>
      <c r="B345" s="216"/>
      <c r="C345" s="243" t="s">
        <v>498</v>
      </c>
      <c r="D345" s="218"/>
      <c r="E345" s="219">
        <v>0.04</v>
      </c>
      <c r="F345" s="217"/>
      <c r="G345" s="217"/>
      <c r="H345" s="217"/>
      <c r="I345" s="217"/>
      <c r="J345" s="217"/>
      <c r="K345" s="217"/>
      <c r="L345" s="217"/>
      <c r="M345" s="217"/>
      <c r="N345" s="217"/>
      <c r="O345" s="217"/>
      <c r="P345" s="217"/>
      <c r="Q345" s="217"/>
      <c r="R345" s="217"/>
      <c r="S345" s="217"/>
      <c r="T345" s="217"/>
      <c r="U345" s="217"/>
      <c r="V345" s="217"/>
      <c r="W345" s="217"/>
      <c r="X345" s="208"/>
      <c r="Y345" s="208"/>
      <c r="Z345" s="208"/>
      <c r="AA345" s="208"/>
      <c r="AB345" s="208"/>
      <c r="AC345" s="208"/>
      <c r="AD345" s="208"/>
      <c r="AE345" s="208"/>
      <c r="AF345" s="208"/>
      <c r="AG345" s="208" t="s">
        <v>156</v>
      </c>
      <c r="AH345" s="208">
        <v>0</v>
      </c>
      <c r="AI345" s="208"/>
      <c r="AJ345" s="208"/>
      <c r="AK345" s="208"/>
      <c r="AL345" s="208"/>
      <c r="AM345" s="208"/>
      <c r="AN345" s="208"/>
      <c r="AO345" s="208"/>
      <c r="AP345" s="208"/>
      <c r="AQ345" s="208"/>
      <c r="AR345" s="208"/>
      <c r="AS345" s="208"/>
      <c r="AT345" s="208"/>
      <c r="AU345" s="208"/>
      <c r="AV345" s="208"/>
      <c r="AW345" s="208"/>
      <c r="AX345" s="208"/>
      <c r="AY345" s="208"/>
      <c r="AZ345" s="208"/>
      <c r="BA345" s="208"/>
      <c r="BB345" s="208"/>
      <c r="BC345" s="208"/>
      <c r="BD345" s="208"/>
      <c r="BE345" s="208"/>
      <c r="BF345" s="208"/>
      <c r="BG345" s="208"/>
      <c r="BH345" s="208"/>
    </row>
    <row r="346" spans="1:60" outlineLevel="1">
      <c r="A346" s="215"/>
      <c r="B346" s="216"/>
      <c r="C346" s="241"/>
      <c r="D346" s="235"/>
      <c r="E346" s="235"/>
      <c r="F346" s="235"/>
      <c r="G346" s="235"/>
      <c r="H346" s="217"/>
      <c r="I346" s="217"/>
      <c r="J346" s="217"/>
      <c r="K346" s="217"/>
      <c r="L346" s="217"/>
      <c r="M346" s="217"/>
      <c r="N346" s="217"/>
      <c r="O346" s="217"/>
      <c r="P346" s="217"/>
      <c r="Q346" s="217"/>
      <c r="R346" s="217"/>
      <c r="S346" s="217"/>
      <c r="T346" s="217"/>
      <c r="U346" s="217"/>
      <c r="V346" s="217"/>
      <c r="W346" s="217"/>
      <c r="X346" s="208"/>
      <c r="Y346" s="208"/>
      <c r="Z346" s="208"/>
      <c r="AA346" s="208"/>
      <c r="AB346" s="208"/>
      <c r="AC346" s="208"/>
      <c r="AD346" s="208"/>
      <c r="AE346" s="208"/>
      <c r="AF346" s="208"/>
      <c r="AG346" s="208" t="s">
        <v>138</v>
      </c>
      <c r="AH346" s="208"/>
      <c r="AI346" s="208"/>
      <c r="AJ346" s="208"/>
      <c r="AK346" s="208"/>
      <c r="AL346" s="208"/>
      <c r="AM346" s="208"/>
      <c r="AN346" s="208"/>
      <c r="AO346" s="208"/>
      <c r="AP346" s="208"/>
      <c r="AQ346" s="208"/>
      <c r="AR346" s="208"/>
      <c r="AS346" s="208"/>
      <c r="AT346" s="208"/>
      <c r="AU346" s="208"/>
      <c r="AV346" s="208"/>
      <c r="AW346" s="208"/>
      <c r="AX346" s="208"/>
      <c r="AY346" s="208"/>
      <c r="AZ346" s="208"/>
      <c r="BA346" s="208"/>
      <c r="BB346" s="208"/>
      <c r="BC346" s="208"/>
      <c r="BD346" s="208"/>
      <c r="BE346" s="208"/>
      <c r="BF346" s="208"/>
      <c r="BG346" s="208"/>
      <c r="BH346" s="208"/>
    </row>
    <row r="347" spans="1:60" outlineLevel="1">
      <c r="A347" s="227">
        <v>103</v>
      </c>
      <c r="B347" s="228" t="s">
        <v>499</v>
      </c>
      <c r="C347" s="239" t="s">
        <v>500</v>
      </c>
      <c r="D347" s="229" t="s">
        <v>223</v>
      </c>
      <c r="E347" s="230">
        <v>63.800000000000004</v>
      </c>
      <c r="F347" s="231"/>
      <c r="G347" s="232">
        <f>ROUND(E347*F347,2)</f>
        <v>0</v>
      </c>
      <c r="H347" s="231"/>
      <c r="I347" s="232">
        <f>ROUND(E347*H347,2)</f>
        <v>0</v>
      </c>
      <c r="J347" s="231"/>
      <c r="K347" s="232">
        <f>ROUND(E347*J347,2)</f>
        <v>0</v>
      </c>
      <c r="L347" s="232">
        <v>21</v>
      </c>
      <c r="M347" s="232">
        <f>G347*(1+L347/100)</f>
        <v>0</v>
      </c>
      <c r="N347" s="232">
        <v>8.7600000000000004E-3</v>
      </c>
      <c r="O347" s="232">
        <f>ROUND(E347*N347,2)</f>
        <v>0.56000000000000005</v>
      </c>
      <c r="P347" s="232">
        <v>0</v>
      </c>
      <c r="Q347" s="232">
        <f>ROUND(E347*P347,2)</f>
        <v>0</v>
      </c>
      <c r="R347" s="232" t="s">
        <v>235</v>
      </c>
      <c r="S347" s="232" t="s">
        <v>133</v>
      </c>
      <c r="T347" s="233" t="s">
        <v>134</v>
      </c>
      <c r="U347" s="217">
        <v>0</v>
      </c>
      <c r="V347" s="217">
        <f>ROUND(E347*U347,2)</f>
        <v>0</v>
      </c>
      <c r="W347" s="217"/>
      <c r="X347" s="208"/>
      <c r="Y347" s="208"/>
      <c r="Z347" s="208"/>
      <c r="AA347" s="208"/>
      <c r="AB347" s="208"/>
      <c r="AC347" s="208"/>
      <c r="AD347" s="208"/>
      <c r="AE347" s="208"/>
      <c r="AF347" s="208"/>
      <c r="AG347" s="208" t="s">
        <v>236</v>
      </c>
      <c r="AH347" s="208"/>
      <c r="AI347" s="208"/>
      <c r="AJ347" s="208"/>
      <c r="AK347" s="208"/>
      <c r="AL347" s="208"/>
      <c r="AM347" s="208"/>
      <c r="AN347" s="208"/>
      <c r="AO347" s="208"/>
      <c r="AP347" s="208"/>
      <c r="AQ347" s="208"/>
      <c r="AR347" s="208"/>
      <c r="AS347" s="208"/>
      <c r="AT347" s="208"/>
      <c r="AU347" s="208"/>
      <c r="AV347" s="208"/>
      <c r="AW347" s="208"/>
      <c r="AX347" s="208"/>
      <c r="AY347" s="208"/>
      <c r="AZ347" s="208"/>
      <c r="BA347" s="208"/>
      <c r="BB347" s="208"/>
      <c r="BC347" s="208"/>
      <c r="BD347" s="208"/>
      <c r="BE347" s="208"/>
      <c r="BF347" s="208"/>
      <c r="BG347" s="208"/>
      <c r="BH347" s="208"/>
    </row>
    <row r="348" spans="1:60" outlineLevel="1">
      <c r="A348" s="215"/>
      <c r="B348" s="216"/>
      <c r="C348" s="243" t="s">
        <v>501</v>
      </c>
      <c r="D348" s="218"/>
      <c r="E348" s="219">
        <v>63.800000000000004</v>
      </c>
      <c r="F348" s="217"/>
      <c r="G348" s="217"/>
      <c r="H348" s="217"/>
      <c r="I348" s="217"/>
      <c r="J348" s="217"/>
      <c r="K348" s="217"/>
      <c r="L348" s="217"/>
      <c r="M348" s="217"/>
      <c r="N348" s="217"/>
      <c r="O348" s="217"/>
      <c r="P348" s="217"/>
      <c r="Q348" s="217"/>
      <c r="R348" s="217"/>
      <c r="S348" s="217"/>
      <c r="T348" s="217"/>
      <c r="U348" s="217"/>
      <c r="V348" s="217"/>
      <c r="W348" s="217"/>
      <c r="X348" s="208"/>
      <c r="Y348" s="208"/>
      <c r="Z348" s="208"/>
      <c r="AA348" s="208"/>
      <c r="AB348" s="208"/>
      <c r="AC348" s="208"/>
      <c r="AD348" s="208"/>
      <c r="AE348" s="208"/>
      <c r="AF348" s="208"/>
      <c r="AG348" s="208" t="s">
        <v>156</v>
      </c>
      <c r="AH348" s="208">
        <v>0</v>
      </c>
      <c r="AI348" s="208"/>
      <c r="AJ348" s="208"/>
      <c r="AK348" s="208"/>
      <c r="AL348" s="208"/>
      <c r="AM348" s="208"/>
      <c r="AN348" s="208"/>
      <c r="AO348" s="208"/>
      <c r="AP348" s="208"/>
      <c r="AQ348" s="208"/>
      <c r="AR348" s="208"/>
      <c r="AS348" s="208"/>
      <c r="AT348" s="208"/>
      <c r="AU348" s="208"/>
      <c r="AV348" s="208"/>
      <c r="AW348" s="208"/>
      <c r="AX348" s="208"/>
      <c r="AY348" s="208"/>
      <c r="AZ348" s="208"/>
      <c r="BA348" s="208"/>
      <c r="BB348" s="208"/>
      <c r="BC348" s="208"/>
      <c r="BD348" s="208"/>
      <c r="BE348" s="208"/>
      <c r="BF348" s="208"/>
      <c r="BG348" s="208"/>
      <c r="BH348" s="208"/>
    </row>
    <row r="349" spans="1:60" outlineLevel="1">
      <c r="A349" s="215"/>
      <c r="B349" s="216"/>
      <c r="C349" s="241"/>
      <c r="D349" s="235"/>
      <c r="E349" s="235"/>
      <c r="F349" s="235"/>
      <c r="G349" s="235"/>
      <c r="H349" s="217"/>
      <c r="I349" s="217"/>
      <c r="J349" s="217"/>
      <c r="K349" s="217"/>
      <c r="L349" s="217"/>
      <c r="M349" s="217"/>
      <c r="N349" s="217"/>
      <c r="O349" s="217"/>
      <c r="P349" s="217"/>
      <c r="Q349" s="217"/>
      <c r="R349" s="217"/>
      <c r="S349" s="217"/>
      <c r="T349" s="217"/>
      <c r="U349" s="217"/>
      <c r="V349" s="217"/>
      <c r="W349" s="217"/>
      <c r="X349" s="208"/>
      <c r="Y349" s="208"/>
      <c r="Z349" s="208"/>
      <c r="AA349" s="208"/>
      <c r="AB349" s="208"/>
      <c r="AC349" s="208"/>
      <c r="AD349" s="208"/>
      <c r="AE349" s="208"/>
      <c r="AF349" s="208"/>
      <c r="AG349" s="208" t="s">
        <v>138</v>
      </c>
      <c r="AH349" s="208"/>
      <c r="AI349" s="208"/>
      <c r="AJ349" s="208"/>
      <c r="AK349" s="208"/>
      <c r="AL349" s="208"/>
      <c r="AM349" s="208"/>
      <c r="AN349" s="208"/>
      <c r="AO349" s="208"/>
      <c r="AP349" s="208"/>
      <c r="AQ349" s="208"/>
      <c r="AR349" s="208"/>
      <c r="AS349" s="208"/>
      <c r="AT349" s="208"/>
      <c r="AU349" s="208"/>
      <c r="AV349" s="208"/>
      <c r="AW349" s="208"/>
      <c r="AX349" s="208"/>
      <c r="AY349" s="208"/>
      <c r="AZ349" s="208"/>
      <c r="BA349" s="208"/>
      <c r="BB349" s="208"/>
      <c r="BC349" s="208"/>
      <c r="BD349" s="208"/>
      <c r="BE349" s="208"/>
      <c r="BF349" s="208"/>
      <c r="BG349" s="208"/>
      <c r="BH349" s="208"/>
    </row>
    <row r="350" spans="1:60">
      <c r="A350" s="221" t="s">
        <v>128</v>
      </c>
      <c r="B350" s="222" t="s">
        <v>94</v>
      </c>
      <c r="C350" s="238" t="s">
        <v>95</v>
      </c>
      <c r="D350" s="223"/>
      <c r="E350" s="224"/>
      <c r="F350" s="225"/>
      <c r="G350" s="225">
        <f>SUMIF(AG351:AG358,"&lt;&gt;NOR",G351:G358)</f>
        <v>0</v>
      </c>
      <c r="H350" s="225"/>
      <c r="I350" s="225">
        <f>SUM(I351:I358)</f>
        <v>0</v>
      </c>
      <c r="J350" s="225"/>
      <c r="K350" s="225">
        <f>SUM(K351:K358)</f>
        <v>0</v>
      </c>
      <c r="L350" s="225"/>
      <c r="M350" s="225">
        <f>SUM(M351:M358)</f>
        <v>0</v>
      </c>
      <c r="N350" s="225"/>
      <c r="O350" s="225">
        <f>SUM(O351:O358)</f>
        <v>0</v>
      </c>
      <c r="P350" s="225"/>
      <c r="Q350" s="225">
        <f>SUM(Q351:Q358)</f>
        <v>0</v>
      </c>
      <c r="R350" s="225"/>
      <c r="S350" s="225"/>
      <c r="T350" s="226"/>
      <c r="U350" s="220"/>
      <c r="V350" s="220">
        <f>SUM(V351:V358)</f>
        <v>0</v>
      </c>
      <c r="W350" s="220"/>
      <c r="AG350" t="s">
        <v>129</v>
      </c>
    </row>
    <row r="351" spans="1:60" outlineLevel="1">
      <c r="A351" s="227">
        <v>104</v>
      </c>
      <c r="B351" s="228" t="s">
        <v>502</v>
      </c>
      <c r="C351" s="239" t="s">
        <v>503</v>
      </c>
      <c r="D351" s="229" t="s">
        <v>302</v>
      </c>
      <c r="E351" s="230">
        <v>25.114160000000002</v>
      </c>
      <c r="F351" s="231"/>
      <c r="G351" s="232">
        <f>ROUND(E351*F351,2)</f>
        <v>0</v>
      </c>
      <c r="H351" s="231"/>
      <c r="I351" s="232">
        <f>ROUND(E351*H351,2)</f>
        <v>0</v>
      </c>
      <c r="J351" s="231"/>
      <c r="K351" s="232">
        <f>ROUND(E351*J351,2)</f>
        <v>0</v>
      </c>
      <c r="L351" s="232">
        <v>21</v>
      </c>
      <c r="M351" s="232">
        <f>G351*(1+L351/100)</f>
        <v>0</v>
      </c>
      <c r="N351" s="232">
        <v>0</v>
      </c>
      <c r="O351" s="232">
        <f>ROUND(E351*N351,2)</f>
        <v>0</v>
      </c>
      <c r="P351" s="232">
        <v>0</v>
      </c>
      <c r="Q351" s="232">
        <f>ROUND(E351*P351,2)</f>
        <v>0</v>
      </c>
      <c r="R351" s="232"/>
      <c r="S351" s="232" t="s">
        <v>133</v>
      </c>
      <c r="T351" s="233" t="s">
        <v>134</v>
      </c>
      <c r="U351" s="217">
        <v>0</v>
      </c>
      <c r="V351" s="217">
        <f>ROUND(E351*U351,2)</f>
        <v>0</v>
      </c>
      <c r="W351" s="217"/>
      <c r="X351" s="208"/>
      <c r="Y351" s="208"/>
      <c r="Z351" s="208"/>
      <c r="AA351" s="208"/>
      <c r="AB351" s="208"/>
      <c r="AC351" s="208"/>
      <c r="AD351" s="208"/>
      <c r="AE351" s="208"/>
      <c r="AF351" s="208"/>
      <c r="AG351" s="208" t="s">
        <v>474</v>
      </c>
      <c r="AH351" s="208"/>
      <c r="AI351" s="208"/>
      <c r="AJ351" s="208"/>
      <c r="AK351" s="208"/>
      <c r="AL351" s="208"/>
      <c r="AM351" s="208"/>
      <c r="AN351" s="208"/>
      <c r="AO351" s="208"/>
      <c r="AP351" s="208"/>
      <c r="AQ351" s="208"/>
      <c r="AR351" s="208"/>
      <c r="AS351" s="208"/>
      <c r="AT351" s="208"/>
      <c r="AU351" s="208"/>
      <c r="AV351" s="208"/>
      <c r="AW351" s="208"/>
      <c r="AX351" s="208"/>
      <c r="AY351" s="208"/>
      <c r="AZ351" s="208"/>
      <c r="BA351" s="208"/>
      <c r="BB351" s="208"/>
      <c r="BC351" s="208"/>
      <c r="BD351" s="208"/>
      <c r="BE351" s="208"/>
      <c r="BF351" s="208"/>
      <c r="BG351" s="208"/>
      <c r="BH351" s="208"/>
    </row>
    <row r="352" spans="1:60" outlineLevel="1">
      <c r="A352" s="215"/>
      <c r="B352" s="216"/>
      <c r="C352" s="243" t="s">
        <v>504</v>
      </c>
      <c r="D352" s="218"/>
      <c r="E352" s="219">
        <v>15.23</v>
      </c>
      <c r="F352" s="217"/>
      <c r="G352" s="217"/>
      <c r="H352" s="217"/>
      <c r="I352" s="217"/>
      <c r="J352" s="217"/>
      <c r="K352" s="217"/>
      <c r="L352" s="217"/>
      <c r="M352" s="217"/>
      <c r="N352" s="217"/>
      <c r="O352" s="217"/>
      <c r="P352" s="217"/>
      <c r="Q352" s="217"/>
      <c r="R352" s="217"/>
      <c r="S352" s="217"/>
      <c r="T352" s="217"/>
      <c r="U352" s="217"/>
      <c r="V352" s="217"/>
      <c r="W352" s="217"/>
      <c r="X352" s="208"/>
      <c r="Y352" s="208"/>
      <c r="Z352" s="208"/>
      <c r="AA352" s="208"/>
      <c r="AB352" s="208"/>
      <c r="AC352" s="208"/>
      <c r="AD352" s="208"/>
      <c r="AE352" s="208"/>
      <c r="AF352" s="208"/>
      <c r="AG352" s="208" t="s">
        <v>156</v>
      </c>
      <c r="AH352" s="208">
        <v>0</v>
      </c>
      <c r="AI352" s="208"/>
      <c r="AJ352" s="208"/>
      <c r="AK352" s="208"/>
      <c r="AL352" s="208"/>
      <c r="AM352" s="208"/>
      <c r="AN352" s="208"/>
      <c r="AO352" s="208"/>
      <c r="AP352" s="208"/>
      <c r="AQ352" s="208"/>
      <c r="AR352" s="208"/>
      <c r="AS352" s="208"/>
      <c r="AT352" s="208"/>
      <c r="AU352" s="208"/>
      <c r="AV352" s="208"/>
      <c r="AW352" s="208"/>
      <c r="AX352" s="208"/>
      <c r="AY352" s="208"/>
      <c r="AZ352" s="208"/>
      <c r="BA352" s="208"/>
      <c r="BB352" s="208"/>
      <c r="BC352" s="208"/>
      <c r="BD352" s="208"/>
      <c r="BE352" s="208"/>
      <c r="BF352" s="208"/>
      <c r="BG352" s="208"/>
      <c r="BH352" s="208"/>
    </row>
    <row r="353" spans="1:60" outlineLevel="1">
      <c r="A353" s="215"/>
      <c r="B353" s="216"/>
      <c r="C353" s="243" t="s">
        <v>505</v>
      </c>
      <c r="D353" s="218"/>
      <c r="E353" s="219">
        <v>7.0900000000000007</v>
      </c>
      <c r="F353" s="217"/>
      <c r="G353" s="217"/>
      <c r="H353" s="217"/>
      <c r="I353" s="217"/>
      <c r="J353" s="217"/>
      <c r="K353" s="217"/>
      <c r="L353" s="217"/>
      <c r="M353" s="217"/>
      <c r="N353" s="217"/>
      <c r="O353" s="217"/>
      <c r="P353" s="217"/>
      <c r="Q353" s="217"/>
      <c r="R353" s="217"/>
      <c r="S353" s="217"/>
      <c r="T353" s="217"/>
      <c r="U353" s="217"/>
      <c r="V353" s="217"/>
      <c r="W353" s="217"/>
      <c r="X353" s="208"/>
      <c r="Y353" s="208"/>
      <c r="Z353" s="208"/>
      <c r="AA353" s="208"/>
      <c r="AB353" s="208"/>
      <c r="AC353" s="208"/>
      <c r="AD353" s="208"/>
      <c r="AE353" s="208"/>
      <c r="AF353" s="208"/>
      <c r="AG353" s="208" t="s">
        <v>156</v>
      </c>
      <c r="AH353" s="208">
        <v>0</v>
      </c>
      <c r="AI353" s="208"/>
      <c r="AJ353" s="208"/>
      <c r="AK353" s="208"/>
      <c r="AL353" s="208"/>
      <c r="AM353" s="208"/>
      <c r="AN353" s="208"/>
      <c r="AO353" s="208"/>
      <c r="AP353" s="208"/>
      <c r="AQ353" s="208"/>
      <c r="AR353" s="208"/>
      <c r="AS353" s="208"/>
      <c r="AT353" s="208"/>
      <c r="AU353" s="208"/>
      <c r="AV353" s="208"/>
      <c r="AW353" s="208"/>
      <c r="AX353" s="208"/>
      <c r="AY353" s="208"/>
      <c r="AZ353" s="208"/>
      <c r="BA353" s="208"/>
      <c r="BB353" s="208"/>
      <c r="BC353" s="208"/>
      <c r="BD353" s="208"/>
      <c r="BE353" s="208"/>
      <c r="BF353" s="208"/>
      <c r="BG353" s="208"/>
      <c r="BH353" s="208"/>
    </row>
    <row r="354" spans="1:60" outlineLevel="1">
      <c r="A354" s="215"/>
      <c r="B354" s="216"/>
      <c r="C354" s="243" t="s">
        <v>506</v>
      </c>
      <c r="D354" s="218"/>
      <c r="E354" s="219">
        <v>2.8000000000000003</v>
      </c>
      <c r="F354" s="217"/>
      <c r="G354" s="217"/>
      <c r="H354" s="217"/>
      <c r="I354" s="217"/>
      <c r="J354" s="217"/>
      <c r="K354" s="217"/>
      <c r="L354" s="217"/>
      <c r="M354" s="217"/>
      <c r="N354" s="217"/>
      <c r="O354" s="217"/>
      <c r="P354" s="217"/>
      <c r="Q354" s="217"/>
      <c r="R354" s="217"/>
      <c r="S354" s="217"/>
      <c r="T354" s="217"/>
      <c r="U354" s="217"/>
      <c r="V354" s="217"/>
      <c r="W354" s="217"/>
      <c r="X354" s="208"/>
      <c r="Y354" s="208"/>
      <c r="Z354" s="208"/>
      <c r="AA354" s="208"/>
      <c r="AB354" s="208"/>
      <c r="AC354" s="208"/>
      <c r="AD354" s="208"/>
      <c r="AE354" s="208"/>
      <c r="AF354" s="208"/>
      <c r="AG354" s="208" t="s">
        <v>156</v>
      </c>
      <c r="AH354" s="208">
        <v>0</v>
      </c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</row>
    <row r="355" spans="1:60" outlineLevel="1">
      <c r="A355" s="215"/>
      <c r="B355" s="216"/>
      <c r="C355" s="241"/>
      <c r="D355" s="235"/>
      <c r="E355" s="235"/>
      <c r="F355" s="235"/>
      <c r="G355" s="235"/>
      <c r="H355" s="217"/>
      <c r="I355" s="217"/>
      <c r="J355" s="217"/>
      <c r="K355" s="217"/>
      <c r="L355" s="217"/>
      <c r="M355" s="217"/>
      <c r="N355" s="217"/>
      <c r="O355" s="217"/>
      <c r="P355" s="217"/>
      <c r="Q355" s="217"/>
      <c r="R355" s="217"/>
      <c r="S355" s="217"/>
      <c r="T355" s="217"/>
      <c r="U355" s="217"/>
      <c r="V355" s="217"/>
      <c r="W355" s="217"/>
      <c r="X355" s="208"/>
      <c r="Y355" s="208"/>
      <c r="Z355" s="208"/>
      <c r="AA355" s="208"/>
      <c r="AB355" s="208"/>
      <c r="AC355" s="208"/>
      <c r="AD355" s="208"/>
      <c r="AE355" s="208"/>
      <c r="AF355" s="208"/>
      <c r="AG355" s="208" t="s">
        <v>138</v>
      </c>
      <c r="AH355" s="208"/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</row>
    <row r="356" spans="1:60" outlineLevel="1">
      <c r="A356" s="227">
        <v>105</v>
      </c>
      <c r="B356" s="228" t="s">
        <v>507</v>
      </c>
      <c r="C356" s="239" t="s">
        <v>508</v>
      </c>
      <c r="D356" s="229" t="s">
        <v>302</v>
      </c>
      <c r="E356" s="230">
        <v>77.52000000000001</v>
      </c>
      <c r="F356" s="231"/>
      <c r="G356" s="232">
        <f>ROUND(E356*F356,2)</f>
        <v>0</v>
      </c>
      <c r="H356" s="231"/>
      <c r="I356" s="232">
        <f>ROUND(E356*H356,2)</f>
        <v>0</v>
      </c>
      <c r="J356" s="231"/>
      <c r="K356" s="232">
        <f>ROUND(E356*J356,2)</f>
        <v>0</v>
      </c>
      <c r="L356" s="232">
        <v>21</v>
      </c>
      <c r="M356" s="232">
        <f>G356*(1+L356/100)</f>
        <v>0</v>
      </c>
      <c r="N356" s="232">
        <v>0</v>
      </c>
      <c r="O356" s="232">
        <f>ROUND(E356*N356,2)</f>
        <v>0</v>
      </c>
      <c r="P356" s="232">
        <v>0</v>
      </c>
      <c r="Q356" s="232">
        <f>ROUND(E356*P356,2)</f>
        <v>0</v>
      </c>
      <c r="R356" s="232"/>
      <c r="S356" s="232" t="s">
        <v>133</v>
      </c>
      <c r="T356" s="233" t="s">
        <v>134</v>
      </c>
      <c r="U356" s="217">
        <v>0</v>
      </c>
      <c r="V356" s="217">
        <f>ROUND(E356*U356,2)</f>
        <v>0</v>
      </c>
      <c r="W356" s="217"/>
      <c r="X356" s="208"/>
      <c r="Y356" s="208"/>
      <c r="Z356" s="208"/>
      <c r="AA356" s="208"/>
      <c r="AB356" s="208"/>
      <c r="AC356" s="208"/>
      <c r="AD356" s="208"/>
      <c r="AE356" s="208"/>
      <c r="AF356" s="208"/>
      <c r="AG356" s="208" t="s">
        <v>474</v>
      </c>
      <c r="AH356" s="208"/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</row>
    <row r="357" spans="1:60" outlineLevel="1">
      <c r="A357" s="215"/>
      <c r="B357" s="216"/>
      <c r="C357" s="243" t="s">
        <v>509</v>
      </c>
      <c r="D357" s="218"/>
      <c r="E357" s="219">
        <v>77.52000000000001</v>
      </c>
      <c r="F357" s="217"/>
      <c r="G357" s="217"/>
      <c r="H357" s="217"/>
      <c r="I357" s="217"/>
      <c r="J357" s="217"/>
      <c r="K357" s="217"/>
      <c r="L357" s="217"/>
      <c r="M357" s="217"/>
      <c r="N357" s="217"/>
      <c r="O357" s="217"/>
      <c r="P357" s="217"/>
      <c r="Q357" s="217"/>
      <c r="R357" s="217"/>
      <c r="S357" s="217"/>
      <c r="T357" s="217"/>
      <c r="U357" s="217"/>
      <c r="V357" s="217"/>
      <c r="W357" s="217"/>
      <c r="X357" s="208"/>
      <c r="Y357" s="208"/>
      <c r="Z357" s="208"/>
      <c r="AA357" s="208"/>
      <c r="AB357" s="208"/>
      <c r="AC357" s="208"/>
      <c r="AD357" s="208"/>
      <c r="AE357" s="208"/>
      <c r="AF357" s="208"/>
      <c r="AG357" s="208" t="s">
        <v>156</v>
      </c>
      <c r="AH357" s="208">
        <v>0</v>
      </c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</row>
    <row r="358" spans="1:60" outlineLevel="1">
      <c r="A358" s="215"/>
      <c r="B358" s="216"/>
      <c r="C358" s="241"/>
      <c r="D358" s="235"/>
      <c r="E358" s="235"/>
      <c r="F358" s="235"/>
      <c r="G358" s="235"/>
      <c r="H358" s="217"/>
      <c r="I358" s="217"/>
      <c r="J358" s="217"/>
      <c r="K358" s="217"/>
      <c r="L358" s="217"/>
      <c r="M358" s="217"/>
      <c r="N358" s="217"/>
      <c r="O358" s="217"/>
      <c r="P358" s="217"/>
      <c r="Q358" s="217"/>
      <c r="R358" s="217"/>
      <c r="S358" s="217"/>
      <c r="T358" s="217"/>
      <c r="U358" s="217"/>
      <c r="V358" s="217"/>
      <c r="W358" s="217"/>
      <c r="X358" s="208"/>
      <c r="Y358" s="208"/>
      <c r="Z358" s="208"/>
      <c r="AA358" s="208"/>
      <c r="AB358" s="208"/>
      <c r="AC358" s="208"/>
      <c r="AD358" s="208"/>
      <c r="AE358" s="208"/>
      <c r="AF358" s="208"/>
      <c r="AG358" s="208" t="s">
        <v>138</v>
      </c>
      <c r="AH358" s="208"/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</row>
    <row r="359" spans="1:60">
      <c r="A359" s="221" t="s">
        <v>128</v>
      </c>
      <c r="B359" s="222" t="s">
        <v>96</v>
      </c>
      <c r="C359" s="238" t="s">
        <v>97</v>
      </c>
      <c r="D359" s="223"/>
      <c r="E359" s="224"/>
      <c r="F359" s="225"/>
      <c r="G359" s="225">
        <f>SUMIF(AG360:AG368,"&lt;&gt;NOR",G360:G368)</f>
        <v>0</v>
      </c>
      <c r="H359" s="225"/>
      <c r="I359" s="225">
        <f>SUM(I360:I368)</f>
        <v>0</v>
      </c>
      <c r="J359" s="225"/>
      <c r="K359" s="225">
        <f>SUM(K360:K368)</f>
        <v>0</v>
      </c>
      <c r="L359" s="225"/>
      <c r="M359" s="225">
        <f>SUM(M360:M368)</f>
        <v>0</v>
      </c>
      <c r="N359" s="225"/>
      <c r="O359" s="225">
        <f>SUM(O360:O368)</f>
        <v>0</v>
      </c>
      <c r="P359" s="225"/>
      <c r="Q359" s="225">
        <f>SUM(Q360:Q368)</f>
        <v>0</v>
      </c>
      <c r="R359" s="225"/>
      <c r="S359" s="225"/>
      <c r="T359" s="226"/>
      <c r="U359" s="220"/>
      <c r="V359" s="220">
        <f>SUM(V360:V368)</f>
        <v>0</v>
      </c>
      <c r="W359" s="220"/>
      <c r="AG359" t="s">
        <v>129</v>
      </c>
    </row>
    <row r="360" spans="1:60" outlineLevel="1">
      <c r="A360" s="227">
        <v>106</v>
      </c>
      <c r="B360" s="228" t="s">
        <v>510</v>
      </c>
      <c r="C360" s="239" t="s">
        <v>511</v>
      </c>
      <c r="D360" s="229" t="s">
        <v>249</v>
      </c>
      <c r="E360" s="230">
        <v>19.456800000000001</v>
      </c>
      <c r="F360" s="231"/>
      <c r="G360" s="232">
        <f>ROUND(E360*F360,2)</f>
        <v>0</v>
      </c>
      <c r="H360" s="231"/>
      <c r="I360" s="232">
        <f>ROUND(E360*H360,2)</f>
        <v>0</v>
      </c>
      <c r="J360" s="231"/>
      <c r="K360" s="232">
        <f>ROUND(E360*J360,2)</f>
        <v>0</v>
      </c>
      <c r="L360" s="232">
        <v>21</v>
      </c>
      <c r="M360" s="232">
        <f>G360*(1+L360/100)</f>
        <v>0</v>
      </c>
      <c r="N360" s="232">
        <v>0</v>
      </c>
      <c r="O360" s="232">
        <f>ROUND(E360*N360,2)</f>
        <v>0</v>
      </c>
      <c r="P360" s="232">
        <v>0</v>
      </c>
      <c r="Q360" s="232">
        <f>ROUND(E360*P360,2)</f>
        <v>0</v>
      </c>
      <c r="R360" s="232"/>
      <c r="S360" s="232" t="s">
        <v>133</v>
      </c>
      <c r="T360" s="233" t="s">
        <v>134</v>
      </c>
      <c r="U360" s="217">
        <v>0</v>
      </c>
      <c r="V360" s="217">
        <f>ROUND(E360*U360,2)</f>
        <v>0</v>
      </c>
      <c r="W360" s="217"/>
      <c r="X360" s="208"/>
      <c r="Y360" s="208"/>
      <c r="Z360" s="208"/>
      <c r="AA360" s="208"/>
      <c r="AB360" s="208"/>
      <c r="AC360" s="208"/>
      <c r="AD360" s="208"/>
      <c r="AE360" s="208"/>
      <c r="AF360" s="208"/>
      <c r="AG360" s="208" t="s">
        <v>512</v>
      </c>
      <c r="AH360" s="208"/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</row>
    <row r="361" spans="1:60" outlineLevel="1">
      <c r="A361" s="215"/>
      <c r="B361" s="216"/>
      <c r="C361" s="243" t="s">
        <v>513</v>
      </c>
      <c r="D361" s="218"/>
      <c r="E361" s="219">
        <v>19.46</v>
      </c>
      <c r="F361" s="217"/>
      <c r="G361" s="217"/>
      <c r="H361" s="217"/>
      <c r="I361" s="217"/>
      <c r="J361" s="217"/>
      <c r="K361" s="217"/>
      <c r="L361" s="217"/>
      <c r="M361" s="217"/>
      <c r="N361" s="217"/>
      <c r="O361" s="217"/>
      <c r="P361" s="217"/>
      <c r="Q361" s="217"/>
      <c r="R361" s="217"/>
      <c r="S361" s="217"/>
      <c r="T361" s="217"/>
      <c r="U361" s="217"/>
      <c r="V361" s="217"/>
      <c r="W361" s="217"/>
      <c r="X361" s="208"/>
      <c r="Y361" s="208"/>
      <c r="Z361" s="208"/>
      <c r="AA361" s="208"/>
      <c r="AB361" s="208"/>
      <c r="AC361" s="208"/>
      <c r="AD361" s="208"/>
      <c r="AE361" s="208"/>
      <c r="AF361" s="208"/>
      <c r="AG361" s="208" t="s">
        <v>156</v>
      </c>
      <c r="AH361" s="208">
        <v>0</v>
      </c>
      <c r="AI361" s="208"/>
      <c r="AJ361" s="208"/>
      <c r="AK361" s="208"/>
      <c r="AL361" s="208"/>
      <c r="AM361" s="208"/>
      <c r="AN361" s="208"/>
      <c r="AO361" s="208"/>
      <c r="AP361" s="208"/>
      <c r="AQ361" s="208"/>
      <c r="AR361" s="208"/>
      <c r="AS361" s="208"/>
      <c r="AT361" s="208"/>
      <c r="AU361" s="208"/>
      <c r="AV361" s="208"/>
      <c r="AW361" s="208"/>
      <c r="AX361" s="208"/>
      <c r="AY361" s="208"/>
      <c r="AZ361" s="208"/>
      <c r="BA361" s="208"/>
      <c r="BB361" s="208"/>
      <c r="BC361" s="208"/>
      <c r="BD361" s="208"/>
      <c r="BE361" s="208"/>
      <c r="BF361" s="208"/>
      <c r="BG361" s="208"/>
      <c r="BH361" s="208"/>
    </row>
    <row r="362" spans="1:60" outlineLevel="1">
      <c r="A362" s="215"/>
      <c r="B362" s="216"/>
      <c r="C362" s="241"/>
      <c r="D362" s="235"/>
      <c r="E362" s="235"/>
      <c r="F362" s="235"/>
      <c r="G362" s="235"/>
      <c r="H362" s="217"/>
      <c r="I362" s="217"/>
      <c r="J362" s="217"/>
      <c r="K362" s="217"/>
      <c r="L362" s="217"/>
      <c r="M362" s="217"/>
      <c r="N362" s="217"/>
      <c r="O362" s="217"/>
      <c r="P362" s="217"/>
      <c r="Q362" s="217"/>
      <c r="R362" s="217"/>
      <c r="S362" s="217"/>
      <c r="T362" s="217"/>
      <c r="U362" s="217"/>
      <c r="V362" s="217"/>
      <c r="W362" s="217"/>
      <c r="X362" s="208"/>
      <c r="Y362" s="208"/>
      <c r="Z362" s="208"/>
      <c r="AA362" s="208"/>
      <c r="AB362" s="208"/>
      <c r="AC362" s="208"/>
      <c r="AD362" s="208"/>
      <c r="AE362" s="208"/>
      <c r="AF362" s="208"/>
      <c r="AG362" s="208" t="s">
        <v>138</v>
      </c>
      <c r="AH362" s="208"/>
      <c r="AI362" s="208"/>
      <c r="AJ362" s="208"/>
      <c r="AK362" s="208"/>
      <c r="AL362" s="208"/>
      <c r="AM362" s="208"/>
      <c r="AN362" s="208"/>
      <c r="AO362" s="208"/>
      <c r="AP362" s="208"/>
      <c r="AQ362" s="208"/>
      <c r="AR362" s="208"/>
      <c r="AS362" s="208"/>
      <c r="AT362" s="208"/>
      <c r="AU362" s="208"/>
      <c r="AV362" s="208"/>
      <c r="AW362" s="208"/>
      <c r="AX362" s="208"/>
      <c r="AY362" s="208"/>
      <c r="AZ362" s="208"/>
      <c r="BA362" s="208"/>
      <c r="BB362" s="208"/>
      <c r="BC362" s="208"/>
      <c r="BD362" s="208"/>
      <c r="BE362" s="208"/>
      <c r="BF362" s="208"/>
      <c r="BG362" s="208"/>
      <c r="BH362" s="208"/>
    </row>
    <row r="363" spans="1:60" outlineLevel="1">
      <c r="A363" s="227">
        <v>107</v>
      </c>
      <c r="B363" s="228" t="s">
        <v>514</v>
      </c>
      <c r="C363" s="239" t="s">
        <v>515</v>
      </c>
      <c r="D363" s="229" t="s">
        <v>249</v>
      </c>
      <c r="E363" s="230">
        <v>18.016570000000002</v>
      </c>
      <c r="F363" s="231"/>
      <c r="G363" s="232">
        <f>ROUND(E363*F363,2)</f>
        <v>0</v>
      </c>
      <c r="H363" s="231"/>
      <c r="I363" s="232">
        <f>ROUND(E363*H363,2)</f>
        <v>0</v>
      </c>
      <c r="J363" s="231"/>
      <c r="K363" s="232">
        <f>ROUND(E363*J363,2)</f>
        <v>0</v>
      </c>
      <c r="L363" s="232">
        <v>21</v>
      </c>
      <c r="M363" s="232">
        <f>G363*(1+L363/100)</f>
        <v>0</v>
      </c>
      <c r="N363" s="232">
        <v>0</v>
      </c>
      <c r="O363" s="232">
        <f>ROUND(E363*N363,2)</f>
        <v>0</v>
      </c>
      <c r="P363" s="232">
        <v>0</v>
      </c>
      <c r="Q363" s="232">
        <f>ROUND(E363*P363,2)</f>
        <v>0</v>
      </c>
      <c r="R363" s="232"/>
      <c r="S363" s="232" t="s">
        <v>133</v>
      </c>
      <c r="T363" s="233" t="s">
        <v>134</v>
      </c>
      <c r="U363" s="217">
        <v>0</v>
      </c>
      <c r="V363" s="217">
        <f>ROUND(E363*U363,2)</f>
        <v>0</v>
      </c>
      <c r="W363" s="217"/>
      <c r="X363" s="208"/>
      <c r="Y363" s="208"/>
      <c r="Z363" s="208"/>
      <c r="AA363" s="208"/>
      <c r="AB363" s="208"/>
      <c r="AC363" s="208"/>
      <c r="AD363" s="208"/>
      <c r="AE363" s="208"/>
      <c r="AF363" s="208"/>
      <c r="AG363" s="208" t="s">
        <v>512</v>
      </c>
      <c r="AH363" s="208"/>
      <c r="AI363" s="208"/>
      <c r="AJ363" s="208"/>
      <c r="AK363" s="208"/>
      <c r="AL363" s="208"/>
      <c r="AM363" s="208"/>
      <c r="AN363" s="208"/>
      <c r="AO363" s="208"/>
      <c r="AP363" s="208"/>
      <c r="AQ363" s="208"/>
      <c r="AR363" s="208"/>
      <c r="AS363" s="208"/>
      <c r="AT363" s="208"/>
      <c r="AU363" s="208"/>
      <c r="AV363" s="208"/>
      <c r="AW363" s="208"/>
      <c r="AX363" s="208"/>
      <c r="AY363" s="208"/>
      <c r="AZ363" s="208"/>
      <c r="BA363" s="208"/>
      <c r="BB363" s="208"/>
      <c r="BC363" s="208"/>
      <c r="BD363" s="208"/>
      <c r="BE363" s="208"/>
      <c r="BF363" s="208"/>
      <c r="BG363" s="208"/>
      <c r="BH363" s="208"/>
    </row>
    <row r="364" spans="1:60" outlineLevel="1">
      <c r="A364" s="215"/>
      <c r="B364" s="216"/>
      <c r="C364" s="243" t="s">
        <v>516</v>
      </c>
      <c r="D364" s="218"/>
      <c r="E364" s="219">
        <v>18.020000000000003</v>
      </c>
      <c r="F364" s="217"/>
      <c r="G364" s="217"/>
      <c r="H364" s="217"/>
      <c r="I364" s="217"/>
      <c r="J364" s="217"/>
      <c r="K364" s="217"/>
      <c r="L364" s="217"/>
      <c r="M364" s="217"/>
      <c r="N364" s="217"/>
      <c r="O364" s="217"/>
      <c r="P364" s="217"/>
      <c r="Q364" s="217"/>
      <c r="R364" s="217"/>
      <c r="S364" s="217"/>
      <c r="T364" s="217"/>
      <c r="U364" s="217"/>
      <c r="V364" s="217"/>
      <c r="W364" s="217"/>
      <c r="X364" s="208"/>
      <c r="Y364" s="208"/>
      <c r="Z364" s="208"/>
      <c r="AA364" s="208"/>
      <c r="AB364" s="208"/>
      <c r="AC364" s="208"/>
      <c r="AD364" s="208"/>
      <c r="AE364" s="208"/>
      <c r="AF364" s="208"/>
      <c r="AG364" s="208" t="s">
        <v>156</v>
      </c>
      <c r="AH364" s="208">
        <v>0</v>
      </c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</row>
    <row r="365" spans="1:60" outlineLevel="1">
      <c r="A365" s="215"/>
      <c r="B365" s="216"/>
      <c r="C365" s="241"/>
      <c r="D365" s="235"/>
      <c r="E365" s="235"/>
      <c r="F365" s="235"/>
      <c r="G365" s="235"/>
      <c r="H365" s="217"/>
      <c r="I365" s="217"/>
      <c r="J365" s="217"/>
      <c r="K365" s="217"/>
      <c r="L365" s="217"/>
      <c r="M365" s="217"/>
      <c r="N365" s="217"/>
      <c r="O365" s="217"/>
      <c r="P365" s="217"/>
      <c r="Q365" s="217"/>
      <c r="R365" s="217"/>
      <c r="S365" s="217"/>
      <c r="T365" s="217"/>
      <c r="U365" s="217"/>
      <c r="V365" s="217"/>
      <c r="W365" s="217"/>
      <c r="X365" s="208"/>
      <c r="Y365" s="208"/>
      <c r="Z365" s="208"/>
      <c r="AA365" s="208"/>
      <c r="AB365" s="208"/>
      <c r="AC365" s="208"/>
      <c r="AD365" s="208"/>
      <c r="AE365" s="208"/>
      <c r="AF365" s="208"/>
      <c r="AG365" s="208" t="s">
        <v>138</v>
      </c>
      <c r="AH365" s="208"/>
      <c r="AI365" s="208"/>
      <c r="AJ365" s="208"/>
      <c r="AK365" s="208"/>
      <c r="AL365" s="208"/>
      <c r="AM365" s="208"/>
      <c r="AN365" s="208"/>
      <c r="AO365" s="208"/>
      <c r="AP365" s="208"/>
      <c r="AQ365" s="208"/>
      <c r="AR365" s="208"/>
      <c r="AS365" s="208"/>
      <c r="AT365" s="208"/>
      <c r="AU365" s="208"/>
      <c r="AV365" s="208"/>
      <c r="AW365" s="208"/>
      <c r="AX365" s="208"/>
      <c r="AY365" s="208"/>
      <c r="AZ365" s="208"/>
      <c r="BA365" s="208"/>
      <c r="BB365" s="208"/>
      <c r="BC365" s="208"/>
      <c r="BD365" s="208"/>
      <c r="BE365" s="208"/>
      <c r="BF365" s="208"/>
      <c r="BG365" s="208"/>
      <c r="BH365" s="208"/>
    </row>
    <row r="366" spans="1:60" outlineLevel="1">
      <c r="A366" s="227">
        <v>108</v>
      </c>
      <c r="B366" s="228" t="s">
        <v>517</v>
      </c>
      <c r="C366" s="239" t="s">
        <v>518</v>
      </c>
      <c r="D366" s="229" t="s">
        <v>249</v>
      </c>
      <c r="E366" s="230">
        <v>88.221880000000013</v>
      </c>
      <c r="F366" s="231"/>
      <c r="G366" s="232">
        <f>ROUND(E366*F366,2)</f>
        <v>0</v>
      </c>
      <c r="H366" s="231"/>
      <c r="I366" s="232">
        <f>ROUND(E366*H366,2)</f>
        <v>0</v>
      </c>
      <c r="J366" s="231"/>
      <c r="K366" s="232">
        <f>ROUND(E366*J366,2)</f>
        <v>0</v>
      </c>
      <c r="L366" s="232">
        <v>21</v>
      </c>
      <c r="M366" s="232">
        <f>G366*(1+L366/100)</f>
        <v>0</v>
      </c>
      <c r="N366" s="232">
        <v>0</v>
      </c>
      <c r="O366" s="232">
        <f>ROUND(E366*N366,2)</f>
        <v>0</v>
      </c>
      <c r="P366" s="232">
        <v>0</v>
      </c>
      <c r="Q366" s="232">
        <f>ROUND(E366*P366,2)</f>
        <v>0</v>
      </c>
      <c r="R366" s="232"/>
      <c r="S366" s="232" t="s">
        <v>133</v>
      </c>
      <c r="T366" s="233" t="s">
        <v>134</v>
      </c>
      <c r="U366" s="217">
        <v>0</v>
      </c>
      <c r="V366" s="217">
        <f>ROUND(E366*U366,2)</f>
        <v>0</v>
      </c>
      <c r="W366" s="217"/>
      <c r="X366" s="208"/>
      <c r="Y366" s="208"/>
      <c r="Z366" s="208"/>
      <c r="AA366" s="208"/>
      <c r="AB366" s="208"/>
      <c r="AC366" s="208"/>
      <c r="AD366" s="208"/>
      <c r="AE366" s="208"/>
      <c r="AF366" s="208"/>
      <c r="AG366" s="208" t="s">
        <v>512</v>
      </c>
      <c r="AH366" s="208"/>
      <c r="AI366" s="208"/>
      <c r="AJ366" s="208"/>
      <c r="AK366" s="208"/>
      <c r="AL366" s="208"/>
      <c r="AM366" s="208"/>
      <c r="AN366" s="208"/>
      <c r="AO366" s="208"/>
      <c r="AP366" s="208"/>
      <c r="AQ366" s="208"/>
      <c r="AR366" s="208"/>
      <c r="AS366" s="208"/>
      <c r="AT366" s="208"/>
      <c r="AU366" s="208"/>
      <c r="AV366" s="208"/>
      <c r="AW366" s="208"/>
      <c r="AX366" s="208"/>
      <c r="AY366" s="208"/>
      <c r="AZ366" s="208"/>
      <c r="BA366" s="208"/>
      <c r="BB366" s="208"/>
      <c r="BC366" s="208"/>
      <c r="BD366" s="208"/>
      <c r="BE366" s="208"/>
      <c r="BF366" s="208"/>
      <c r="BG366" s="208"/>
      <c r="BH366" s="208"/>
    </row>
    <row r="367" spans="1:60" outlineLevel="1">
      <c r="A367" s="215"/>
      <c r="B367" s="216"/>
      <c r="C367" s="243" t="s">
        <v>519</v>
      </c>
      <c r="D367" s="218"/>
      <c r="E367" s="219">
        <v>88.220000000000013</v>
      </c>
      <c r="F367" s="217"/>
      <c r="G367" s="217"/>
      <c r="H367" s="217"/>
      <c r="I367" s="217"/>
      <c r="J367" s="217"/>
      <c r="K367" s="217"/>
      <c r="L367" s="217"/>
      <c r="M367" s="217"/>
      <c r="N367" s="217"/>
      <c r="O367" s="217"/>
      <c r="P367" s="217"/>
      <c r="Q367" s="217"/>
      <c r="R367" s="217"/>
      <c r="S367" s="217"/>
      <c r="T367" s="217"/>
      <c r="U367" s="217"/>
      <c r="V367" s="217"/>
      <c r="W367" s="217"/>
      <c r="X367" s="208"/>
      <c r="Y367" s="208"/>
      <c r="Z367" s="208"/>
      <c r="AA367" s="208"/>
      <c r="AB367" s="208"/>
      <c r="AC367" s="208"/>
      <c r="AD367" s="208"/>
      <c r="AE367" s="208"/>
      <c r="AF367" s="208"/>
      <c r="AG367" s="208" t="s">
        <v>156</v>
      </c>
      <c r="AH367" s="208">
        <v>0</v>
      </c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</row>
    <row r="368" spans="1:60" outlineLevel="1">
      <c r="A368" s="215"/>
      <c r="B368" s="216"/>
      <c r="C368" s="241"/>
      <c r="D368" s="235"/>
      <c r="E368" s="235"/>
      <c r="F368" s="235"/>
      <c r="G368" s="235"/>
      <c r="H368" s="217"/>
      <c r="I368" s="217"/>
      <c r="J368" s="217"/>
      <c r="K368" s="217"/>
      <c r="L368" s="217"/>
      <c r="M368" s="217"/>
      <c r="N368" s="217"/>
      <c r="O368" s="217"/>
      <c r="P368" s="217"/>
      <c r="Q368" s="217"/>
      <c r="R368" s="217"/>
      <c r="S368" s="217"/>
      <c r="T368" s="217"/>
      <c r="U368" s="217"/>
      <c r="V368" s="217"/>
      <c r="W368" s="217"/>
      <c r="X368" s="208"/>
      <c r="Y368" s="208"/>
      <c r="Z368" s="208"/>
      <c r="AA368" s="208"/>
      <c r="AB368" s="208"/>
      <c r="AC368" s="208"/>
      <c r="AD368" s="208"/>
      <c r="AE368" s="208"/>
      <c r="AF368" s="208"/>
      <c r="AG368" s="208" t="s">
        <v>138</v>
      </c>
      <c r="AH368" s="208"/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</row>
    <row r="369" spans="1:60">
      <c r="A369" s="221" t="s">
        <v>128</v>
      </c>
      <c r="B369" s="222" t="s">
        <v>98</v>
      </c>
      <c r="C369" s="238" t="s">
        <v>99</v>
      </c>
      <c r="D369" s="223"/>
      <c r="E369" s="224"/>
      <c r="F369" s="225"/>
      <c r="G369" s="225">
        <f>SUMIF(AG370:AG382,"&lt;&gt;NOR",G370:G382)</f>
        <v>0</v>
      </c>
      <c r="H369" s="225"/>
      <c r="I369" s="225">
        <f>SUM(I370:I382)</f>
        <v>0</v>
      </c>
      <c r="J369" s="225"/>
      <c r="K369" s="225">
        <f>SUM(K370:K382)</f>
        <v>0</v>
      </c>
      <c r="L369" s="225"/>
      <c r="M369" s="225">
        <f>SUM(M370:M382)</f>
        <v>0</v>
      </c>
      <c r="N369" s="225"/>
      <c r="O369" s="225">
        <f>SUM(O370:O382)</f>
        <v>0</v>
      </c>
      <c r="P369" s="225"/>
      <c r="Q369" s="225">
        <f>SUM(Q370:Q382)</f>
        <v>0</v>
      </c>
      <c r="R369" s="225"/>
      <c r="S369" s="225"/>
      <c r="T369" s="226"/>
      <c r="U369" s="220"/>
      <c r="V369" s="220">
        <f>SUM(V370:V382)</f>
        <v>0</v>
      </c>
      <c r="W369" s="220"/>
      <c r="AG369" t="s">
        <v>129</v>
      </c>
    </row>
    <row r="370" spans="1:60" outlineLevel="1">
      <c r="A370" s="227">
        <v>109</v>
      </c>
      <c r="B370" s="228" t="s">
        <v>520</v>
      </c>
      <c r="C370" s="239" t="s">
        <v>521</v>
      </c>
      <c r="D370" s="229" t="s">
        <v>249</v>
      </c>
      <c r="E370" s="230">
        <v>37.023480000000006</v>
      </c>
      <c r="F370" s="231"/>
      <c r="G370" s="232">
        <f>ROUND(E370*F370,2)</f>
        <v>0</v>
      </c>
      <c r="H370" s="231"/>
      <c r="I370" s="232">
        <f>ROUND(E370*H370,2)</f>
        <v>0</v>
      </c>
      <c r="J370" s="231"/>
      <c r="K370" s="232">
        <f>ROUND(E370*J370,2)</f>
        <v>0</v>
      </c>
      <c r="L370" s="232">
        <v>21</v>
      </c>
      <c r="M370" s="232">
        <f>G370*(1+L370/100)</f>
        <v>0</v>
      </c>
      <c r="N370" s="232">
        <v>0</v>
      </c>
      <c r="O370" s="232">
        <f>ROUND(E370*N370,2)</f>
        <v>0</v>
      </c>
      <c r="P370" s="232">
        <v>0</v>
      </c>
      <c r="Q370" s="232">
        <f>ROUND(E370*P370,2)</f>
        <v>0</v>
      </c>
      <c r="R370" s="232"/>
      <c r="S370" s="232" t="s">
        <v>133</v>
      </c>
      <c r="T370" s="233" t="s">
        <v>134</v>
      </c>
      <c r="U370" s="217">
        <v>0</v>
      </c>
      <c r="V370" s="217">
        <f>ROUND(E370*U370,2)</f>
        <v>0</v>
      </c>
      <c r="W370" s="217"/>
      <c r="X370" s="208"/>
      <c r="Y370" s="208"/>
      <c r="Z370" s="208"/>
      <c r="AA370" s="208"/>
      <c r="AB370" s="208"/>
      <c r="AC370" s="208"/>
      <c r="AD370" s="208"/>
      <c r="AE370" s="208"/>
      <c r="AF370" s="208"/>
      <c r="AG370" s="208" t="s">
        <v>512</v>
      </c>
      <c r="AH370" s="208"/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</row>
    <row r="371" spans="1:60" outlineLevel="1">
      <c r="A371" s="215"/>
      <c r="B371" s="216"/>
      <c r="C371" s="243" t="s">
        <v>522</v>
      </c>
      <c r="D371" s="218"/>
      <c r="E371" s="219">
        <v>37.020000000000003</v>
      </c>
      <c r="F371" s="217"/>
      <c r="G371" s="217"/>
      <c r="H371" s="217"/>
      <c r="I371" s="217"/>
      <c r="J371" s="217"/>
      <c r="K371" s="217"/>
      <c r="L371" s="217"/>
      <c r="M371" s="217"/>
      <c r="N371" s="217"/>
      <c r="O371" s="217"/>
      <c r="P371" s="217"/>
      <c r="Q371" s="217"/>
      <c r="R371" s="217"/>
      <c r="S371" s="217"/>
      <c r="T371" s="217"/>
      <c r="U371" s="217"/>
      <c r="V371" s="217"/>
      <c r="W371" s="217"/>
      <c r="X371" s="208"/>
      <c r="Y371" s="208"/>
      <c r="Z371" s="208"/>
      <c r="AA371" s="208"/>
      <c r="AB371" s="208"/>
      <c r="AC371" s="208"/>
      <c r="AD371" s="208"/>
      <c r="AE371" s="208"/>
      <c r="AF371" s="208"/>
      <c r="AG371" s="208" t="s">
        <v>156</v>
      </c>
      <c r="AH371" s="208">
        <v>0</v>
      </c>
      <c r="AI371" s="208"/>
      <c r="AJ371" s="208"/>
      <c r="AK371" s="208"/>
      <c r="AL371" s="208"/>
      <c r="AM371" s="208"/>
      <c r="AN371" s="208"/>
      <c r="AO371" s="208"/>
      <c r="AP371" s="208"/>
      <c r="AQ371" s="208"/>
      <c r="AR371" s="208"/>
      <c r="AS371" s="208"/>
      <c r="AT371" s="208"/>
      <c r="AU371" s="208"/>
      <c r="AV371" s="208"/>
      <c r="AW371" s="208"/>
      <c r="AX371" s="208"/>
      <c r="AY371" s="208"/>
      <c r="AZ371" s="208"/>
      <c r="BA371" s="208"/>
      <c r="BB371" s="208"/>
      <c r="BC371" s="208"/>
      <c r="BD371" s="208"/>
      <c r="BE371" s="208"/>
      <c r="BF371" s="208"/>
      <c r="BG371" s="208"/>
      <c r="BH371" s="208"/>
    </row>
    <row r="372" spans="1:60" outlineLevel="1">
      <c r="A372" s="215"/>
      <c r="B372" s="216"/>
      <c r="C372" s="241"/>
      <c r="D372" s="235"/>
      <c r="E372" s="235"/>
      <c r="F372" s="235"/>
      <c r="G372" s="235"/>
      <c r="H372" s="217"/>
      <c r="I372" s="217"/>
      <c r="J372" s="217"/>
      <c r="K372" s="217"/>
      <c r="L372" s="217"/>
      <c r="M372" s="217"/>
      <c r="N372" s="217"/>
      <c r="O372" s="217"/>
      <c r="P372" s="217"/>
      <c r="Q372" s="217"/>
      <c r="R372" s="217"/>
      <c r="S372" s="217"/>
      <c r="T372" s="217"/>
      <c r="U372" s="217"/>
      <c r="V372" s="217"/>
      <c r="W372" s="217"/>
      <c r="X372" s="208"/>
      <c r="Y372" s="208"/>
      <c r="Z372" s="208"/>
      <c r="AA372" s="208"/>
      <c r="AB372" s="208"/>
      <c r="AC372" s="208"/>
      <c r="AD372" s="208"/>
      <c r="AE372" s="208"/>
      <c r="AF372" s="208"/>
      <c r="AG372" s="208" t="s">
        <v>138</v>
      </c>
      <c r="AH372" s="208"/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</row>
    <row r="373" spans="1:60" outlineLevel="1">
      <c r="A373" s="227">
        <v>110</v>
      </c>
      <c r="B373" s="228" t="s">
        <v>523</v>
      </c>
      <c r="C373" s="239" t="s">
        <v>524</v>
      </c>
      <c r="D373" s="229" t="s">
        <v>249</v>
      </c>
      <c r="E373" s="230">
        <v>125.18225000000001</v>
      </c>
      <c r="F373" s="231"/>
      <c r="G373" s="232">
        <f>ROUND(E373*F373,2)</f>
        <v>0</v>
      </c>
      <c r="H373" s="231"/>
      <c r="I373" s="232">
        <f>ROUND(E373*H373,2)</f>
        <v>0</v>
      </c>
      <c r="J373" s="231"/>
      <c r="K373" s="232">
        <f>ROUND(E373*J373,2)</f>
        <v>0</v>
      </c>
      <c r="L373" s="232">
        <v>21</v>
      </c>
      <c r="M373" s="232">
        <f>G373*(1+L373/100)</f>
        <v>0</v>
      </c>
      <c r="N373" s="232">
        <v>0</v>
      </c>
      <c r="O373" s="232">
        <f>ROUND(E373*N373,2)</f>
        <v>0</v>
      </c>
      <c r="P373" s="232">
        <v>0</v>
      </c>
      <c r="Q373" s="232">
        <f>ROUND(E373*P373,2)</f>
        <v>0</v>
      </c>
      <c r="R373" s="232"/>
      <c r="S373" s="232" t="s">
        <v>133</v>
      </c>
      <c r="T373" s="233" t="s">
        <v>134</v>
      </c>
      <c r="U373" s="217">
        <v>0</v>
      </c>
      <c r="V373" s="217">
        <f>ROUND(E373*U373,2)</f>
        <v>0</v>
      </c>
      <c r="W373" s="217"/>
      <c r="X373" s="208"/>
      <c r="Y373" s="208"/>
      <c r="Z373" s="208"/>
      <c r="AA373" s="208"/>
      <c r="AB373" s="208"/>
      <c r="AC373" s="208"/>
      <c r="AD373" s="208"/>
      <c r="AE373" s="208"/>
      <c r="AF373" s="208"/>
      <c r="AG373" s="208" t="s">
        <v>512</v>
      </c>
      <c r="AH373" s="208"/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</row>
    <row r="374" spans="1:60" outlineLevel="1">
      <c r="A374" s="215"/>
      <c r="B374" s="216"/>
      <c r="C374" s="243" t="s">
        <v>525</v>
      </c>
      <c r="D374" s="218"/>
      <c r="E374" s="219">
        <v>87.710000000000008</v>
      </c>
      <c r="F374" s="217"/>
      <c r="G374" s="217"/>
      <c r="H374" s="217"/>
      <c r="I374" s="217"/>
      <c r="J374" s="217"/>
      <c r="K374" s="217"/>
      <c r="L374" s="217"/>
      <c r="M374" s="217"/>
      <c r="N374" s="217"/>
      <c r="O374" s="217"/>
      <c r="P374" s="217"/>
      <c r="Q374" s="217"/>
      <c r="R374" s="217"/>
      <c r="S374" s="217"/>
      <c r="T374" s="217"/>
      <c r="U374" s="217"/>
      <c r="V374" s="217"/>
      <c r="W374" s="217"/>
      <c r="X374" s="208"/>
      <c r="Y374" s="208"/>
      <c r="Z374" s="208"/>
      <c r="AA374" s="208"/>
      <c r="AB374" s="208"/>
      <c r="AC374" s="208"/>
      <c r="AD374" s="208"/>
      <c r="AE374" s="208"/>
      <c r="AF374" s="208"/>
      <c r="AG374" s="208" t="s">
        <v>156</v>
      </c>
      <c r="AH374" s="208">
        <v>0</v>
      </c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</row>
    <row r="375" spans="1:60" outlineLevel="1">
      <c r="A375" s="215"/>
      <c r="B375" s="216"/>
      <c r="C375" s="243" t="s">
        <v>526</v>
      </c>
      <c r="D375" s="218"/>
      <c r="E375" s="219">
        <v>37.470000000000006</v>
      </c>
      <c r="F375" s="217"/>
      <c r="G375" s="217"/>
      <c r="H375" s="217"/>
      <c r="I375" s="217"/>
      <c r="J375" s="217"/>
      <c r="K375" s="217"/>
      <c r="L375" s="217"/>
      <c r="M375" s="217"/>
      <c r="N375" s="217"/>
      <c r="O375" s="217"/>
      <c r="P375" s="217"/>
      <c r="Q375" s="217"/>
      <c r="R375" s="217"/>
      <c r="S375" s="217"/>
      <c r="T375" s="217"/>
      <c r="U375" s="217"/>
      <c r="V375" s="217"/>
      <c r="W375" s="217"/>
      <c r="X375" s="208"/>
      <c r="Y375" s="208"/>
      <c r="Z375" s="208"/>
      <c r="AA375" s="208"/>
      <c r="AB375" s="208"/>
      <c r="AC375" s="208"/>
      <c r="AD375" s="208"/>
      <c r="AE375" s="208"/>
      <c r="AF375" s="208"/>
      <c r="AG375" s="208" t="s">
        <v>156</v>
      </c>
      <c r="AH375" s="208">
        <v>0</v>
      </c>
      <c r="AI375" s="208"/>
      <c r="AJ375" s="208"/>
      <c r="AK375" s="208"/>
      <c r="AL375" s="208"/>
      <c r="AM375" s="208"/>
      <c r="AN375" s="208"/>
      <c r="AO375" s="208"/>
      <c r="AP375" s="208"/>
      <c r="AQ375" s="208"/>
      <c r="AR375" s="208"/>
      <c r="AS375" s="208"/>
      <c r="AT375" s="208"/>
      <c r="AU375" s="208"/>
      <c r="AV375" s="208"/>
      <c r="AW375" s="208"/>
      <c r="AX375" s="208"/>
      <c r="AY375" s="208"/>
      <c r="AZ375" s="208"/>
      <c r="BA375" s="208"/>
      <c r="BB375" s="208"/>
      <c r="BC375" s="208"/>
      <c r="BD375" s="208"/>
      <c r="BE375" s="208"/>
      <c r="BF375" s="208"/>
      <c r="BG375" s="208"/>
      <c r="BH375" s="208"/>
    </row>
    <row r="376" spans="1:60" outlineLevel="1">
      <c r="A376" s="215"/>
      <c r="B376" s="216"/>
      <c r="C376" s="241"/>
      <c r="D376" s="235"/>
      <c r="E376" s="235"/>
      <c r="F376" s="235"/>
      <c r="G376" s="235"/>
      <c r="H376" s="217"/>
      <c r="I376" s="217"/>
      <c r="J376" s="217"/>
      <c r="K376" s="217"/>
      <c r="L376" s="217"/>
      <c r="M376" s="217"/>
      <c r="N376" s="217"/>
      <c r="O376" s="217"/>
      <c r="P376" s="217"/>
      <c r="Q376" s="217"/>
      <c r="R376" s="217"/>
      <c r="S376" s="217"/>
      <c r="T376" s="217"/>
      <c r="U376" s="217"/>
      <c r="V376" s="217"/>
      <c r="W376" s="217"/>
      <c r="X376" s="208"/>
      <c r="Y376" s="208"/>
      <c r="Z376" s="208"/>
      <c r="AA376" s="208"/>
      <c r="AB376" s="208"/>
      <c r="AC376" s="208"/>
      <c r="AD376" s="208"/>
      <c r="AE376" s="208"/>
      <c r="AF376" s="208"/>
      <c r="AG376" s="208" t="s">
        <v>138</v>
      </c>
      <c r="AH376" s="208"/>
      <c r="AI376" s="208"/>
      <c r="AJ376" s="208"/>
      <c r="AK376" s="208"/>
      <c r="AL376" s="208"/>
      <c r="AM376" s="208"/>
      <c r="AN376" s="208"/>
      <c r="AO376" s="208"/>
      <c r="AP376" s="208"/>
      <c r="AQ376" s="208"/>
      <c r="AR376" s="208"/>
      <c r="AS376" s="208"/>
      <c r="AT376" s="208"/>
      <c r="AU376" s="208"/>
      <c r="AV376" s="208"/>
      <c r="AW376" s="208"/>
      <c r="AX376" s="208"/>
      <c r="AY376" s="208"/>
      <c r="AZ376" s="208"/>
      <c r="BA376" s="208"/>
      <c r="BB376" s="208"/>
      <c r="BC376" s="208"/>
      <c r="BD376" s="208"/>
      <c r="BE376" s="208"/>
      <c r="BF376" s="208"/>
      <c r="BG376" s="208"/>
      <c r="BH376" s="208"/>
    </row>
    <row r="377" spans="1:60" outlineLevel="1">
      <c r="A377" s="227">
        <v>111</v>
      </c>
      <c r="B377" s="228" t="s">
        <v>527</v>
      </c>
      <c r="C377" s="239" t="s">
        <v>528</v>
      </c>
      <c r="D377" s="229" t="s">
        <v>249</v>
      </c>
      <c r="E377" s="230">
        <v>1752.5515</v>
      </c>
      <c r="F377" s="231"/>
      <c r="G377" s="232">
        <f>ROUND(E377*F377,2)</f>
        <v>0</v>
      </c>
      <c r="H377" s="231"/>
      <c r="I377" s="232">
        <f>ROUND(E377*H377,2)</f>
        <v>0</v>
      </c>
      <c r="J377" s="231"/>
      <c r="K377" s="232">
        <f>ROUND(E377*J377,2)</f>
        <v>0</v>
      </c>
      <c r="L377" s="232">
        <v>21</v>
      </c>
      <c r="M377" s="232">
        <f>G377*(1+L377/100)</f>
        <v>0</v>
      </c>
      <c r="N377" s="232">
        <v>0</v>
      </c>
      <c r="O377" s="232">
        <f>ROUND(E377*N377,2)</f>
        <v>0</v>
      </c>
      <c r="P377" s="232">
        <v>0</v>
      </c>
      <c r="Q377" s="232">
        <f>ROUND(E377*P377,2)</f>
        <v>0</v>
      </c>
      <c r="R377" s="232"/>
      <c r="S377" s="232" t="s">
        <v>133</v>
      </c>
      <c r="T377" s="233" t="s">
        <v>134</v>
      </c>
      <c r="U377" s="217">
        <v>0</v>
      </c>
      <c r="V377" s="217">
        <f>ROUND(E377*U377,2)</f>
        <v>0</v>
      </c>
      <c r="W377" s="217"/>
      <c r="X377" s="208"/>
      <c r="Y377" s="208"/>
      <c r="Z377" s="208"/>
      <c r="AA377" s="208"/>
      <c r="AB377" s="208"/>
      <c r="AC377" s="208"/>
      <c r="AD377" s="208"/>
      <c r="AE377" s="208"/>
      <c r="AF377" s="208"/>
      <c r="AG377" s="208" t="s">
        <v>512</v>
      </c>
      <c r="AH377" s="208"/>
      <c r="AI377" s="208"/>
      <c r="AJ377" s="208"/>
      <c r="AK377" s="208"/>
      <c r="AL377" s="208"/>
      <c r="AM377" s="208"/>
      <c r="AN377" s="208"/>
      <c r="AO377" s="208"/>
      <c r="AP377" s="208"/>
      <c r="AQ377" s="208"/>
      <c r="AR377" s="208"/>
      <c r="AS377" s="208"/>
      <c r="AT377" s="208"/>
      <c r="AU377" s="208"/>
      <c r="AV377" s="208"/>
      <c r="AW377" s="208"/>
      <c r="AX377" s="208"/>
      <c r="AY377" s="208"/>
      <c r="AZ377" s="208"/>
      <c r="BA377" s="208"/>
      <c r="BB377" s="208"/>
      <c r="BC377" s="208"/>
      <c r="BD377" s="208"/>
      <c r="BE377" s="208"/>
      <c r="BF377" s="208"/>
      <c r="BG377" s="208"/>
      <c r="BH377" s="208"/>
    </row>
    <row r="378" spans="1:60" outlineLevel="1">
      <c r="A378" s="215"/>
      <c r="B378" s="216"/>
      <c r="C378" s="243" t="s">
        <v>529</v>
      </c>
      <c r="D378" s="218"/>
      <c r="E378" s="219">
        <v>1752.5500000000002</v>
      </c>
      <c r="F378" s="217"/>
      <c r="G378" s="217"/>
      <c r="H378" s="217"/>
      <c r="I378" s="217"/>
      <c r="J378" s="217"/>
      <c r="K378" s="217"/>
      <c r="L378" s="217"/>
      <c r="M378" s="217"/>
      <c r="N378" s="217"/>
      <c r="O378" s="217"/>
      <c r="P378" s="217"/>
      <c r="Q378" s="217"/>
      <c r="R378" s="217"/>
      <c r="S378" s="217"/>
      <c r="T378" s="217"/>
      <c r="U378" s="217"/>
      <c r="V378" s="217"/>
      <c r="W378" s="217"/>
      <c r="X378" s="208"/>
      <c r="Y378" s="208"/>
      <c r="Z378" s="208"/>
      <c r="AA378" s="208"/>
      <c r="AB378" s="208"/>
      <c r="AC378" s="208"/>
      <c r="AD378" s="208"/>
      <c r="AE378" s="208"/>
      <c r="AF378" s="208"/>
      <c r="AG378" s="208" t="s">
        <v>156</v>
      </c>
      <c r="AH378" s="208">
        <v>0</v>
      </c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</row>
    <row r="379" spans="1:60" outlineLevel="1">
      <c r="A379" s="215"/>
      <c r="B379" s="216"/>
      <c r="C379" s="241"/>
      <c r="D379" s="235"/>
      <c r="E379" s="235"/>
      <c r="F379" s="235"/>
      <c r="G379" s="235"/>
      <c r="H379" s="217"/>
      <c r="I379" s="217"/>
      <c r="J379" s="217"/>
      <c r="K379" s="217"/>
      <c r="L379" s="217"/>
      <c r="M379" s="217"/>
      <c r="N379" s="217"/>
      <c r="O379" s="217"/>
      <c r="P379" s="217"/>
      <c r="Q379" s="217"/>
      <c r="R379" s="217"/>
      <c r="S379" s="217"/>
      <c r="T379" s="217"/>
      <c r="U379" s="217"/>
      <c r="V379" s="217"/>
      <c r="W379" s="217"/>
      <c r="X379" s="208"/>
      <c r="Y379" s="208"/>
      <c r="Z379" s="208"/>
      <c r="AA379" s="208"/>
      <c r="AB379" s="208"/>
      <c r="AC379" s="208"/>
      <c r="AD379" s="208"/>
      <c r="AE379" s="208"/>
      <c r="AF379" s="208"/>
      <c r="AG379" s="208" t="s">
        <v>138</v>
      </c>
      <c r="AH379" s="208"/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</row>
    <row r="380" spans="1:60" outlineLevel="1">
      <c r="A380" s="227">
        <v>112</v>
      </c>
      <c r="B380" s="228" t="s">
        <v>530</v>
      </c>
      <c r="C380" s="239" t="s">
        <v>531</v>
      </c>
      <c r="D380" s="229" t="s">
        <v>249</v>
      </c>
      <c r="E380" s="230">
        <v>125.18225000000001</v>
      </c>
      <c r="F380" s="231"/>
      <c r="G380" s="232">
        <f>ROUND(E380*F380,2)</f>
        <v>0</v>
      </c>
      <c r="H380" s="231"/>
      <c r="I380" s="232">
        <f>ROUND(E380*H380,2)</f>
        <v>0</v>
      </c>
      <c r="J380" s="231"/>
      <c r="K380" s="232">
        <f>ROUND(E380*J380,2)</f>
        <v>0</v>
      </c>
      <c r="L380" s="232">
        <v>21</v>
      </c>
      <c r="M380" s="232">
        <f>G380*(1+L380/100)</f>
        <v>0</v>
      </c>
      <c r="N380" s="232">
        <v>0</v>
      </c>
      <c r="O380" s="232">
        <f>ROUND(E380*N380,2)</f>
        <v>0</v>
      </c>
      <c r="P380" s="232">
        <v>0</v>
      </c>
      <c r="Q380" s="232">
        <f>ROUND(E380*P380,2)</f>
        <v>0</v>
      </c>
      <c r="R380" s="232"/>
      <c r="S380" s="232" t="s">
        <v>133</v>
      </c>
      <c r="T380" s="233" t="s">
        <v>134</v>
      </c>
      <c r="U380" s="217">
        <v>0</v>
      </c>
      <c r="V380" s="217">
        <f>ROUND(E380*U380,2)</f>
        <v>0</v>
      </c>
      <c r="W380" s="217"/>
      <c r="X380" s="208"/>
      <c r="Y380" s="208"/>
      <c r="Z380" s="208"/>
      <c r="AA380" s="208"/>
      <c r="AB380" s="208"/>
      <c r="AC380" s="208"/>
      <c r="AD380" s="208"/>
      <c r="AE380" s="208"/>
      <c r="AF380" s="208"/>
      <c r="AG380" s="208" t="s">
        <v>512</v>
      </c>
      <c r="AH380" s="208"/>
      <c r="AI380" s="208"/>
      <c r="AJ380" s="208"/>
      <c r="AK380" s="208"/>
      <c r="AL380" s="208"/>
      <c r="AM380" s="208"/>
      <c r="AN380" s="208"/>
      <c r="AO380" s="208"/>
      <c r="AP380" s="208"/>
      <c r="AQ380" s="208"/>
      <c r="AR380" s="208"/>
      <c r="AS380" s="208"/>
      <c r="AT380" s="208"/>
      <c r="AU380" s="208"/>
      <c r="AV380" s="208"/>
      <c r="AW380" s="208"/>
      <c r="AX380" s="208"/>
      <c r="AY380" s="208"/>
      <c r="AZ380" s="208"/>
      <c r="BA380" s="208"/>
      <c r="BB380" s="208"/>
      <c r="BC380" s="208"/>
      <c r="BD380" s="208"/>
      <c r="BE380" s="208"/>
      <c r="BF380" s="208"/>
      <c r="BG380" s="208"/>
      <c r="BH380" s="208"/>
    </row>
    <row r="381" spans="1:60" outlineLevel="1">
      <c r="A381" s="215"/>
      <c r="B381" s="216"/>
      <c r="C381" s="243" t="s">
        <v>532</v>
      </c>
      <c r="D381" s="218"/>
      <c r="E381" s="219">
        <v>125.18</v>
      </c>
      <c r="F381" s="217"/>
      <c r="G381" s="217"/>
      <c r="H381" s="217"/>
      <c r="I381" s="217"/>
      <c r="J381" s="217"/>
      <c r="K381" s="217"/>
      <c r="L381" s="217"/>
      <c r="M381" s="217"/>
      <c r="N381" s="217"/>
      <c r="O381" s="217"/>
      <c r="P381" s="217"/>
      <c r="Q381" s="217"/>
      <c r="R381" s="217"/>
      <c r="S381" s="217"/>
      <c r="T381" s="217"/>
      <c r="U381" s="217"/>
      <c r="V381" s="217"/>
      <c r="W381" s="217"/>
      <c r="X381" s="208"/>
      <c r="Y381" s="208"/>
      <c r="Z381" s="208"/>
      <c r="AA381" s="208"/>
      <c r="AB381" s="208"/>
      <c r="AC381" s="208"/>
      <c r="AD381" s="208"/>
      <c r="AE381" s="208"/>
      <c r="AF381" s="208"/>
      <c r="AG381" s="208" t="s">
        <v>156</v>
      </c>
      <c r="AH381" s="208">
        <v>0</v>
      </c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</row>
    <row r="382" spans="1:60" outlineLevel="1">
      <c r="A382" s="215"/>
      <c r="B382" s="216"/>
      <c r="C382" s="241"/>
      <c r="D382" s="235"/>
      <c r="E382" s="235"/>
      <c r="F382" s="235"/>
      <c r="G382" s="235"/>
      <c r="H382" s="217"/>
      <c r="I382" s="217"/>
      <c r="J382" s="217"/>
      <c r="K382" s="217"/>
      <c r="L382" s="217"/>
      <c r="M382" s="217"/>
      <c r="N382" s="217"/>
      <c r="O382" s="217"/>
      <c r="P382" s="217"/>
      <c r="Q382" s="217"/>
      <c r="R382" s="217"/>
      <c r="S382" s="217"/>
      <c r="T382" s="217"/>
      <c r="U382" s="217"/>
      <c r="V382" s="217"/>
      <c r="W382" s="217"/>
      <c r="X382" s="208"/>
      <c r="Y382" s="208"/>
      <c r="Z382" s="208"/>
      <c r="AA382" s="208"/>
      <c r="AB382" s="208"/>
      <c r="AC382" s="208"/>
      <c r="AD382" s="208"/>
      <c r="AE382" s="208"/>
      <c r="AF382" s="208"/>
      <c r="AG382" s="208" t="s">
        <v>138</v>
      </c>
      <c r="AH382" s="208"/>
      <c r="AI382" s="208"/>
      <c r="AJ382" s="208"/>
      <c r="AK382" s="208"/>
      <c r="AL382" s="208"/>
      <c r="AM382" s="208"/>
      <c r="AN382" s="208"/>
      <c r="AO382" s="208"/>
      <c r="AP382" s="208"/>
      <c r="AQ382" s="208"/>
      <c r="AR382" s="208"/>
      <c r="AS382" s="208"/>
      <c r="AT382" s="208"/>
      <c r="AU382" s="208"/>
      <c r="AV382" s="208"/>
      <c r="AW382" s="208"/>
      <c r="AX382" s="208"/>
      <c r="AY382" s="208"/>
      <c r="AZ382" s="208"/>
      <c r="BA382" s="208"/>
      <c r="BB382" s="208"/>
      <c r="BC382" s="208"/>
      <c r="BD382" s="208"/>
      <c r="BE382" s="208"/>
      <c r="BF382" s="208"/>
      <c r="BG382" s="208"/>
      <c r="BH382" s="208"/>
    </row>
    <row r="383" spans="1:60">
      <c r="A383" s="5"/>
      <c r="B383" s="6"/>
      <c r="C383" s="244"/>
      <c r="D383" s="8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AE383">
        <v>15</v>
      </c>
      <c r="AF383">
        <v>21</v>
      </c>
    </row>
    <row r="384" spans="1:60">
      <c r="A384" s="211"/>
      <c r="B384" s="212" t="s">
        <v>29</v>
      </c>
      <c r="C384" s="245"/>
      <c r="D384" s="213"/>
      <c r="E384" s="214"/>
      <c r="F384" s="214"/>
      <c r="G384" s="237">
        <f>G8+G52+G71+G105+G134+G138+G142+G184+G191+G196+G201+G246+G264+G274+G284+G307+G311+G331+G350+G359+G369</f>
        <v>0</v>
      </c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AE384">
        <f>SUMIF(L7:L382,AE383,G7:G382)</f>
        <v>0</v>
      </c>
      <c r="AF384">
        <f>SUMIF(L7:L382,AF383,G7:G382)</f>
        <v>0</v>
      </c>
      <c r="AG384" t="s">
        <v>167</v>
      </c>
    </row>
    <row r="385" spans="1:33">
      <c r="A385" s="247" t="s">
        <v>533</v>
      </c>
      <c r="B385" s="247"/>
      <c r="C385" s="244"/>
      <c r="D385" s="8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 spans="1:33">
      <c r="A386" s="5"/>
      <c r="B386" s="6" t="s">
        <v>534</v>
      </c>
      <c r="C386" s="244" t="s">
        <v>535</v>
      </c>
      <c r="D386" s="8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AG386" t="s">
        <v>536</v>
      </c>
    </row>
    <row r="387" spans="1:33">
      <c r="A387" s="5"/>
      <c r="B387" s="6" t="s">
        <v>537</v>
      </c>
      <c r="C387" s="244" t="s">
        <v>538</v>
      </c>
      <c r="D387" s="8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AG387" t="s">
        <v>539</v>
      </c>
    </row>
    <row r="388" spans="1:33">
      <c r="A388" s="5"/>
      <c r="B388" s="6"/>
      <c r="C388" s="244" t="s">
        <v>540</v>
      </c>
      <c r="D388" s="8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AG388" t="s">
        <v>541</v>
      </c>
    </row>
    <row r="389" spans="1:33">
      <c r="A389" s="5"/>
      <c r="B389" s="6"/>
      <c r="C389" s="244"/>
      <c r="D389" s="8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33">
      <c r="C390" s="246"/>
      <c r="D390" s="192"/>
      <c r="AG390" t="s">
        <v>168</v>
      </c>
    </row>
    <row r="391" spans="1:33">
      <c r="D391" s="192"/>
    </row>
    <row r="392" spans="1:33">
      <c r="D392" s="192"/>
    </row>
    <row r="393" spans="1:33">
      <c r="D393" s="192"/>
    </row>
    <row r="394" spans="1:33">
      <c r="D394" s="192"/>
    </row>
    <row r="395" spans="1:33">
      <c r="D395" s="192"/>
    </row>
    <row r="396" spans="1:33">
      <c r="D396" s="192"/>
    </row>
    <row r="397" spans="1:33">
      <c r="D397" s="192"/>
    </row>
    <row r="398" spans="1:33">
      <c r="D398" s="192"/>
    </row>
    <row r="399" spans="1:33">
      <c r="D399" s="192"/>
    </row>
    <row r="400" spans="1:33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D8B3" sheet="1"/>
  <mergeCells count="117">
    <mergeCell ref="C368:G368"/>
    <mergeCell ref="C372:G372"/>
    <mergeCell ref="C376:G376"/>
    <mergeCell ref="C379:G379"/>
    <mergeCell ref="C382:G382"/>
    <mergeCell ref="C346:G346"/>
    <mergeCell ref="C349:G349"/>
    <mergeCell ref="C355:G355"/>
    <mergeCell ref="C358:G358"/>
    <mergeCell ref="C362:G362"/>
    <mergeCell ref="C365:G365"/>
    <mergeCell ref="C323:G323"/>
    <mergeCell ref="C327:G327"/>
    <mergeCell ref="C330:G330"/>
    <mergeCell ref="C337:G337"/>
    <mergeCell ref="C340:G340"/>
    <mergeCell ref="C343:G343"/>
    <mergeCell ref="C303:G303"/>
    <mergeCell ref="C306:G306"/>
    <mergeCell ref="C310:G310"/>
    <mergeCell ref="C314:G314"/>
    <mergeCell ref="C317:G317"/>
    <mergeCell ref="C320:G320"/>
    <mergeCell ref="C283:G283"/>
    <mergeCell ref="C287:G287"/>
    <mergeCell ref="C290:G290"/>
    <mergeCell ref="C293:G293"/>
    <mergeCell ref="C296:G296"/>
    <mergeCell ref="C300:G300"/>
    <mergeCell ref="C263:G263"/>
    <mergeCell ref="C267:G267"/>
    <mergeCell ref="C270:G270"/>
    <mergeCell ref="C273:G273"/>
    <mergeCell ref="C277:G277"/>
    <mergeCell ref="C280:G280"/>
    <mergeCell ref="C242:G242"/>
    <mergeCell ref="C245:G245"/>
    <mergeCell ref="C249:G249"/>
    <mergeCell ref="C252:G252"/>
    <mergeCell ref="C255:G255"/>
    <mergeCell ref="C258:G258"/>
    <mergeCell ref="C222:G222"/>
    <mergeCell ref="C225:G225"/>
    <mergeCell ref="C228:G228"/>
    <mergeCell ref="C231:G231"/>
    <mergeCell ref="C236:G236"/>
    <mergeCell ref="C239:G239"/>
    <mergeCell ref="C204:G204"/>
    <mergeCell ref="C207:G207"/>
    <mergeCell ref="C210:G210"/>
    <mergeCell ref="C213:G213"/>
    <mergeCell ref="C216:G216"/>
    <mergeCell ref="C219:G219"/>
    <mergeCell ref="C180:G180"/>
    <mergeCell ref="C183:G183"/>
    <mergeCell ref="C187:G187"/>
    <mergeCell ref="C190:G190"/>
    <mergeCell ref="C195:G195"/>
    <mergeCell ref="C200:G200"/>
    <mergeCell ref="C160:G160"/>
    <mergeCell ref="C163:G163"/>
    <mergeCell ref="C168:G168"/>
    <mergeCell ref="C171:G171"/>
    <mergeCell ref="C174:G174"/>
    <mergeCell ref="C177:G177"/>
    <mergeCell ref="C141:G141"/>
    <mergeCell ref="C145:G145"/>
    <mergeCell ref="C148:G148"/>
    <mergeCell ref="C151:G151"/>
    <mergeCell ref="C154:G154"/>
    <mergeCell ref="C157:G157"/>
    <mergeCell ref="C121:G121"/>
    <mergeCell ref="C124:G124"/>
    <mergeCell ref="C127:G127"/>
    <mergeCell ref="C130:G130"/>
    <mergeCell ref="C133:G133"/>
    <mergeCell ref="C137:G137"/>
    <mergeCell ref="C101:G101"/>
    <mergeCell ref="C104:G104"/>
    <mergeCell ref="C109:G109"/>
    <mergeCell ref="C112:G112"/>
    <mergeCell ref="C115:G115"/>
    <mergeCell ref="C118:G118"/>
    <mergeCell ref="C83:G83"/>
    <mergeCell ref="C86:G86"/>
    <mergeCell ref="C89:G89"/>
    <mergeCell ref="C92:G92"/>
    <mergeCell ref="C95:G95"/>
    <mergeCell ref="C98:G98"/>
    <mergeCell ref="C64:G64"/>
    <mergeCell ref="C67:G67"/>
    <mergeCell ref="C70:G70"/>
    <mergeCell ref="C74:G74"/>
    <mergeCell ref="C77:G77"/>
    <mergeCell ref="C80:G80"/>
    <mergeCell ref="C45:G45"/>
    <mergeCell ref="C48:G48"/>
    <mergeCell ref="C51:G51"/>
    <mergeCell ref="C55:G55"/>
    <mergeCell ref="C58:G58"/>
    <mergeCell ref="C61:G61"/>
    <mergeCell ref="C26:G26"/>
    <mergeCell ref="C29:G29"/>
    <mergeCell ref="C32:G32"/>
    <mergeCell ref="C35:G35"/>
    <mergeCell ref="C38:G38"/>
    <mergeCell ref="C42:G42"/>
    <mergeCell ref="A1:G1"/>
    <mergeCell ref="C2:G2"/>
    <mergeCell ref="C3:G3"/>
    <mergeCell ref="C4:G4"/>
    <mergeCell ref="A385:B385"/>
    <mergeCell ref="C11:G11"/>
    <mergeCell ref="C14:G14"/>
    <mergeCell ref="C17:G17"/>
    <mergeCell ref="C20:G20"/>
    <mergeCell ref="C23:G23"/>
  </mergeCells>
  <pageMargins left="0.59055118110236227" right="0.19685039370078741" top="0.78740157480314965" bottom="0.78740157480314965" header="0.31496062992125984" footer="0.31496062992125984"/>
  <pageSetup paperSize="9" scale="72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Naklady</vt:lpstr>
      <vt:lpstr>SO 201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Naklady'!Názvy_tisku</vt:lpstr>
      <vt:lpstr>'SO 201 1 Pol'!Názvy_tisku</vt:lpstr>
      <vt:lpstr>oadresa</vt:lpstr>
      <vt:lpstr>Stavba!Objednatel</vt:lpstr>
      <vt:lpstr>Stavba!Objekt</vt:lpstr>
      <vt:lpstr>'1 1 Naklady'!Oblast_tisku</vt:lpstr>
      <vt:lpstr>'SO 201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Uzivatel</cp:lastModifiedBy>
  <cp:lastPrinted>2018-08-29T13:52:37Z</cp:lastPrinted>
  <dcterms:created xsi:type="dcterms:W3CDTF">2009-04-08T07:15:50Z</dcterms:created>
  <dcterms:modified xsi:type="dcterms:W3CDTF">2018-08-29T13:53:16Z</dcterms:modified>
</cp:coreProperties>
</file>