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19\19-331 - PS - Oprava dlážděného krytu Havlíčkova, Kroměříž\PS PDF\"/>
    </mc:Choice>
  </mc:AlternateContent>
  <xr:revisionPtr revIDLastSave="0" documentId="13_ncr:1_{668BD601-6A2A-44E9-9805-E17C3422592F}" xr6:coauthVersionLast="43" xr6:coauthVersionMax="43" xr10:uidLastSave="{00000000-0000-0000-0000-000000000000}"/>
  <bookViews>
    <workbookView xWindow="-120" yWindow="-120" windowWidth="25440" windowHeight="15390" xr2:uid="{C37FB31D-F325-4A3D-BC24-9F2D2E1827DA}"/>
  </bookViews>
  <sheets>
    <sheet name="Stavba" sheetId="1" r:id="rId1"/>
    <sheet name="01 19-331.01 " sheetId="2" r:id="rId2"/>
    <sheet name="01 19-331.02 " sheetId="3" r:id="rId3"/>
  </sheets>
  <externalReferences>
    <externalReference r:id="rId4"/>
  </externalReferences>
  <definedNames>
    <definedName name="AAA" localSheetId="2">'01 19-331.02 '!#REF!</definedName>
    <definedName name="AAA">'01 19-331.01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'01 19-331.02 '!#REF!</definedName>
    <definedName name="Dodavka0">'01 19-331.01 '!#REF!</definedName>
    <definedName name="dpsc" localSheetId="0">Stavba!$C$9</definedName>
    <definedName name="dpsc">#REF!</definedName>
    <definedName name="HSV">#REF!</definedName>
    <definedName name="HSV_" localSheetId="2">'01 19-331.02 '!#REF!</definedName>
    <definedName name="HSV_">'01 19-331.01 '!#REF!</definedName>
    <definedName name="HSV0" localSheetId="2">'01 19-331.02 '!#REF!</definedName>
    <definedName name="HSV0">'01 19-331.01 '!#REF!</definedName>
    <definedName name="HZS">#REF!</definedName>
    <definedName name="HZS0" localSheetId="2">'01 19-331.02 '!#REF!</definedName>
    <definedName name="HZS0">'01 19-331.01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'01 19-331.02 '!#REF!</definedName>
    <definedName name="Mont_">'01 19-331.01 '!#REF!</definedName>
    <definedName name="Montaz0" localSheetId="2">'01 19-331.02 '!#REF!</definedName>
    <definedName name="Montaz0">'01 19-331.01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19-331.01 '!$1:$6</definedName>
    <definedName name="_xlnm.Print_Titles" localSheetId="2">'01 19-331.02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19-331.01 '!$A$1:$K$146</definedName>
    <definedName name="_xlnm.Print_Area" localSheetId="2">'01 19-331.02 '!$A$1:$K$142</definedName>
    <definedName name="_xlnm.Print_Area" localSheetId="0">Stavba!$A$1:$I$42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'01 19-331.02 '!#REF!</definedName>
    <definedName name="PSV_">'01 19-331.01 '!#REF!</definedName>
    <definedName name="PSV0" localSheetId="2">'01 19-331.02 '!#REF!</definedName>
    <definedName name="PSV0">'01 19-331.01 '!#REF!</definedName>
    <definedName name="SazbaDPH1" localSheetId="2">[1]Stavba!$D$19</definedName>
    <definedName name="SazbaDPH1">Stavba!$D$19</definedName>
    <definedName name="SazbaDPH2" localSheetId="2">[1]Stavba!$D$21</definedName>
    <definedName name="SazbaDPH2">Stavba!$D$21</definedName>
    <definedName name="SloupecCC" localSheetId="2">'01 19-331.02 '!$G$6</definedName>
    <definedName name="SloupecCC">'01 19-331.01 '!$G$6</definedName>
    <definedName name="SloupecCDH" localSheetId="2">'01 19-331.02 '!$K$6</definedName>
    <definedName name="SloupecCDH">'01 19-331.01 '!$K$6</definedName>
    <definedName name="SloupecCisloPol" localSheetId="2">'01 19-331.02 '!$B$6</definedName>
    <definedName name="SloupecCisloPol">'01 19-331.01 '!$B$6</definedName>
    <definedName name="SloupecCH" localSheetId="2">'01 19-331.02 '!$I$6</definedName>
    <definedName name="SloupecCH">'01 19-331.01 '!$I$6</definedName>
    <definedName name="SloupecJC" localSheetId="2">'01 19-331.02 '!$F$6</definedName>
    <definedName name="SloupecJC">'01 19-331.01 '!$F$6</definedName>
    <definedName name="SloupecJDH" localSheetId="2">'01 19-331.02 '!$J$6</definedName>
    <definedName name="SloupecJDH">'01 19-331.01 '!$J$6</definedName>
    <definedName name="SloupecJDM" localSheetId="2">'01 19-331.02 '!$J$6</definedName>
    <definedName name="SloupecJDM">'01 19-331.01 '!$J$6</definedName>
    <definedName name="SloupecJH" localSheetId="2">'01 19-331.02 '!$H$6</definedName>
    <definedName name="SloupecJH">'01 19-331.01 '!$H$6</definedName>
    <definedName name="SloupecMJ" localSheetId="2">'01 19-331.02 '!$D$6</definedName>
    <definedName name="SloupecMJ">'01 19-331.01 '!$D$6</definedName>
    <definedName name="SloupecMnozstvi" localSheetId="2">'01 19-331.02 '!$E$6</definedName>
    <definedName name="SloupecMnozstvi">'01 19-331.01 '!$E$6</definedName>
    <definedName name="SloupecNazPol" localSheetId="2">'01 19-331.02 '!$C$6</definedName>
    <definedName name="SloupecNazPol">'01 19-331.01 '!$C$6</definedName>
    <definedName name="SloupecPC" localSheetId="2">'01 19-331.02 '!$A$6</definedName>
    <definedName name="SloupecPC">'01 19-331.01 '!$A$6</definedName>
    <definedName name="solver_lin" localSheetId="1" hidden="1">0</definedName>
    <definedName name="solver_lin" localSheetId="2" hidden="1">0</definedName>
    <definedName name="solver_num" localSheetId="1" hidden="1">0</definedName>
    <definedName name="solver_num" localSheetId="2" hidden="1">0</definedName>
    <definedName name="solver_opt" localSheetId="1" hidden="1">'01 19-331.01 '!#REF!</definedName>
    <definedName name="solver_opt" localSheetId="2" hidden="1">'01 19-331.02 '!#REF!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tavbaCelkem" localSheetId="0">Stavba!$F$32</definedName>
    <definedName name="StavbaCelkem">#REF!</definedName>
    <definedName name="Typ" localSheetId="2">'01 19-331.02 '!#REF!</definedName>
    <definedName name="Typ">'01 19-331.01 '!#REF!</definedName>
    <definedName name="VRN" localSheetId="2">'01 19-331.02 '!$G$142</definedName>
    <definedName name="VRN">'01 19-331.01 '!$G$146</definedName>
    <definedName name="VRNKc">#REF!</definedName>
    <definedName name="VRNNazev" localSheetId="2">'01 19-331.02 '!#REF!</definedName>
    <definedName name="VRNNazev">'01 19-331.01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9" i="2" l="1"/>
  <c r="G126" i="2"/>
  <c r="G124" i="2"/>
  <c r="G119" i="2"/>
  <c r="G117" i="2"/>
  <c r="G114" i="2"/>
  <c r="G115" i="2" s="1"/>
  <c r="Z115" i="2" s="1"/>
  <c r="G142" i="3"/>
  <c r="BD128" i="3"/>
  <c r="BD127" i="3"/>
  <c r="K125" i="3"/>
  <c r="K129" i="3" s="1"/>
  <c r="X129" i="3" s="1"/>
  <c r="I125" i="3"/>
  <c r="G125" i="3"/>
  <c r="BD124" i="3"/>
  <c r="BD123" i="3"/>
  <c r="K122" i="3"/>
  <c r="I122" i="3"/>
  <c r="G122" i="3"/>
  <c r="BD121" i="3"/>
  <c r="K120" i="3"/>
  <c r="I120" i="3"/>
  <c r="G120" i="3"/>
  <c r="I129" i="3"/>
  <c r="Y129" i="3" s="1"/>
  <c r="G129" i="3"/>
  <c r="Z129" i="3" s="1"/>
  <c r="K117" i="3"/>
  <c r="I117" i="3"/>
  <c r="G117" i="3"/>
  <c r="BD116" i="3"/>
  <c r="K114" i="3"/>
  <c r="I114" i="3"/>
  <c r="G114" i="3"/>
  <c r="BD113" i="3"/>
  <c r="K112" i="3"/>
  <c r="I112" i="3"/>
  <c r="G112" i="3"/>
  <c r="K118" i="3"/>
  <c r="X118" i="3" s="1"/>
  <c r="I118" i="3"/>
  <c r="Y118" i="3" s="1"/>
  <c r="K109" i="3"/>
  <c r="I109" i="3"/>
  <c r="I110" i="3" s="1"/>
  <c r="Y110" i="3" s="1"/>
  <c r="G109" i="3"/>
  <c r="G110" i="3" s="1"/>
  <c r="Z110" i="3" s="1"/>
  <c r="X110" i="3"/>
  <c r="K110" i="3"/>
  <c r="K106" i="3"/>
  <c r="K107" i="3" s="1"/>
  <c r="X107" i="3" s="1"/>
  <c r="I106" i="3"/>
  <c r="G106" i="3"/>
  <c r="K105" i="3"/>
  <c r="I105" i="3"/>
  <c r="I107" i="3" s="1"/>
  <c r="Y107" i="3" s="1"/>
  <c r="G105" i="3"/>
  <c r="K104" i="3"/>
  <c r="I104" i="3"/>
  <c r="G104" i="3"/>
  <c r="K101" i="3"/>
  <c r="I101" i="3"/>
  <c r="G101" i="3"/>
  <c r="BD100" i="3"/>
  <c r="BD99" i="3"/>
  <c r="K98" i="3"/>
  <c r="I98" i="3"/>
  <c r="G98" i="3"/>
  <c r="BD97" i="3"/>
  <c r="BD96" i="3"/>
  <c r="K95" i="3"/>
  <c r="I95" i="3"/>
  <c r="G95" i="3"/>
  <c r="K94" i="3"/>
  <c r="I94" i="3"/>
  <c r="G94" i="3"/>
  <c r="K93" i="3"/>
  <c r="I93" i="3"/>
  <c r="G93" i="3"/>
  <c r="BD92" i="3"/>
  <c r="K91" i="3"/>
  <c r="I91" i="3"/>
  <c r="G91" i="3"/>
  <c r="BD90" i="3"/>
  <c r="K89" i="3"/>
  <c r="I89" i="3"/>
  <c r="G89" i="3"/>
  <c r="BD88" i="3"/>
  <c r="BD87" i="3"/>
  <c r="K85" i="3"/>
  <c r="I85" i="3"/>
  <c r="G85" i="3"/>
  <c r="K84" i="3"/>
  <c r="I84" i="3"/>
  <c r="G84" i="3"/>
  <c r="BD83" i="3"/>
  <c r="K81" i="3"/>
  <c r="I81" i="3"/>
  <c r="G81" i="3"/>
  <c r="BD80" i="3"/>
  <c r="K78" i="3"/>
  <c r="I78" i="3"/>
  <c r="G78" i="3"/>
  <c r="BD77" i="3"/>
  <c r="K76" i="3"/>
  <c r="K102" i="3" s="1"/>
  <c r="X102" i="3" s="1"/>
  <c r="I76" i="3"/>
  <c r="I102" i="3" s="1"/>
  <c r="Y102" i="3" s="1"/>
  <c r="G76" i="3"/>
  <c r="BD73" i="3"/>
  <c r="K72" i="3"/>
  <c r="I72" i="3"/>
  <c r="G72" i="3"/>
  <c r="K71" i="3"/>
  <c r="I71" i="3"/>
  <c r="G71" i="3"/>
  <c r="K70" i="3"/>
  <c r="I70" i="3"/>
  <c r="G70" i="3"/>
  <c r="BD69" i="3"/>
  <c r="K66" i="3"/>
  <c r="I66" i="3"/>
  <c r="G66" i="3"/>
  <c r="BD65" i="3"/>
  <c r="BD64" i="3"/>
  <c r="K61" i="3"/>
  <c r="I61" i="3"/>
  <c r="G61" i="3"/>
  <c r="BD60" i="3"/>
  <c r="BD59" i="3"/>
  <c r="K56" i="3"/>
  <c r="I56" i="3"/>
  <c r="G56" i="3"/>
  <c r="BD55" i="3"/>
  <c r="BD54" i="3"/>
  <c r="K53" i="3"/>
  <c r="I53" i="3"/>
  <c r="G53" i="3"/>
  <c r="BD52" i="3"/>
  <c r="K51" i="3"/>
  <c r="I51" i="3"/>
  <c r="G51" i="3"/>
  <c r="K50" i="3"/>
  <c r="I50" i="3"/>
  <c r="G50" i="3"/>
  <c r="BD49" i="3"/>
  <c r="BD48" i="3"/>
  <c r="K45" i="3"/>
  <c r="I45" i="3"/>
  <c r="G45" i="3"/>
  <c r="BD44" i="3"/>
  <c r="K42" i="3"/>
  <c r="I42" i="3"/>
  <c r="G42" i="3"/>
  <c r="BD41" i="3"/>
  <c r="K39" i="3"/>
  <c r="I39" i="3"/>
  <c r="I74" i="3" s="1"/>
  <c r="Y74" i="3" s="1"/>
  <c r="G39" i="3"/>
  <c r="K74" i="3"/>
  <c r="X74" i="3" s="1"/>
  <c r="BD36" i="3"/>
  <c r="K34" i="3"/>
  <c r="I34" i="3"/>
  <c r="G34" i="3"/>
  <c r="BD33" i="3"/>
  <c r="K32" i="3"/>
  <c r="K37" i="3" s="1"/>
  <c r="X37" i="3" s="1"/>
  <c r="I32" i="3"/>
  <c r="G32" i="3"/>
  <c r="G37" i="3" s="1"/>
  <c r="Z37" i="3" s="1"/>
  <c r="Y37" i="3"/>
  <c r="I37" i="3"/>
  <c r="K29" i="3"/>
  <c r="I29" i="3"/>
  <c r="G29" i="3"/>
  <c r="BD28" i="3"/>
  <c r="BD27" i="3"/>
  <c r="K26" i="3"/>
  <c r="I26" i="3"/>
  <c r="G26" i="3"/>
  <c r="K25" i="3"/>
  <c r="I25" i="3"/>
  <c r="G25" i="3"/>
  <c r="K24" i="3"/>
  <c r="K30" i="3" s="1"/>
  <c r="X30" i="3" s="1"/>
  <c r="I24" i="3"/>
  <c r="G24" i="3"/>
  <c r="K23" i="3"/>
  <c r="I23" i="3"/>
  <c r="I30" i="3" s="1"/>
  <c r="Y30" i="3" s="1"/>
  <c r="G23" i="3"/>
  <c r="K22" i="3"/>
  <c r="I22" i="3"/>
  <c r="G22" i="3"/>
  <c r="K21" i="3"/>
  <c r="I21" i="3"/>
  <c r="G21" i="3"/>
  <c r="BD18" i="3"/>
  <c r="K17" i="3"/>
  <c r="I17" i="3"/>
  <c r="I19" i="3" s="1"/>
  <c r="Y19" i="3" s="1"/>
  <c r="G17" i="3"/>
  <c r="BD16" i="3"/>
  <c r="K15" i="3"/>
  <c r="I15" i="3"/>
  <c r="G15" i="3"/>
  <c r="K14" i="3"/>
  <c r="I14" i="3"/>
  <c r="G14" i="3"/>
  <c r="K13" i="3"/>
  <c r="I13" i="3"/>
  <c r="G13" i="3"/>
  <c r="G19" i="3" s="1"/>
  <c r="Z19" i="3" s="1"/>
  <c r="BD12" i="3"/>
  <c r="K11" i="3"/>
  <c r="I11" i="3"/>
  <c r="G11" i="3"/>
  <c r="K19" i="3"/>
  <c r="X19" i="3" s="1"/>
  <c r="K8" i="3"/>
  <c r="I8" i="3"/>
  <c r="G8" i="3"/>
  <c r="G9" i="3" s="1"/>
  <c r="Z9" i="3" s="1"/>
  <c r="K9" i="3"/>
  <c r="X9" i="3" s="1"/>
  <c r="I9" i="3"/>
  <c r="Y9" i="3" s="1"/>
  <c r="G146" i="2"/>
  <c r="BD132" i="2"/>
  <c r="BD131" i="2"/>
  <c r="K129" i="2"/>
  <c r="I129" i="2"/>
  <c r="BD128" i="2"/>
  <c r="BD127" i="2"/>
  <c r="K126" i="2"/>
  <c r="I126" i="2"/>
  <c r="I133" i="2" s="1"/>
  <c r="Y133" i="2" s="1"/>
  <c r="BD125" i="2"/>
  <c r="K124" i="2"/>
  <c r="I124" i="2"/>
  <c r="G133" i="2"/>
  <c r="Z133" i="2" s="1"/>
  <c r="K133" i="2"/>
  <c r="X133" i="2" s="1"/>
  <c r="BD121" i="2"/>
  <c r="K119" i="2"/>
  <c r="I119" i="2"/>
  <c r="BD118" i="2"/>
  <c r="K117" i="2"/>
  <c r="K122" i="2" s="1"/>
  <c r="X122" i="2" s="1"/>
  <c r="I117" i="2"/>
  <c r="Y122" i="2"/>
  <c r="I122" i="2"/>
  <c r="G122" i="2"/>
  <c r="Z122" i="2" s="1"/>
  <c r="K114" i="2"/>
  <c r="I114" i="2"/>
  <c r="K115" i="2"/>
  <c r="X115" i="2" s="1"/>
  <c r="I115" i="2"/>
  <c r="Y115" i="2" s="1"/>
  <c r="K111" i="2"/>
  <c r="I111" i="2"/>
  <c r="G111" i="2"/>
  <c r="G112" i="2" s="1"/>
  <c r="Z112" i="2" s="1"/>
  <c r="K110" i="2"/>
  <c r="I110" i="2"/>
  <c r="G110" i="2"/>
  <c r="K109" i="2"/>
  <c r="K112" i="2" s="1"/>
  <c r="X112" i="2" s="1"/>
  <c r="I109" i="2"/>
  <c r="G109" i="2"/>
  <c r="Y112" i="2"/>
  <c r="I112" i="2"/>
  <c r="K106" i="2"/>
  <c r="I106" i="2"/>
  <c r="G106" i="2"/>
  <c r="BD105" i="2"/>
  <c r="BD104" i="2"/>
  <c r="K103" i="2"/>
  <c r="I103" i="2"/>
  <c r="G103" i="2"/>
  <c r="BD102" i="2"/>
  <c r="BD101" i="2"/>
  <c r="K100" i="2"/>
  <c r="I100" i="2"/>
  <c r="G100" i="2"/>
  <c r="BD99" i="2"/>
  <c r="BD98" i="2"/>
  <c r="K97" i="2"/>
  <c r="I97" i="2"/>
  <c r="G97" i="2"/>
  <c r="K95" i="2"/>
  <c r="I95" i="2"/>
  <c r="G95" i="2"/>
  <c r="BD94" i="2"/>
  <c r="BD93" i="2"/>
  <c r="K92" i="2"/>
  <c r="I92" i="2"/>
  <c r="G92" i="2"/>
  <c r="BD91" i="2"/>
  <c r="K90" i="2"/>
  <c r="I90" i="2"/>
  <c r="G90" i="2"/>
  <c r="BD89" i="2"/>
  <c r="BD88" i="2"/>
  <c r="K86" i="2"/>
  <c r="I86" i="2"/>
  <c r="G86" i="2"/>
  <c r="BD85" i="2"/>
  <c r="K83" i="2"/>
  <c r="I83" i="2"/>
  <c r="G83" i="2"/>
  <c r="BD82" i="2"/>
  <c r="K80" i="2"/>
  <c r="K107" i="2" s="1"/>
  <c r="X107" i="2" s="1"/>
  <c r="I80" i="2"/>
  <c r="G80" i="2"/>
  <c r="BD79" i="2"/>
  <c r="K78" i="2"/>
  <c r="I78" i="2"/>
  <c r="G78" i="2"/>
  <c r="I107" i="2"/>
  <c r="Y107" i="2" s="1"/>
  <c r="BD75" i="2"/>
  <c r="K74" i="2"/>
  <c r="I74" i="2"/>
  <c r="G74" i="2"/>
  <c r="K73" i="2"/>
  <c r="I73" i="2"/>
  <c r="G73" i="2"/>
  <c r="K72" i="2"/>
  <c r="I72" i="2"/>
  <c r="G72" i="2"/>
  <c r="BD71" i="2"/>
  <c r="BD70" i="2"/>
  <c r="K67" i="2"/>
  <c r="I67" i="2"/>
  <c r="G67" i="2"/>
  <c r="BD66" i="2"/>
  <c r="BD65" i="2"/>
  <c r="K62" i="2"/>
  <c r="I62" i="2"/>
  <c r="G62" i="2"/>
  <c r="BD61" i="2"/>
  <c r="BD60" i="2"/>
  <c r="K57" i="2"/>
  <c r="I57" i="2"/>
  <c r="G57" i="2"/>
  <c r="BD56" i="2"/>
  <c r="BD55" i="2"/>
  <c r="K54" i="2"/>
  <c r="I54" i="2"/>
  <c r="G54" i="2"/>
  <c r="BD53" i="2"/>
  <c r="K52" i="2"/>
  <c r="I52" i="2"/>
  <c r="G52" i="2"/>
  <c r="K51" i="2"/>
  <c r="I51" i="2"/>
  <c r="G51" i="2"/>
  <c r="BD50" i="2"/>
  <c r="BD49" i="2"/>
  <c r="K46" i="2"/>
  <c r="I46" i="2"/>
  <c r="G46" i="2"/>
  <c r="BD45" i="2"/>
  <c r="K43" i="2"/>
  <c r="I43" i="2"/>
  <c r="G43" i="2"/>
  <c r="BD42" i="2"/>
  <c r="BD41" i="2"/>
  <c r="K39" i="2"/>
  <c r="I39" i="2"/>
  <c r="I76" i="2" s="1"/>
  <c r="Y76" i="2" s="1"/>
  <c r="G39" i="2"/>
  <c r="K76" i="2"/>
  <c r="X76" i="2" s="1"/>
  <c r="BD36" i="2"/>
  <c r="K34" i="2"/>
  <c r="I34" i="2"/>
  <c r="G34" i="2"/>
  <c r="BD33" i="2"/>
  <c r="K32" i="2"/>
  <c r="K37" i="2" s="1"/>
  <c r="X37" i="2" s="1"/>
  <c r="I32" i="2"/>
  <c r="G32" i="2"/>
  <c r="Y37" i="2"/>
  <c r="I37" i="2"/>
  <c r="G37" i="2"/>
  <c r="Z37" i="2" s="1"/>
  <c r="K29" i="2"/>
  <c r="I29" i="2"/>
  <c r="G29" i="2"/>
  <c r="BD28" i="2"/>
  <c r="BD27" i="2"/>
  <c r="K26" i="2"/>
  <c r="I26" i="2"/>
  <c r="G26" i="2"/>
  <c r="K25" i="2"/>
  <c r="I25" i="2"/>
  <c r="G25" i="2"/>
  <c r="K24" i="2"/>
  <c r="K30" i="2" s="1"/>
  <c r="X30" i="2" s="1"/>
  <c r="I24" i="2"/>
  <c r="G24" i="2"/>
  <c r="K23" i="2"/>
  <c r="I23" i="2"/>
  <c r="I30" i="2" s="1"/>
  <c r="Y30" i="2" s="1"/>
  <c r="G23" i="2"/>
  <c r="K22" i="2"/>
  <c r="I22" i="2"/>
  <c r="G22" i="2"/>
  <c r="G30" i="2" s="1"/>
  <c r="Z30" i="2" s="1"/>
  <c r="K21" i="2"/>
  <c r="I21" i="2"/>
  <c r="G21" i="2"/>
  <c r="BD18" i="2"/>
  <c r="K17" i="2"/>
  <c r="I17" i="2"/>
  <c r="I19" i="2" s="1"/>
  <c r="Y19" i="2" s="1"/>
  <c r="G17" i="2"/>
  <c r="BD16" i="2"/>
  <c r="K15" i="2"/>
  <c r="I15" i="2"/>
  <c r="G15" i="2"/>
  <c r="K14" i="2"/>
  <c r="I14" i="2"/>
  <c r="G14" i="2"/>
  <c r="K13" i="2"/>
  <c r="I13" i="2"/>
  <c r="G13" i="2"/>
  <c r="G19" i="2" s="1"/>
  <c r="Z19" i="2" s="1"/>
  <c r="BD12" i="2"/>
  <c r="K11" i="2"/>
  <c r="I11" i="2"/>
  <c r="G11" i="2"/>
  <c r="K19" i="2"/>
  <c r="X19" i="2" s="1"/>
  <c r="K8" i="2"/>
  <c r="I8" i="2"/>
  <c r="G8" i="2"/>
  <c r="G9" i="2" s="1"/>
  <c r="Z9" i="2" s="1"/>
  <c r="K9" i="2"/>
  <c r="X9" i="2" s="1"/>
  <c r="I9" i="2"/>
  <c r="Y9" i="2" s="1"/>
  <c r="G32" i="1"/>
  <c r="H29" i="1"/>
  <c r="G29" i="1"/>
  <c r="D22" i="1"/>
  <c r="D20" i="1"/>
  <c r="H19" i="1"/>
  <c r="G118" i="3" l="1"/>
  <c r="Z118" i="3" s="1"/>
  <c r="G107" i="3"/>
  <c r="Z107" i="3" s="1"/>
  <c r="G102" i="3"/>
  <c r="Z102" i="3" s="1"/>
  <c r="G130" i="3" s="1"/>
  <c r="H31" i="1" s="1"/>
  <c r="I31" i="1" s="1"/>
  <c r="F31" i="1" s="1"/>
  <c r="G74" i="3"/>
  <c r="Z74" i="3" s="1"/>
  <c r="G30" i="3"/>
  <c r="Z30" i="3" s="1"/>
  <c r="G76" i="2"/>
  <c r="Z76" i="2" s="1"/>
  <c r="G107" i="2"/>
  <c r="Z107" i="2" s="1"/>
  <c r="I134" i="2"/>
  <c r="K134" i="2"/>
  <c r="I130" i="3"/>
  <c r="K130" i="3"/>
  <c r="H20" i="1"/>
  <c r="G134" i="2" l="1"/>
  <c r="H30" i="1" s="1"/>
  <c r="H32" i="1" s="1"/>
  <c r="H21" i="1" s="1"/>
  <c r="H22" i="1" s="1"/>
  <c r="I30" i="1" l="1"/>
  <c r="I32" i="1" s="1"/>
  <c r="H23" i="1"/>
  <c r="F30" i="1" l="1"/>
  <c r="F32" i="1" s="1"/>
</calcChain>
</file>

<file path=xl/sharedStrings.xml><?xml version="1.0" encoding="utf-8"?>
<sst xmlns="http://schemas.openxmlformats.org/spreadsheetml/2006/main" count="730" uniqueCount="271">
  <si>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</si>
  <si>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</si>
  <si>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</si>
  <si>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</si>
  <si>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</si>
  <si>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</si>
  <si>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</si>
  <si>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</si>
  <si>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</si>
  <si>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</si>
  <si>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</si>
  <si>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</si>
  <si>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</si>
  <si>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</si>
  <si>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</si>
  <si>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</si>
  <si>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</si>
  <si>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</si>
  <si>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</si>
  <si>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</si>
  <si>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</si>
  <si>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</si>
  <si>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</si>
  <si>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</si>
  <si>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</si>
  <si>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</si>
  <si>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</si>
  <si>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</si>
  <si>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</si>
  <si>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</si>
  <si>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</si>
  <si>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</si>
  <si>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</si>
  <si>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</si>
  <si>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</si>
  <si>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113106221R00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</si>
  <si>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</si>
  <si>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</si>
  <si>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</si>
  <si>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</si>
  <si>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</si>
  <si>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</si>
  <si>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</si>
  <si>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</si>
  <si>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</si>
  <si>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</si>
  <si>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</si>
  <si>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</si>
  <si>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</si>
  <si>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</si>
  <si>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0-R01</t>
  </si>
  <si>
    <t>Vytyčení stavby</t>
  </si>
  <si>
    <t>kpl</t>
  </si>
  <si>
    <t>122202201R00</t>
  </si>
  <si>
    <t>Odkopávky pro silnice v hor. 3 do 100 m3</t>
  </si>
  <si>
    <t>m3</t>
  </si>
  <si>
    <t>pro nové obrubníky:174*0,35*0,35</t>
  </si>
  <si>
    <t>122202209R00</t>
  </si>
  <si>
    <t>Příplatek za lepivost - odkop. pro silnice v hor.3</t>
  </si>
  <si>
    <t>162301102R00</t>
  </si>
  <si>
    <t>Vodorovné přemístění výkopku z hor.1-4 do 5km</t>
  </si>
  <si>
    <t>174101101R00</t>
  </si>
  <si>
    <t>Zásyp jam, rýh, šachet se zhutněním</t>
  </si>
  <si>
    <t>zásyp podél nových chodníkových obrubníků:10,45</t>
  </si>
  <si>
    <t>181101102R00</t>
  </si>
  <si>
    <t>Úprava pláně v zářezech v hor. 1-4, se zhutněním</t>
  </si>
  <si>
    <t>181,5*0,35+3*0,35+16*0,5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</si>
  <si>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</si>
  <si>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</si>
  <si>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</si>
  <si>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</si>
  <si>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</si>
  <si>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</si>
  <si>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</si>
  <si>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</si>
  <si>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</si>
  <si>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</si>
  <si>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</si>
  <si>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</si>
  <si>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00572410</t>
  </si>
  <si>
    <t>Směs travní parková II. mírná zátěž PROFI</t>
  </si>
  <si>
    <t>kg</t>
  </si>
  <si>
    <t>úsek č. 1-první osetí - spotřeba 200g/m2:86,5*200/1000</t>
  </si>
  <si>
    <t>úsek č. 1-druhé osetí - spotřeba 80g/m2:86,5*80/1000</t>
  </si>
  <si>
    <t>10364200</t>
  </si>
  <si>
    <t>Zemina se substrátem pro finální terénní úpravy</t>
  </si>
  <si>
    <t>5</t>
  </si>
  <si>
    <t>Komunikace</t>
  </si>
  <si>
    <t>215901101RT5</t>
  </si>
  <si>
    <t>Zhutnění konstrukčních vrstev vibrační deskou</t>
  </si>
  <si>
    <t>2+4+394,5+5+0,8</t>
  </si>
  <si>
    <t>564811112R00</t>
  </si>
  <si>
    <t>Podklad ze štěrkodrti po zhutnění tloušťky do 6 cm</t>
  </si>
  <si>
    <t>vyrovnání konstrukčních vrstev:5+394,5+4+2</t>
  </si>
  <si>
    <t>59</t>
  </si>
  <si>
    <t>Dlažby a předlažby komunikací</t>
  </si>
  <si>
    <t>591211111R00</t>
  </si>
  <si>
    <t>Kladení dlažby žulové kostky 10/12 lože z DK fr. 2-4 mm</t>
  </si>
  <si>
    <t>sjezd do PL:5</t>
  </si>
  <si>
    <t>dvojřádek:0,8</t>
  </si>
  <si>
    <t>591231111R00</t>
  </si>
  <si>
    <t>Kladení dlažby žulové mozaika 4/6 lože 4/6, fr. 2-4 mm</t>
  </si>
  <si>
    <t>chodník:394,5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</si>
  <si>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</si>
  <si>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</si>
  <si>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</si>
  <si>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</si>
  <si>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bet. - předlažba stáv. ploch:4</t>
  </si>
  <si>
    <t>dlažba SLP - náklepová 200x100x60 červená:2</t>
  </si>
  <si>
    <t>596291111R00</t>
  </si>
  <si>
    <t>Řezání zámkové dlažby tl. 60 mm</t>
  </si>
  <si>
    <t>m</t>
  </si>
  <si>
    <t>917161111R00</t>
  </si>
  <si>
    <t>Osazení lež. obrub.kamen. s opěrou, lože z C 12/15</t>
  </si>
  <si>
    <t>silniční obrubník š. 300-400 mm:16</t>
  </si>
  <si>
    <t>917862111R00</t>
  </si>
  <si>
    <t>Osazení obrub.bet. s opěrou,lože z C 12/15</t>
  </si>
  <si>
    <t>silniční betonový 15/15, 15/25, 15-25/25:3</t>
  </si>
  <si>
    <t>chodníkový 10/15:181,5</t>
  </si>
  <si>
    <t>58380010</t>
  </si>
  <si>
    <t>Mozaika dlažební štípaná 4/6 cm 1t = 8 - 8,5 m2</t>
  </si>
  <si>
    <t>t</t>
  </si>
  <si>
    <t>použity budou očištěné kostky</t>
  </si>
  <si>
    <t>případně bude doplněno 5% z technického dvora města</t>
  </si>
  <si>
    <t>použití očištěné stávající:81,5/8</t>
  </si>
  <si>
    <t>5% doplnění z TD:81,5/8*0,05</t>
  </si>
  <si>
    <t>58380129</t>
  </si>
  <si>
    <t>Kostka dlažební drobná 10/12 štípaná 1t=4,0m2</t>
  </si>
  <si>
    <t>použití očištěné stávající:54/4</t>
  </si>
  <si>
    <t>5% doplnění z TD:54/4*0,05</t>
  </si>
  <si>
    <t>58380313</t>
  </si>
  <si>
    <t>Obrubník kamenný přímý OP2  30x20 cm</t>
  </si>
  <si>
    <t>použity budou očištěné obrubníky</t>
  </si>
  <si>
    <t>případně bude doplněno materiálem z technického dvora města</t>
  </si>
  <si>
    <t>použití očištěné stávající:65,5</t>
  </si>
  <si>
    <t>5% doplnění z TD:65,5*0,05</t>
  </si>
  <si>
    <t>59217421</t>
  </si>
  <si>
    <t>Obrubník chodníkový 100/250/1000 přírodní šedá</t>
  </si>
  <si>
    <t>kus</t>
  </si>
  <si>
    <t>59217476</t>
  </si>
  <si>
    <t>Obrubník silniční nájezdový 1000/150/150 šedý</t>
  </si>
  <si>
    <t>592451151</t>
  </si>
  <si>
    <t>Dlažba betonová SLP 20x10x6 cm, barva červená náklepová</t>
  </si>
  <si>
    <t>dlažba SLP náklepová 200x100x60, červená:2*1,1</t>
  </si>
  <si>
    <t>9</t>
  </si>
  <si>
    <t>Ostatní konstrukce, bourání</t>
  </si>
  <si>
    <t>113106121R00</t>
  </si>
  <si>
    <t>Rozebrání dlažeb z betonových dlaždic na sucho</t>
  </si>
  <si>
    <t>navazujícíc chodníky z bet. dlažby zámkové:4</t>
  </si>
  <si>
    <t>113106211R00</t>
  </si>
  <si>
    <t>Rozebrání mozaiky z žulových kostek v kam. těženém</t>
  </si>
  <si>
    <t>bude zpětně využita</t>
  </si>
  <si>
    <t>chodník:398</t>
  </si>
  <si>
    <t>Rozebrání dlažeb z drobných kostek v kam. těženém</t>
  </si>
  <si>
    <t>113107510R00</t>
  </si>
  <si>
    <t>Odstranění podkladu pl. 50- m2, do tl.5 cm podklady DK,ŠD,ŠP</t>
  </si>
  <si>
    <t>pouze srovnání konstrukčních vrstev</t>
  </si>
  <si>
    <t>398+5</t>
  </si>
  <si>
    <t>54</t>
  </si>
  <si>
    <t>113202111V05</t>
  </si>
  <si>
    <t>Vytrhání obrub obrubníků silničních kamenný š. 250-350 mm</t>
  </si>
  <si>
    <t>obrubník vozovky:65,5</t>
  </si>
  <si>
    <t>113203111R00</t>
  </si>
  <si>
    <t>Vytrhání obrub z dlažebních kostek</t>
  </si>
  <si>
    <t>obrubník chodníku:195</t>
  </si>
  <si>
    <t>dvojřádek:2*3</t>
  </si>
  <si>
    <t>979054441R00</t>
  </si>
  <si>
    <t>Očištění vybour. dlaždic s výplní kamen. těženým pískové lože a sp. a uložení na paletu</t>
  </si>
  <si>
    <t>20% z celkové plochy</t>
  </si>
  <si>
    <t>979071121R00</t>
  </si>
  <si>
    <t>Očištění vybour. kostek drobných s výplní kam. těž</t>
  </si>
  <si>
    <t>vytržené dlaž kostky-sjezd:5</t>
  </si>
  <si>
    <t>navežený materiál z tech. dvora:6*0,05</t>
  </si>
  <si>
    <t>979071122R00</t>
  </si>
  <si>
    <t>Očištění vybour.kostek drobných s výplní MC/živicí</t>
  </si>
  <si>
    <t>obrubník - v bet. loži:195*0,125</t>
  </si>
  <si>
    <t>dvojřádek:2*3*0,125</t>
  </si>
  <si>
    <t>979071131R00</t>
  </si>
  <si>
    <t>Očištění vybouraných kostek mozaikových, kam. těž.</t>
  </si>
  <si>
    <t>vytržené dlaž kostky:398</t>
  </si>
  <si>
    <t>navežený materiál z tech. dvora:394,5*0,05</t>
  </si>
  <si>
    <t>9-R.01</t>
  </si>
  <si>
    <t>Paleta EUR 120x80 nebroušená nosnost max 1,5 t</t>
  </si>
  <si>
    <t>ks</t>
  </si>
  <si>
    <t>91</t>
  </si>
  <si>
    <t>Doplňující práce na komunikaci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</si>
  <si>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</si>
  <si>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</si>
  <si>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</si>
  <si>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</si>
  <si>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</si>
  <si>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</si>
  <si>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</si>
  <si>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</si>
  <si>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</si>
  <si>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</si>
  <si>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</si>
  <si>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999</t>
  </si>
  <si>
    <t>Poplatky za skládky</t>
  </si>
  <si>
    <t>199000002R00</t>
  </si>
  <si>
    <t>Poplatek za skládku horniny 1- 4</t>
  </si>
  <si>
    <t>21,315-10,45</t>
  </si>
  <si>
    <t>979990001R00</t>
  </si>
  <si>
    <t>Poplatek za skládku stavební suti</t>
  </si>
  <si>
    <t>materiál z podkladu, ostatní materiál</t>
  </si>
  <si>
    <t>100,5+0,85</t>
  </si>
  <si>
    <t>D96</t>
  </si>
  <si>
    <t>Přesuny suti a vybouraných hmot</t>
  </si>
  <si>
    <t>979082213R00</t>
  </si>
  <si>
    <t>Odvoz suti a vybour. hmot na skládku do 1 km</t>
  </si>
  <si>
    <t>101,35+6+4,5</t>
  </si>
  <si>
    <t>979082219R00</t>
  </si>
  <si>
    <t>Příplatek za dopravu suti po suchu za další 1 km</t>
  </si>
  <si>
    <t>skládka Nětčice:101,35*9</t>
  </si>
  <si>
    <t>skládka města:(4,5+6)*3</t>
  </si>
  <si>
    <t>979087212R00</t>
  </si>
  <si>
    <t>Nakládání suti na dopravní prostředky</t>
  </si>
  <si>
    <t>+Nakládání žulové dlažby na skládce města</t>
  </si>
  <si>
    <t>101,35+4,5+6</t>
  </si>
  <si>
    <t>14,35</t>
  </si>
  <si>
    <t>Ztížené výrobní podmínky</t>
  </si>
  <si>
    <t>01</t>
  </si>
  <si>
    <t>01 Předlažba krytu chodníku</t>
  </si>
  <si>
    <t>19-331.01 Úsek č. 1</t>
  </si>
  <si>
    <t>pro nové obrubníky:197,7*0,35*0,35</t>
  </si>
  <si>
    <t>zásyp podél nových chodníkových obrubníků:11,9</t>
  </si>
  <si>
    <t>197*0,35+3*0,35+4*0,5</t>
  </si>
  <si>
    <t>úsek č. 1-první osetí - spotřeba 200g/m2:110*200/1000</t>
  </si>
  <si>
    <t>úsek č. 1-druhé osetí - spotřeba 80g/m2:110*80/1000</t>
  </si>
  <si>
    <t>2+2+333+2,5</t>
  </si>
  <si>
    <t>vyrovnání konstrukčních vrstev:2,5+333+2+2</t>
  </si>
  <si>
    <t>sjezd k PL:2,5</t>
  </si>
  <si>
    <t>chodník:333</t>
  </si>
  <si>
    <t>dlažba bet. - předlažba stáv. ploch:2</t>
  </si>
  <si>
    <t>silniční obrubník š. 300-400 mm:4</t>
  </si>
  <si>
    <t>chodníkový 10/15:197</t>
  </si>
  <si>
    <t>použití očištěné stávající:4</t>
  </si>
  <si>
    <t>navazujícíc plochy z bet. dlažby zámkové:2</t>
  </si>
  <si>
    <t>chodník:348</t>
  </si>
  <si>
    <t>sjezd do PL:2,5</t>
  </si>
  <si>
    <t>113107320R00</t>
  </si>
  <si>
    <t>Odstranění podkladu pl. 50 m2,kam.těžené tl.20 cm</t>
  </si>
  <si>
    <t>2+348+2,5</t>
  </si>
  <si>
    <t>obrubník vozovky:4</t>
  </si>
  <si>
    <t>obrubník chodníku:196,5</t>
  </si>
  <si>
    <t>460030073R00</t>
  </si>
  <si>
    <t>Bourání živičných povrchů tl. vrstvy do15 cm</t>
  </si>
  <si>
    <t>vytržené dlaž kostky-sjezd:2,5</t>
  </si>
  <si>
    <t>navežený materiál z tech. dvora:2,5*0,05</t>
  </si>
  <si>
    <t>vytržené dlaž kostky:348</t>
  </si>
  <si>
    <t>navežený materiál z tech. dvora:333*0,05</t>
  </si>
  <si>
    <t>24,2182-11,9</t>
  </si>
  <si>
    <t>8,8+77,55+0,75</t>
  </si>
  <si>
    <t>979990112R00</t>
  </si>
  <si>
    <t>Poplatek za skládku suti - obalovaný asfalt určeno k recyklaci</t>
  </si>
  <si>
    <t>117,2</t>
  </si>
  <si>
    <t>skládka Nětčice:(7,5+8,8+77,55)*9</t>
  </si>
  <si>
    <t>skládka města:(22,6)*3</t>
  </si>
  <si>
    <t>87,1+7,5</t>
  </si>
  <si>
    <t>22,6</t>
  </si>
  <si>
    <t>19-331.02 Úsek č. 2</t>
  </si>
  <si>
    <t>Město Kroměříž</t>
  </si>
  <si>
    <t>Velké náměstí 115/1</t>
  </si>
  <si>
    <t>00287351</t>
  </si>
  <si>
    <t>19-331 Oprava dlážděného krytu chodníku na ul. Havlíčkova</t>
  </si>
  <si>
    <t>02</t>
  </si>
  <si>
    <t>Úsek č. 1 - Předlažba krytu chodníku</t>
  </si>
  <si>
    <t>Úsek č. 2 - Předlažba krytu chodníku</t>
  </si>
  <si>
    <t>767 01 Kroměříž</t>
  </si>
  <si>
    <t>Výkaz výměr</t>
  </si>
  <si>
    <t>Výkaz výměr (slepý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</si>
</sst>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</cellXfs>
  <cellStyles count="2">
    <cellStyle name="Normální" xfId="0" builtinId="0"/>
    <cellStyle name="normální_POL.XLS" xfId="1" xr:uid="{C66BD3DF-BA51-4EE9-BFE5-42D762CBF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39B2-B21E-46E8-836A-23CD1EB3795F}">
  <sheetPr codeName="List5112"/>
  <dimension ref="B1:N42"/>
  <sheetViews>
    <sheetView showGridLines="0" tabSelected="1" zoomScaleNormal="75" zoomScaleSheetLayoutView="75" workbookViewId="0">
      <selection activeCell="N30" sqref="N30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270</v>
      </c>
      <c r="E2" s="4"/>
      <c r="F2" s="3"/>
      <c r="G2" s="5"/>
      <c r="H2" s="6" t="s">
        <v>0</v>
      </c>
      <c r="I2" s="7">
        <v>43587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264</v>
      </c>
      <c r="E5" s="12"/>
      <c r="F5" s="13"/>
      <c r="G5" s="14"/>
      <c r="H5" s="13"/>
      <c r="N5" s="7"/>
    </row>
    <row r="7" spans="2:14" x14ac:dyDescent="0.2">
      <c r="C7" s="15" t="s">
        <v>3</v>
      </c>
      <c r="D7" s="16" t="s">
        <v>261</v>
      </c>
      <c r="H7" s="17" t="s">
        <v>4</v>
      </c>
      <c r="I7" s="16" t="s">
        <v>263</v>
      </c>
      <c r="J7" s="16"/>
    </row>
    <row r="8" spans="2:14" x14ac:dyDescent="0.2">
      <c r="D8" s="16" t="s">
        <v>262</v>
      </c>
      <c r="H8" s="17" t="s">
        <v>5</v>
      </c>
      <c r="I8" s="16"/>
      <c r="J8" s="16"/>
    </row>
    <row r="9" spans="2:14" x14ac:dyDescent="0.2">
      <c r="C9" s="17"/>
      <c r="D9" s="16" t="s">
        <v>268</v>
      </c>
      <c r="H9" s="17"/>
      <c r="I9" s="16"/>
    </row>
    <row r="10" spans="2:14" x14ac:dyDescent="0.2">
      <c r="H10" s="17"/>
      <c r="I10" s="16"/>
    </row>
    <row r="11" spans="2:14" x14ac:dyDescent="0.2">
      <c r="C11" s="15" t="s">
        <v>6</v>
      </c>
      <c r="D11" s="16"/>
      <c r="H11" s="17" t="s">
        <v>4</v>
      </c>
      <c r="I11" s="16"/>
      <c r="J11" s="16"/>
    </row>
    <row r="12" spans="2:14" x14ac:dyDescent="0.2">
      <c r="D12" s="16"/>
      <c r="H12" s="17" t="s">
        <v>5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7</v>
      </c>
      <c r="J18" s="25"/>
    </row>
    <row r="19" spans="2:11" ht="15" customHeight="1" x14ac:dyDescent="0.2">
      <c r="B19" s="26" t="s">
        <v>8</v>
      </c>
      <c r="C19" s="27"/>
      <c r="D19" s="28">
        <v>15</v>
      </c>
      <c r="E19" s="29" t="s">
        <v>9</v>
      </c>
      <c r="F19" s="30"/>
      <c r="G19" s="31"/>
      <c r="H19" s="32">
        <f>CEILING(G32,1)</f>
        <v>0</v>
      </c>
      <c r="I19" s="33"/>
      <c r="J19" s="34"/>
    </row>
    <row r="20" spans="2:11" x14ac:dyDescent="0.2">
      <c r="B20" s="26" t="s">
        <v>10</v>
      </c>
      <c r="C20" s="27"/>
      <c r="D20" s="28">
        <f>SazbaDPH1</f>
        <v>15</v>
      </c>
      <c r="E20" s="29" t="s">
        <v>9</v>
      </c>
      <c r="F20" s="35"/>
      <c r="G20" s="36"/>
      <c r="H20" s="37">
        <f>ROUND(H19*D20/100,1)</f>
        <v>0</v>
      </c>
      <c r="I20" s="38"/>
      <c r="J20" s="39"/>
    </row>
    <row r="21" spans="2:11" x14ac:dyDescent="0.2">
      <c r="B21" s="26" t="s">
        <v>8</v>
      </c>
      <c r="C21" s="27"/>
      <c r="D21" s="28">
        <v>21</v>
      </c>
      <c r="E21" s="29" t="s">
        <v>9</v>
      </c>
      <c r="F21" s="35"/>
      <c r="G21" s="36"/>
      <c r="H21" s="37">
        <f>CEILING(H32,1)</f>
        <v>0</v>
      </c>
      <c r="I21" s="38"/>
      <c r="J21" s="39"/>
    </row>
    <row r="22" spans="2:11" ht="13.5" thickBot="1" x14ac:dyDescent="0.25">
      <c r="B22" s="26" t="s">
        <v>10</v>
      </c>
      <c r="C22" s="27"/>
      <c r="D22" s="28">
        <f>SazbaDPH2</f>
        <v>21</v>
      </c>
      <c r="E22" s="29" t="s">
        <v>9</v>
      </c>
      <c r="F22" s="40"/>
      <c r="G22" s="41"/>
      <c r="H22" s="42">
        <f>ROUND(H21*D21/100,1)</f>
        <v>0</v>
      </c>
      <c r="I22" s="43"/>
      <c r="J22" s="39"/>
    </row>
    <row r="23" spans="2:11" ht="16.5" thickBot="1" x14ac:dyDescent="0.25">
      <c r="B23" s="44" t="s">
        <v>11</v>
      </c>
      <c r="C23" s="45"/>
      <c r="D23" s="45"/>
      <c r="E23" s="46"/>
      <c r="F23" s="47"/>
      <c r="G23" s="48"/>
      <c r="H23" s="49">
        <f>SUM(SUM(H19:I22))</f>
        <v>0</v>
      </c>
      <c r="I23" s="50"/>
      <c r="J23" s="51"/>
    </row>
    <row r="26" spans="2:11" ht="1.5" customHeight="1" x14ac:dyDescent="0.2"/>
    <row r="27" spans="2:11" ht="15.75" customHeight="1" x14ac:dyDescent="0.25">
      <c r="B27" s="12" t="s">
        <v>12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5.25" customHeight="1" x14ac:dyDescent="0.2">
      <c r="K28" s="53"/>
    </row>
    <row r="29" spans="2:11" ht="24" customHeight="1" x14ac:dyDescent="0.2">
      <c r="B29" s="54" t="s">
        <v>13</v>
      </c>
      <c r="C29" s="55"/>
      <c r="D29" s="55"/>
      <c r="E29" s="56"/>
      <c r="F29" s="57" t="s">
        <v>14</v>
      </c>
      <c r="G29" s="58" t="str">
        <f>CONCATENATE("Základ DPH ",SazbaDPH1," %")</f>
        <v>Základ DPH 15 %</v>
      </c>
      <c r="H29" s="59" t="str">
        <f>CONCATENATE("Základ DPH ",SazbaDPH2," %")</f>
        <v>Základ DPH 21 %</v>
      </c>
      <c r="I29" s="60" t="s">
        <v>15</v>
      </c>
    </row>
    <row r="30" spans="2:11" x14ac:dyDescent="0.2">
      <c r="B30" s="61" t="s">
        <v>221</v>
      </c>
      <c r="C30" s="62" t="s">
        <v>266</v>
      </c>
      <c r="D30" s="63"/>
      <c r="E30" s="64"/>
      <c r="F30" s="65">
        <f>G30+H30+I30</f>
        <v>0</v>
      </c>
      <c r="G30" s="66">
        <v>0</v>
      </c>
      <c r="H30" s="67">
        <f>'01 19-331.01 '!G134+VRN</f>
        <v>0</v>
      </c>
      <c r="I30" s="67">
        <f>(G30*SazbaDPH1)/100+(H30*SazbaDPH2)/100</f>
        <v>0</v>
      </c>
    </row>
    <row r="31" spans="2:11" x14ac:dyDescent="0.2">
      <c r="B31" s="61" t="s">
        <v>265</v>
      </c>
      <c r="C31" s="62" t="s">
        <v>267</v>
      </c>
      <c r="D31" s="63"/>
      <c r="E31" s="64"/>
      <c r="F31" s="65">
        <f>G31+H31+I31</f>
        <v>0</v>
      </c>
      <c r="G31" s="66">
        <v>0</v>
      </c>
      <c r="H31" s="67">
        <f>'01 19-331.02 '!G130+'01 19-331.02 '!VRN</f>
        <v>0</v>
      </c>
      <c r="I31" s="67">
        <f>(G31*SazbaDPH1)/100+(H31*SazbaDPH2)/100</f>
        <v>0</v>
      </c>
    </row>
    <row r="32" spans="2:11" ht="17.25" customHeight="1" x14ac:dyDescent="0.2">
      <c r="B32" s="68" t="s">
        <v>16</v>
      </c>
      <c r="C32" s="69"/>
      <c r="D32" s="70"/>
      <c r="E32" s="71"/>
      <c r="F32" s="72">
        <f>SUM(F30:F31)</f>
        <v>0</v>
      </c>
      <c r="G32" s="73">
        <f>SUM(G30:G30)</f>
        <v>0</v>
      </c>
      <c r="H32" s="74">
        <f>SUM(H30:H31)</f>
        <v>0</v>
      </c>
      <c r="I32" s="74">
        <f>SUM(I30:I31)</f>
        <v>0</v>
      </c>
    </row>
    <row r="33" spans="2:10" x14ac:dyDescent="0.2">
      <c r="B33" s="75"/>
      <c r="C33" s="75"/>
      <c r="D33" s="75"/>
      <c r="E33" s="75"/>
      <c r="F33" s="75"/>
      <c r="G33" s="75"/>
      <c r="H33" s="75"/>
      <c r="I33" s="75"/>
      <c r="J33" s="75"/>
    </row>
    <row r="34" spans="2:10" x14ac:dyDescent="0.2">
      <c r="B34" s="75"/>
      <c r="C34" s="75"/>
      <c r="D34" s="75"/>
      <c r="E34" s="75"/>
      <c r="F34" s="75"/>
      <c r="G34" s="75"/>
      <c r="H34" s="75"/>
      <c r="I34" s="75"/>
      <c r="J34" s="75"/>
    </row>
    <row r="35" spans="2:10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37" spans="2:10" x14ac:dyDescent="0.2">
      <c r="B37" s="75"/>
      <c r="C37" s="75"/>
      <c r="D37" s="75"/>
      <c r="E37" s="75"/>
      <c r="F37" s="75"/>
      <c r="G37" s="75"/>
      <c r="H37" s="75"/>
      <c r="I37" s="75"/>
      <c r="J37" s="75"/>
    </row>
    <row r="41" spans="2:10" x14ac:dyDescent="0.2">
      <c r="C41" s="76"/>
      <c r="F41" s="76"/>
    </row>
    <row r="42" spans="2:10" x14ac:dyDescent="0.2">
      <c r="C42" s="77"/>
      <c r="D42" s="78" t="s">
        <v>17</v>
      </c>
      <c r="E42" s="79"/>
      <c r="F42" s="79"/>
      <c r="G42" s="80"/>
      <c r="H42" s="77" t="s">
        <v>18</v>
      </c>
      <c r="I42" s="80"/>
      <c r="J42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CDD1-DE93-42C3-86F1-1D5DB30E711D}">
  <sheetPr codeName="List2"/>
  <dimension ref="A1:CZ1124"/>
  <sheetViews>
    <sheetView showGridLines="0" showZeros="0" topLeftCell="A3" zoomScaleNormal="100" workbookViewId="0">
      <selection activeCell="L14" sqref="L14"/>
    </sheetView>
  </sheetViews>
  <sheetFormatPr defaultRowHeight="12.75" x14ac:dyDescent="0.2"/>
  <cols>
    <col min="1" max="1" width="4.42578125" style="82" customWidth="1"/>
    <col min="2" max="2" width="11.5703125" style="82" customWidth="1"/>
    <col min="3" max="3" width="40.42578125" style="82" customWidth="1"/>
    <col min="4" max="4" width="5.5703125" style="82" customWidth="1"/>
    <col min="5" max="5" width="8.5703125" style="102" customWidth="1"/>
    <col min="6" max="6" width="9.85546875" style="82" customWidth="1"/>
    <col min="7" max="7" width="13.85546875" style="82" customWidth="1"/>
    <col min="8" max="8" width="11" style="82" hidden="1" customWidth="1"/>
    <col min="9" max="9" width="9.7109375" style="82" hidden="1" customWidth="1"/>
    <col min="10" max="10" width="11.28515625" style="82" hidden="1" customWidth="1"/>
    <col min="11" max="11" width="10.42578125" style="82" hidden="1" customWidth="1"/>
    <col min="12" max="12" width="75.42578125" style="82" customWidth="1"/>
    <col min="13" max="13" width="45.28515625" style="82" customWidth="1"/>
    <col min="14" max="55" width="9.140625" style="82"/>
    <col min="56" max="56" width="62.28515625" style="82" customWidth="1"/>
    <col min="57" max="256" width="9.140625" style="82"/>
    <col min="257" max="257" width="4.42578125" style="82" customWidth="1"/>
    <col min="258" max="258" width="11.5703125" style="82" customWidth="1"/>
    <col min="259" max="259" width="40.42578125" style="82" customWidth="1"/>
    <col min="260" max="260" width="5.5703125" style="82" customWidth="1"/>
    <col min="261" max="261" width="8.5703125" style="82" customWidth="1"/>
    <col min="262" max="262" width="9.85546875" style="82" customWidth="1"/>
    <col min="263" max="263" width="13.85546875" style="82" customWidth="1"/>
    <col min="264" max="264" width="11" style="82" customWidth="1"/>
    <col min="265" max="265" width="9.7109375" style="82" customWidth="1"/>
    <col min="266" max="266" width="11.28515625" style="82" customWidth="1"/>
    <col min="267" max="267" width="10.42578125" style="82" customWidth="1"/>
    <col min="268" max="268" width="75.42578125" style="82" customWidth="1"/>
    <col min="269" max="269" width="45.28515625" style="82" customWidth="1"/>
    <col min="270" max="311" width="9.140625" style="82"/>
    <col min="312" max="312" width="62.28515625" style="82" customWidth="1"/>
    <col min="313" max="512" width="9.140625" style="82"/>
    <col min="513" max="513" width="4.42578125" style="82" customWidth="1"/>
    <col min="514" max="514" width="11.5703125" style="82" customWidth="1"/>
    <col min="515" max="515" width="40.42578125" style="82" customWidth="1"/>
    <col min="516" max="516" width="5.5703125" style="82" customWidth="1"/>
    <col min="517" max="517" width="8.5703125" style="82" customWidth="1"/>
    <col min="518" max="518" width="9.85546875" style="82" customWidth="1"/>
    <col min="519" max="519" width="13.85546875" style="82" customWidth="1"/>
    <col min="520" max="520" width="11" style="82" customWidth="1"/>
    <col min="521" max="521" width="9.7109375" style="82" customWidth="1"/>
    <col min="522" max="522" width="11.28515625" style="82" customWidth="1"/>
    <col min="523" max="523" width="10.42578125" style="82" customWidth="1"/>
    <col min="524" max="524" width="75.42578125" style="82" customWidth="1"/>
    <col min="525" max="525" width="45.28515625" style="82" customWidth="1"/>
    <col min="526" max="567" width="9.140625" style="82"/>
    <col min="568" max="568" width="62.28515625" style="82" customWidth="1"/>
    <col min="569" max="768" width="9.140625" style="82"/>
    <col min="769" max="769" width="4.42578125" style="82" customWidth="1"/>
    <col min="770" max="770" width="11.5703125" style="82" customWidth="1"/>
    <col min="771" max="771" width="40.42578125" style="82" customWidth="1"/>
    <col min="772" max="772" width="5.5703125" style="82" customWidth="1"/>
    <col min="773" max="773" width="8.5703125" style="82" customWidth="1"/>
    <col min="774" max="774" width="9.85546875" style="82" customWidth="1"/>
    <col min="775" max="775" width="13.85546875" style="82" customWidth="1"/>
    <col min="776" max="776" width="11" style="82" customWidth="1"/>
    <col min="777" max="777" width="9.7109375" style="82" customWidth="1"/>
    <col min="778" max="778" width="11.28515625" style="82" customWidth="1"/>
    <col min="779" max="779" width="10.42578125" style="82" customWidth="1"/>
    <col min="780" max="780" width="75.42578125" style="82" customWidth="1"/>
    <col min="781" max="781" width="45.28515625" style="82" customWidth="1"/>
    <col min="782" max="823" width="9.140625" style="82"/>
    <col min="824" max="824" width="62.28515625" style="82" customWidth="1"/>
    <col min="825" max="1024" width="9.140625" style="82"/>
    <col min="1025" max="1025" width="4.42578125" style="82" customWidth="1"/>
    <col min="1026" max="1026" width="11.5703125" style="82" customWidth="1"/>
    <col min="1027" max="1027" width="40.42578125" style="82" customWidth="1"/>
    <col min="1028" max="1028" width="5.5703125" style="82" customWidth="1"/>
    <col min="1029" max="1029" width="8.5703125" style="82" customWidth="1"/>
    <col min="1030" max="1030" width="9.85546875" style="82" customWidth="1"/>
    <col min="1031" max="1031" width="13.85546875" style="82" customWidth="1"/>
    <col min="1032" max="1032" width="11" style="82" customWidth="1"/>
    <col min="1033" max="1033" width="9.7109375" style="82" customWidth="1"/>
    <col min="1034" max="1034" width="11.28515625" style="82" customWidth="1"/>
    <col min="1035" max="1035" width="10.42578125" style="82" customWidth="1"/>
    <col min="1036" max="1036" width="75.42578125" style="82" customWidth="1"/>
    <col min="1037" max="1037" width="45.28515625" style="82" customWidth="1"/>
    <col min="1038" max="1079" width="9.140625" style="82"/>
    <col min="1080" max="1080" width="62.28515625" style="82" customWidth="1"/>
    <col min="1081" max="1280" width="9.140625" style="82"/>
    <col min="1281" max="1281" width="4.42578125" style="82" customWidth="1"/>
    <col min="1282" max="1282" width="11.5703125" style="82" customWidth="1"/>
    <col min="1283" max="1283" width="40.42578125" style="82" customWidth="1"/>
    <col min="1284" max="1284" width="5.5703125" style="82" customWidth="1"/>
    <col min="1285" max="1285" width="8.5703125" style="82" customWidth="1"/>
    <col min="1286" max="1286" width="9.85546875" style="82" customWidth="1"/>
    <col min="1287" max="1287" width="13.85546875" style="82" customWidth="1"/>
    <col min="1288" max="1288" width="11" style="82" customWidth="1"/>
    <col min="1289" max="1289" width="9.7109375" style="82" customWidth="1"/>
    <col min="1290" max="1290" width="11.28515625" style="82" customWidth="1"/>
    <col min="1291" max="1291" width="10.42578125" style="82" customWidth="1"/>
    <col min="1292" max="1292" width="75.42578125" style="82" customWidth="1"/>
    <col min="1293" max="1293" width="45.28515625" style="82" customWidth="1"/>
    <col min="1294" max="1335" width="9.140625" style="82"/>
    <col min="1336" max="1336" width="62.28515625" style="82" customWidth="1"/>
    <col min="1337" max="1536" width="9.140625" style="82"/>
    <col min="1537" max="1537" width="4.42578125" style="82" customWidth="1"/>
    <col min="1538" max="1538" width="11.5703125" style="82" customWidth="1"/>
    <col min="1539" max="1539" width="40.42578125" style="82" customWidth="1"/>
    <col min="1540" max="1540" width="5.5703125" style="82" customWidth="1"/>
    <col min="1541" max="1541" width="8.5703125" style="82" customWidth="1"/>
    <col min="1542" max="1542" width="9.85546875" style="82" customWidth="1"/>
    <col min="1543" max="1543" width="13.85546875" style="82" customWidth="1"/>
    <col min="1544" max="1544" width="11" style="82" customWidth="1"/>
    <col min="1545" max="1545" width="9.7109375" style="82" customWidth="1"/>
    <col min="1546" max="1546" width="11.28515625" style="82" customWidth="1"/>
    <col min="1547" max="1547" width="10.42578125" style="82" customWidth="1"/>
    <col min="1548" max="1548" width="75.42578125" style="82" customWidth="1"/>
    <col min="1549" max="1549" width="45.28515625" style="82" customWidth="1"/>
    <col min="1550" max="1591" width="9.140625" style="82"/>
    <col min="1592" max="1592" width="62.28515625" style="82" customWidth="1"/>
    <col min="1593" max="1792" width="9.140625" style="82"/>
    <col min="1793" max="1793" width="4.42578125" style="82" customWidth="1"/>
    <col min="1794" max="1794" width="11.5703125" style="82" customWidth="1"/>
    <col min="1795" max="1795" width="40.42578125" style="82" customWidth="1"/>
    <col min="1796" max="1796" width="5.5703125" style="82" customWidth="1"/>
    <col min="1797" max="1797" width="8.5703125" style="82" customWidth="1"/>
    <col min="1798" max="1798" width="9.85546875" style="82" customWidth="1"/>
    <col min="1799" max="1799" width="13.85546875" style="82" customWidth="1"/>
    <col min="1800" max="1800" width="11" style="82" customWidth="1"/>
    <col min="1801" max="1801" width="9.7109375" style="82" customWidth="1"/>
    <col min="1802" max="1802" width="11.28515625" style="82" customWidth="1"/>
    <col min="1803" max="1803" width="10.42578125" style="82" customWidth="1"/>
    <col min="1804" max="1804" width="75.42578125" style="82" customWidth="1"/>
    <col min="1805" max="1805" width="45.28515625" style="82" customWidth="1"/>
    <col min="1806" max="1847" width="9.140625" style="82"/>
    <col min="1848" max="1848" width="62.28515625" style="82" customWidth="1"/>
    <col min="1849" max="2048" width="9.140625" style="82"/>
    <col min="2049" max="2049" width="4.42578125" style="82" customWidth="1"/>
    <col min="2050" max="2050" width="11.5703125" style="82" customWidth="1"/>
    <col min="2051" max="2051" width="40.42578125" style="82" customWidth="1"/>
    <col min="2052" max="2052" width="5.5703125" style="82" customWidth="1"/>
    <col min="2053" max="2053" width="8.5703125" style="82" customWidth="1"/>
    <col min="2054" max="2054" width="9.85546875" style="82" customWidth="1"/>
    <col min="2055" max="2055" width="13.85546875" style="82" customWidth="1"/>
    <col min="2056" max="2056" width="11" style="82" customWidth="1"/>
    <col min="2057" max="2057" width="9.7109375" style="82" customWidth="1"/>
    <col min="2058" max="2058" width="11.28515625" style="82" customWidth="1"/>
    <col min="2059" max="2059" width="10.42578125" style="82" customWidth="1"/>
    <col min="2060" max="2060" width="75.42578125" style="82" customWidth="1"/>
    <col min="2061" max="2061" width="45.28515625" style="82" customWidth="1"/>
    <col min="2062" max="2103" width="9.140625" style="82"/>
    <col min="2104" max="2104" width="62.28515625" style="82" customWidth="1"/>
    <col min="2105" max="2304" width="9.140625" style="82"/>
    <col min="2305" max="2305" width="4.42578125" style="82" customWidth="1"/>
    <col min="2306" max="2306" width="11.5703125" style="82" customWidth="1"/>
    <col min="2307" max="2307" width="40.42578125" style="82" customWidth="1"/>
    <col min="2308" max="2308" width="5.5703125" style="82" customWidth="1"/>
    <col min="2309" max="2309" width="8.5703125" style="82" customWidth="1"/>
    <col min="2310" max="2310" width="9.85546875" style="82" customWidth="1"/>
    <col min="2311" max="2311" width="13.85546875" style="82" customWidth="1"/>
    <col min="2312" max="2312" width="11" style="82" customWidth="1"/>
    <col min="2313" max="2313" width="9.7109375" style="82" customWidth="1"/>
    <col min="2314" max="2314" width="11.28515625" style="82" customWidth="1"/>
    <col min="2315" max="2315" width="10.42578125" style="82" customWidth="1"/>
    <col min="2316" max="2316" width="75.42578125" style="82" customWidth="1"/>
    <col min="2317" max="2317" width="45.28515625" style="82" customWidth="1"/>
    <col min="2318" max="2359" width="9.140625" style="82"/>
    <col min="2360" max="2360" width="62.28515625" style="82" customWidth="1"/>
    <col min="2361" max="2560" width="9.140625" style="82"/>
    <col min="2561" max="2561" width="4.42578125" style="82" customWidth="1"/>
    <col min="2562" max="2562" width="11.5703125" style="82" customWidth="1"/>
    <col min="2563" max="2563" width="40.42578125" style="82" customWidth="1"/>
    <col min="2564" max="2564" width="5.5703125" style="82" customWidth="1"/>
    <col min="2565" max="2565" width="8.5703125" style="82" customWidth="1"/>
    <col min="2566" max="2566" width="9.85546875" style="82" customWidth="1"/>
    <col min="2567" max="2567" width="13.85546875" style="82" customWidth="1"/>
    <col min="2568" max="2568" width="11" style="82" customWidth="1"/>
    <col min="2569" max="2569" width="9.7109375" style="82" customWidth="1"/>
    <col min="2570" max="2570" width="11.28515625" style="82" customWidth="1"/>
    <col min="2571" max="2571" width="10.42578125" style="82" customWidth="1"/>
    <col min="2572" max="2572" width="75.42578125" style="82" customWidth="1"/>
    <col min="2573" max="2573" width="45.28515625" style="82" customWidth="1"/>
    <col min="2574" max="2615" width="9.140625" style="82"/>
    <col min="2616" max="2616" width="62.28515625" style="82" customWidth="1"/>
    <col min="2617" max="2816" width="9.140625" style="82"/>
    <col min="2817" max="2817" width="4.42578125" style="82" customWidth="1"/>
    <col min="2818" max="2818" width="11.5703125" style="82" customWidth="1"/>
    <col min="2819" max="2819" width="40.42578125" style="82" customWidth="1"/>
    <col min="2820" max="2820" width="5.5703125" style="82" customWidth="1"/>
    <col min="2821" max="2821" width="8.5703125" style="82" customWidth="1"/>
    <col min="2822" max="2822" width="9.85546875" style="82" customWidth="1"/>
    <col min="2823" max="2823" width="13.85546875" style="82" customWidth="1"/>
    <col min="2824" max="2824" width="11" style="82" customWidth="1"/>
    <col min="2825" max="2825" width="9.7109375" style="82" customWidth="1"/>
    <col min="2826" max="2826" width="11.28515625" style="82" customWidth="1"/>
    <col min="2827" max="2827" width="10.42578125" style="82" customWidth="1"/>
    <col min="2828" max="2828" width="75.42578125" style="82" customWidth="1"/>
    <col min="2829" max="2829" width="45.28515625" style="82" customWidth="1"/>
    <col min="2830" max="2871" width="9.140625" style="82"/>
    <col min="2872" max="2872" width="62.28515625" style="82" customWidth="1"/>
    <col min="2873" max="3072" width="9.140625" style="82"/>
    <col min="3073" max="3073" width="4.42578125" style="82" customWidth="1"/>
    <col min="3074" max="3074" width="11.5703125" style="82" customWidth="1"/>
    <col min="3075" max="3075" width="40.42578125" style="82" customWidth="1"/>
    <col min="3076" max="3076" width="5.5703125" style="82" customWidth="1"/>
    <col min="3077" max="3077" width="8.5703125" style="82" customWidth="1"/>
    <col min="3078" max="3078" width="9.85546875" style="82" customWidth="1"/>
    <col min="3079" max="3079" width="13.85546875" style="82" customWidth="1"/>
    <col min="3080" max="3080" width="11" style="82" customWidth="1"/>
    <col min="3081" max="3081" width="9.7109375" style="82" customWidth="1"/>
    <col min="3082" max="3082" width="11.28515625" style="82" customWidth="1"/>
    <col min="3083" max="3083" width="10.42578125" style="82" customWidth="1"/>
    <col min="3084" max="3084" width="75.42578125" style="82" customWidth="1"/>
    <col min="3085" max="3085" width="45.28515625" style="82" customWidth="1"/>
    <col min="3086" max="3127" width="9.140625" style="82"/>
    <col min="3128" max="3128" width="62.28515625" style="82" customWidth="1"/>
    <col min="3129" max="3328" width="9.140625" style="82"/>
    <col min="3329" max="3329" width="4.42578125" style="82" customWidth="1"/>
    <col min="3330" max="3330" width="11.5703125" style="82" customWidth="1"/>
    <col min="3331" max="3331" width="40.42578125" style="82" customWidth="1"/>
    <col min="3332" max="3332" width="5.5703125" style="82" customWidth="1"/>
    <col min="3333" max="3333" width="8.5703125" style="82" customWidth="1"/>
    <col min="3334" max="3334" width="9.85546875" style="82" customWidth="1"/>
    <col min="3335" max="3335" width="13.85546875" style="82" customWidth="1"/>
    <col min="3336" max="3336" width="11" style="82" customWidth="1"/>
    <col min="3337" max="3337" width="9.7109375" style="82" customWidth="1"/>
    <col min="3338" max="3338" width="11.28515625" style="82" customWidth="1"/>
    <col min="3339" max="3339" width="10.42578125" style="82" customWidth="1"/>
    <col min="3340" max="3340" width="75.42578125" style="82" customWidth="1"/>
    <col min="3341" max="3341" width="45.28515625" style="82" customWidth="1"/>
    <col min="3342" max="3383" width="9.140625" style="82"/>
    <col min="3384" max="3384" width="62.28515625" style="82" customWidth="1"/>
    <col min="3385" max="3584" width="9.140625" style="82"/>
    <col min="3585" max="3585" width="4.42578125" style="82" customWidth="1"/>
    <col min="3586" max="3586" width="11.5703125" style="82" customWidth="1"/>
    <col min="3587" max="3587" width="40.42578125" style="82" customWidth="1"/>
    <col min="3588" max="3588" width="5.5703125" style="82" customWidth="1"/>
    <col min="3589" max="3589" width="8.5703125" style="82" customWidth="1"/>
    <col min="3590" max="3590" width="9.85546875" style="82" customWidth="1"/>
    <col min="3591" max="3591" width="13.85546875" style="82" customWidth="1"/>
    <col min="3592" max="3592" width="11" style="82" customWidth="1"/>
    <col min="3593" max="3593" width="9.7109375" style="82" customWidth="1"/>
    <col min="3594" max="3594" width="11.28515625" style="82" customWidth="1"/>
    <col min="3595" max="3595" width="10.42578125" style="82" customWidth="1"/>
    <col min="3596" max="3596" width="75.42578125" style="82" customWidth="1"/>
    <col min="3597" max="3597" width="45.28515625" style="82" customWidth="1"/>
    <col min="3598" max="3639" width="9.140625" style="82"/>
    <col min="3640" max="3640" width="62.28515625" style="82" customWidth="1"/>
    <col min="3641" max="3840" width="9.140625" style="82"/>
    <col min="3841" max="3841" width="4.42578125" style="82" customWidth="1"/>
    <col min="3842" max="3842" width="11.5703125" style="82" customWidth="1"/>
    <col min="3843" max="3843" width="40.42578125" style="82" customWidth="1"/>
    <col min="3844" max="3844" width="5.5703125" style="82" customWidth="1"/>
    <col min="3845" max="3845" width="8.5703125" style="82" customWidth="1"/>
    <col min="3846" max="3846" width="9.85546875" style="82" customWidth="1"/>
    <col min="3847" max="3847" width="13.85546875" style="82" customWidth="1"/>
    <col min="3848" max="3848" width="11" style="82" customWidth="1"/>
    <col min="3849" max="3849" width="9.7109375" style="82" customWidth="1"/>
    <col min="3850" max="3850" width="11.28515625" style="82" customWidth="1"/>
    <col min="3851" max="3851" width="10.42578125" style="82" customWidth="1"/>
    <col min="3852" max="3852" width="75.42578125" style="82" customWidth="1"/>
    <col min="3853" max="3853" width="45.28515625" style="82" customWidth="1"/>
    <col min="3854" max="3895" width="9.140625" style="82"/>
    <col min="3896" max="3896" width="62.28515625" style="82" customWidth="1"/>
    <col min="3897" max="4096" width="9.140625" style="82"/>
    <col min="4097" max="4097" width="4.42578125" style="82" customWidth="1"/>
    <col min="4098" max="4098" width="11.5703125" style="82" customWidth="1"/>
    <col min="4099" max="4099" width="40.42578125" style="82" customWidth="1"/>
    <col min="4100" max="4100" width="5.5703125" style="82" customWidth="1"/>
    <col min="4101" max="4101" width="8.5703125" style="82" customWidth="1"/>
    <col min="4102" max="4102" width="9.85546875" style="82" customWidth="1"/>
    <col min="4103" max="4103" width="13.85546875" style="82" customWidth="1"/>
    <col min="4104" max="4104" width="11" style="82" customWidth="1"/>
    <col min="4105" max="4105" width="9.7109375" style="82" customWidth="1"/>
    <col min="4106" max="4106" width="11.28515625" style="82" customWidth="1"/>
    <col min="4107" max="4107" width="10.42578125" style="82" customWidth="1"/>
    <col min="4108" max="4108" width="75.42578125" style="82" customWidth="1"/>
    <col min="4109" max="4109" width="45.28515625" style="82" customWidth="1"/>
    <col min="4110" max="4151" width="9.140625" style="82"/>
    <col min="4152" max="4152" width="62.28515625" style="82" customWidth="1"/>
    <col min="4153" max="4352" width="9.140625" style="82"/>
    <col min="4353" max="4353" width="4.42578125" style="82" customWidth="1"/>
    <col min="4354" max="4354" width="11.5703125" style="82" customWidth="1"/>
    <col min="4355" max="4355" width="40.42578125" style="82" customWidth="1"/>
    <col min="4356" max="4356" width="5.5703125" style="82" customWidth="1"/>
    <col min="4357" max="4357" width="8.5703125" style="82" customWidth="1"/>
    <col min="4358" max="4358" width="9.85546875" style="82" customWidth="1"/>
    <col min="4359" max="4359" width="13.85546875" style="82" customWidth="1"/>
    <col min="4360" max="4360" width="11" style="82" customWidth="1"/>
    <col min="4361" max="4361" width="9.7109375" style="82" customWidth="1"/>
    <col min="4362" max="4362" width="11.28515625" style="82" customWidth="1"/>
    <col min="4363" max="4363" width="10.42578125" style="82" customWidth="1"/>
    <col min="4364" max="4364" width="75.42578125" style="82" customWidth="1"/>
    <col min="4365" max="4365" width="45.28515625" style="82" customWidth="1"/>
    <col min="4366" max="4407" width="9.140625" style="82"/>
    <col min="4408" max="4408" width="62.28515625" style="82" customWidth="1"/>
    <col min="4409" max="4608" width="9.140625" style="82"/>
    <col min="4609" max="4609" width="4.42578125" style="82" customWidth="1"/>
    <col min="4610" max="4610" width="11.5703125" style="82" customWidth="1"/>
    <col min="4611" max="4611" width="40.42578125" style="82" customWidth="1"/>
    <col min="4612" max="4612" width="5.5703125" style="82" customWidth="1"/>
    <col min="4613" max="4613" width="8.5703125" style="82" customWidth="1"/>
    <col min="4614" max="4614" width="9.85546875" style="82" customWidth="1"/>
    <col min="4615" max="4615" width="13.85546875" style="82" customWidth="1"/>
    <col min="4616" max="4616" width="11" style="82" customWidth="1"/>
    <col min="4617" max="4617" width="9.7109375" style="82" customWidth="1"/>
    <col min="4618" max="4618" width="11.28515625" style="82" customWidth="1"/>
    <col min="4619" max="4619" width="10.42578125" style="82" customWidth="1"/>
    <col min="4620" max="4620" width="75.42578125" style="82" customWidth="1"/>
    <col min="4621" max="4621" width="45.28515625" style="82" customWidth="1"/>
    <col min="4622" max="4663" width="9.140625" style="82"/>
    <col min="4664" max="4664" width="62.28515625" style="82" customWidth="1"/>
    <col min="4665" max="4864" width="9.140625" style="82"/>
    <col min="4865" max="4865" width="4.42578125" style="82" customWidth="1"/>
    <col min="4866" max="4866" width="11.5703125" style="82" customWidth="1"/>
    <col min="4867" max="4867" width="40.42578125" style="82" customWidth="1"/>
    <col min="4868" max="4868" width="5.5703125" style="82" customWidth="1"/>
    <col min="4869" max="4869" width="8.5703125" style="82" customWidth="1"/>
    <col min="4870" max="4870" width="9.85546875" style="82" customWidth="1"/>
    <col min="4871" max="4871" width="13.85546875" style="82" customWidth="1"/>
    <col min="4872" max="4872" width="11" style="82" customWidth="1"/>
    <col min="4873" max="4873" width="9.7109375" style="82" customWidth="1"/>
    <col min="4874" max="4874" width="11.28515625" style="82" customWidth="1"/>
    <col min="4875" max="4875" width="10.42578125" style="82" customWidth="1"/>
    <col min="4876" max="4876" width="75.42578125" style="82" customWidth="1"/>
    <col min="4877" max="4877" width="45.28515625" style="82" customWidth="1"/>
    <col min="4878" max="4919" width="9.140625" style="82"/>
    <col min="4920" max="4920" width="62.28515625" style="82" customWidth="1"/>
    <col min="4921" max="5120" width="9.140625" style="82"/>
    <col min="5121" max="5121" width="4.42578125" style="82" customWidth="1"/>
    <col min="5122" max="5122" width="11.5703125" style="82" customWidth="1"/>
    <col min="5123" max="5123" width="40.42578125" style="82" customWidth="1"/>
    <col min="5124" max="5124" width="5.5703125" style="82" customWidth="1"/>
    <col min="5125" max="5125" width="8.5703125" style="82" customWidth="1"/>
    <col min="5126" max="5126" width="9.85546875" style="82" customWidth="1"/>
    <col min="5127" max="5127" width="13.85546875" style="82" customWidth="1"/>
    <col min="5128" max="5128" width="11" style="82" customWidth="1"/>
    <col min="5129" max="5129" width="9.7109375" style="82" customWidth="1"/>
    <col min="5130" max="5130" width="11.28515625" style="82" customWidth="1"/>
    <col min="5131" max="5131" width="10.42578125" style="82" customWidth="1"/>
    <col min="5132" max="5132" width="75.42578125" style="82" customWidth="1"/>
    <col min="5133" max="5133" width="45.28515625" style="82" customWidth="1"/>
    <col min="5134" max="5175" width="9.140625" style="82"/>
    <col min="5176" max="5176" width="62.28515625" style="82" customWidth="1"/>
    <col min="5177" max="5376" width="9.140625" style="82"/>
    <col min="5377" max="5377" width="4.42578125" style="82" customWidth="1"/>
    <col min="5378" max="5378" width="11.5703125" style="82" customWidth="1"/>
    <col min="5379" max="5379" width="40.42578125" style="82" customWidth="1"/>
    <col min="5380" max="5380" width="5.5703125" style="82" customWidth="1"/>
    <col min="5381" max="5381" width="8.5703125" style="82" customWidth="1"/>
    <col min="5382" max="5382" width="9.85546875" style="82" customWidth="1"/>
    <col min="5383" max="5383" width="13.85546875" style="82" customWidth="1"/>
    <col min="5384" max="5384" width="11" style="82" customWidth="1"/>
    <col min="5385" max="5385" width="9.7109375" style="82" customWidth="1"/>
    <col min="5386" max="5386" width="11.28515625" style="82" customWidth="1"/>
    <col min="5387" max="5387" width="10.42578125" style="82" customWidth="1"/>
    <col min="5388" max="5388" width="75.42578125" style="82" customWidth="1"/>
    <col min="5389" max="5389" width="45.28515625" style="82" customWidth="1"/>
    <col min="5390" max="5431" width="9.140625" style="82"/>
    <col min="5432" max="5432" width="62.28515625" style="82" customWidth="1"/>
    <col min="5433" max="5632" width="9.140625" style="82"/>
    <col min="5633" max="5633" width="4.42578125" style="82" customWidth="1"/>
    <col min="5634" max="5634" width="11.5703125" style="82" customWidth="1"/>
    <col min="5635" max="5635" width="40.42578125" style="82" customWidth="1"/>
    <col min="5636" max="5636" width="5.5703125" style="82" customWidth="1"/>
    <col min="5637" max="5637" width="8.5703125" style="82" customWidth="1"/>
    <col min="5638" max="5638" width="9.85546875" style="82" customWidth="1"/>
    <col min="5639" max="5639" width="13.85546875" style="82" customWidth="1"/>
    <col min="5640" max="5640" width="11" style="82" customWidth="1"/>
    <col min="5641" max="5641" width="9.7109375" style="82" customWidth="1"/>
    <col min="5642" max="5642" width="11.28515625" style="82" customWidth="1"/>
    <col min="5643" max="5643" width="10.42578125" style="82" customWidth="1"/>
    <col min="5644" max="5644" width="75.42578125" style="82" customWidth="1"/>
    <col min="5645" max="5645" width="45.28515625" style="82" customWidth="1"/>
    <col min="5646" max="5687" width="9.140625" style="82"/>
    <col min="5688" max="5688" width="62.28515625" style="82" customWidth="1"/>
    <col min="5689" max="5888" width="9.140625" style="82"/>
    <col min="5889" max="5889" width="4.42578125" style="82" customWidth="1"/>
    <col min="5890" max="5890" width="11.5703125" style="82" customWidth="1"/>
    <col min="5891" max="5891" width="40.42578125" style="82" customWidth="1"/>
    <col min="5892" max="5892" width="5.5703125" style="82" customWidth="1"/>
    <col min="5893" max="5893" width="8.5703125" style="82" customWidth="1"/>
    <col min="5894" max="5894" width="9.85546875" style="82" customWidth="1"/>
    <col min="5895" max="5895" width="13.85546875" style="82" customWidth="1"/>
    <col min="5896" max="5896" width="11" style="82" customWidth="1"/>
    <col min="5897" max="5897" width="9.7109375" style="82" customWidth="1"/>
    <col min="5898" max="5898" width="11.28515625" style="82" customWidth="1"/>
    <col min="5899" max="5899" width="10.42578125" style="82" customWidth="1"/>
    <col min="5900" max="5900" width="75.42578125" style="82" customWidth="1"/>
    <col min="5901" max="5901" width="45.28515625" style="82" customWidth="1"/>
    <col min="5902" max="5943" width="9.140625" style="82"/>
    <col min="5944" max="5944" width="62.28515625" style="82" customWidth="1"/>
    <col min="5945" max="6144" width="9.140625" style="82"/>
    <col min="6145" max="6145" width="4.42578125" style="82" customWidth="1"/>
    <col min="6146" max="6146" width="11.5703125" style="82" customWidth="1"/>
    <col min="6147" max="6147" width="40.42578125" style="82" customWidth="1"/>
    <col min="6148" max="6148" width="5.5703125" style="82" customWidth="1"/>
    <col min="6149" max="6149" width="8.5703125" style="82" customWidth="1"/>
    <col min="6150" max="6150" width="9.85546875" style="82" customWidth="1"/>
    <col min="6151" max="6151" width="13.85546875" style="82" customWidth="1"/>
    <col min="6152" max="6152" width="11" style="82" customWidth="1"/>
    <col min="6153" max="6153" width="9.7109375" style="82" customWidth="1"/>
    <col min="6154" max="6154" width="11.28515625" style="82" customWidth="1"/>
    <col min="6155" max="6155" width="10.42578125" style="82" customWidth="1"/>
    <col min="6156" max="6156" width="75.42578125" style="82" customWidth="1"/>
    <col min="6157" max="6157" width="45.28515625" style="82" customWidth="1"/>
    <col min="6158" max="6199" width="9.140625" style="82"/>
    <col min="6200" max="6200" width="62.28515625" style="82" customWidth="1"/>
    <col min="6201" max="6400" width="9.140625" style="82"/>
    <col min="6401" max="6401" width="4.42578125" style="82" customWidth="1"/>
    <col min="6402" max="6402" width="11.5703125" style="82" customWidth="1"/>
    <col min="6403" max="6403" width="40.42578125" style="82" customWidth="1"/>
    <col min="6404" max="6404" width="5.5703125" style="82" customWidth="1"/>
    <col min="6405" max="6405" width="8.5703125" style="82" customWidth="1"/>
    <col min="6406" max="6406" width="9.85546875" style="82" customWidth="1"/>
    <col min="6407" max="6407" width="13.85546875" style="82" customWidth="1"/>
    <col min="6408" max="6408" width="11" style="82" customWidth="1"/>
    <col min="6409" max="6409" width="9.7109375" style="82" customWidth="1"/>
    <col min="6410" max="6410" width="11.28515625" style="82" customWidth="1"/>
    <col min="6411" max="6411" width="10.42578125" style="82" customWidth="1"/>
    <col min="6412" max="6412" width="75.42578125" style="82" customWidth="1"/>
    <col min="6413" max="6413" width="45.28515625" style="82" customWidth="1"/>
    <col min="6414" max="6455" width="9.140625" style="82"/>
    <col min="6456" max="6456" width="62.28515625" style="82" customWidth="1"/>
    <col min="6457" max="6656" width="9.140625" style="82"/>
    <col min="6657" max="6657" width="4.42578125" style="82" customWidth="1"/>
    <col min="6658" max="6658" width="11.5703125" style="82" customWidth="1"/>
    <col min="6659" max="6659" width="40.42578125" style="82" customWidth="1"/>
    <col min="6660" max="6660" width="5.5703125" style="82" customWidth="1"/>
    <col min="6661" max="6661" width="8.5703125" style="82" customWidth="1"/>
    <col min="6662" max="6662" width="9.85546875" style="82" customWidth="1"/>
    <col min="6663" max="6663" width="13.85546875" style="82" customWidth="1"/>
    <col min="6664" max="6664" width="11" style="82" customWidth="1"/>
    <col min="6665" max="6665" width="9.7109375" style="82" customWidth="1"/>
    <col min="6666" max="6666" width="11.28515625" style="82" customWidth="1"/>
    <col min="6667" max="6667" width="10.42578125" style="82" customWidth="1"/>
    <col min="6668" max="6668" width="75.42578125" style="82" customWidth="1"/>
    <col min="6669" max="6669" width="45.28515625" style="82" customWidth="1"/>
    <col min="6670" max="6711" width="9.140625" style="82"/>
    <col min="6712" max="6712" width="62.28515625" style="82" customWidth="1"/>
    <col min="6713" max="6912" width="9.140625" style="82"/>
    <col min="6913" max="6913" width="4.42578125" style="82" customWidth="1"/>
    <col min="6914" max="6914" width="11.5703125" style="82" customWidth="1"/>
    <col min="6915" max="6915" width="40.42578125" style="82" customWidth="1"/>
    <col min="6916" max="6916" width="5.5703125" style="82" customWidth="1"/>
    <col min="6917" max="6917" width="8.5703125" style="82" customWidth="1"/>
    <col min="6918" max="6918" width="9.85546875" style="82" customWidth="1"/>
    <col min="6919" max="6919" width="13.85546875" style="82" customWidth="1"/>
    <col min="6920" max="6920" width="11" style="82" customWidth="1"/>
    <col min="6921" max="6921" width="9.7109375" style="82" customWidth="1"/>
    <col min="6922" max="6922" width="11.28515625" style="82" customWidth="1"/>
    <col min="6923" max="6923" width="10.42578125" style="82" customWidth="1"/>
    <col min="6924" max="6924" width="75.42578125" style="82" customWidth="1"/>
    <col min="6925" max="6925" width="45.28515625" style="82" customWidth="1"/>
    <col min="6926" max="6967" width="9.140625" style="82"/>
    <col min="6968" max="6968" width="62.28515625" style="82" customWidth="1"/>
    <col min="6969" max="7168" width="9.140625" style="82"/>
    <col min="7169" max="7169" width="4.42578125" style="82" customWidth="1"/>
    <col min="7170" max="7170" width="11.5703125" style="82" customWidth="1"/>
    <col min="7171" max="7171" width="40.42578125" style="82" customWidth="1"/>
    <col min="7172" max="7172" width="5.5703125" style="82" customWidth="1"/>
    <col min="7173" max="7173" width="8.5703125" style="82" customWidth="1"/>
    <col min="7174" max="7174" width="9.85546875" style="82" customWidth="1"/>
    <col min="7175" max="7175" width="13.85546875" style="82" customWidth="1"/>
    <col min="7176" max="7176" width="11" style="82" customWidth="1"/>
    <col min="7177" max="7177" width="9.7109375" style="82" customWidth="1"/>
    <col min="7178" max="7178" width="11.28515625" style="82" customWidth="1"/>
    <col min="7179" max="7179" width="10.42578125" style="82" customWidth="1"/>
    <col min="7180" max="7180" width="75.42578125" style="82" customWidth="1"/>
    <col min="7181" max="7181" width="45.28515625" style="82" customWidth="1"/>
    <col min="7182" max="7223" width="9.140625" style="82"/>
    <col min="7224" max="7224" width="62.28515625" style="82" customWidth="1"/>
    <col min="7225" max="7424" width="9.140625" style="82"/>
    <col min="7425" max="7425" width="4.42578125" style="82" customWidth="1"/>
    <col min="7426" max="7426" width="11.5703125" style="82" customWidth="1"/>
    <col min="7427" max="7427" width="40.42578125" style="82" customWidth="1"/>
    <col min="7428" max="7428" width="5.5703125" style="82" customWidth="1"/>
    <col min="7429" max="7429" width="8.5703125" style="82" customWidth="1"/>
    <col min="7430" max="7430" width="9.85546875" style="82" customWidth="1"/>
    <col min="7431" max="7431" width="13.85546875" style="82" customWidth="1"/>
    <col min="7432" max="7432" width="11" style="82" customWidth="1"/>
    <col min="7433" max="7433" width="9.7109375" style="82" customWidth="1"/>
    <col min="7434" max="7434" width="11.28515625" style="82" customWidth="1"/>
    <col min="7435" max="7435" width="10.42578125" style="82" customWidth="1"/>
    <col min="7436" max="7436" width="75.42578125" style="82" customWidth="1"/>
    <col min="7437" max="7437" width="45.28515625" style="82" customWidth="1"/>
    <col min="7438" max="7479" width="9.140625" style="82"/>
    <col min="7480" max="7480" width="62.28515625" style="82" customWidth="1"/>
    <col min="7481" max="7680" width="9.140625" style="82"/>
    <col min="7681" max="7681" width="4.42578125" style="82" customWidth="1"/>
    <col min="7682" max="7682" width="11.5703125" style="82" customWidth="1"/>
    <col min="7683" max="7683" width="40.42578125" style="82" customWidth="1"/>
    <col min="7684" max="7684" width="5.5703125" style="82" customWidth="1"/>
    <col min="7685" max="7685" width="8.5703125" style="82" customWidth="1"/>
    <col min="7686" max="7686" width="9.85546875" style="82" customWidth="1"/>
    <col min="7687" max="7687" width="13.85546875" style="82" customWidth="1"/>
    <col min="7688" max="7688" width="11" style="82" customWidth="1"/>
    <col min="7689" max="7689" width="9.7109375" style="82" customWidth="1"/>
    <col min="7690" max="7690" width="11.28515625" style="82" customWidth="1"/>
    <col min="7691" max="7691" width="10.42578125" style="82" customWidth="1"/>
    <col min="7692" max="7692" width="75.42578125" style="82" customWidth="1"/>
    <col min="7693" max="7693" width="45.28515625" style="82" customWidth="1"/>
    <col min="7694" max="7735" width="9.140625" style="82"/>
    <col min="7736" max="7736" width="62.28515625" style="82" customWidth="1"/>
    <col min="7737" max="7936" width="9.140625" style="82"/>
    <col min="7937" max="7937" width="4.42578125" style="82" customWidth="1"/>
    <col min="7938" max="7938" width="11.5703125" style="82" customWidth="1"/>
    <col min="7939" max="7939" width="40.42578125" style="82" customWidth="1"/>
    <col min="7940" max="7940" width="5.5703125" style="82" customWidth="1"/>
    <col min="7941" max="7941" width="8.5703125" style="82" customWidth="1"/>
    <col min="7942" max="7942" width="9.85546875" style="82" customWidth="1"/>
    <col min="7943" max="7943" width="13.85546875" style="82" customWidth="1"/>
    <col min="7944" max="7944" width="11" style="82" customWidth="1"/>
    <col min="7945" max="7945" width="9.7109375" style="82" customWidth="1"/>
    <col min="7946" max="7946" width="11.28515625" style="82" customWidth="1"/>
    <col min="7947" max="7947" width="10.42578125" style="82" customWidth="1"/>
    <col min="7948" max="7948" width="75.42578125" style="82" customWidth="1"/>
    <col min="7949" max="7949" width="45.28515625" style="82" customWidth="1"/>
    <col min="7950" max="7991" width="9.140625" style="82"/>
    <col min="7992" max="7992" width="62.28515625" style="82" customWidth="1"/>
    <col min="7993" max="8192" width="9.140625" style="82"/>
    <col min="8193" max="8193" width="4.42578125" style="82" customWidth="1"/>
    <col min="8194" max="8194" width="11.5703125" style="82" customWidth="1"/>
    <col min="8195" max="8195" width="40.42578125" style="82" customWidth="1"/>
    <col min="8196" max="8196" width="5.5703125" style="82" customWidth="1"/>
    <col min="8197" max="8197" width="8.5703125" style="82" customWidth="1"/>
    <col min="8198" max="8198" width="9.85546875" style="82" customWidth="1"/>
    <col min="8199" max="8199" width="13.85546875" style="82" customWidth="1"/>
    <col min="8200" max="8200" width="11" style="82" customWidth="1"/>
    <col min="8201" max="8201" width="9.7109375" style="82" customWidth="1"/>
    <col min="8202" max="8202" width="11.28515625" style="82" customWidth="1"/>
    <col min="8203" max="8203" width="10.42578125" style="82" customWidth="1"/>
    <col min="8204" max="8204" width="75.42578125" style="82" customWidth="1"/>
    <col min="8205" max="8205" width="45.28515625" style="82" customWidth="1"/>
    <col min="8206" max="8247" width="9.140625" style="82"/>
    <col min="8248" max="8248" width="62.28515625" style="82" customWidth="1"/>
    <col min="8249" max="8448" width="9.140625" style="82"/>
    <col min="8449" max="8449" width="4.42578125" style="82" customWidth="1"/>
    <col min="8450" max="8450" width="11.5703125" style="82" customWidth="1"/>
    <col min="8451" max="8451" width="40.42578125" style="82" customWidth="1"/>
    <col min="8452" max="8452" width="5.5703125" style="82" customWidth="1"/>
    <col min="8453" max="8453" width="8.5703125" style="82" customWidth="1"/>
    <col min="8454" max="8454" width="9.85546875" style="82" customWidth="1"/>
    <col min="8455" max="8455" width="13.85546875" style="82" customWidth="1"/>
    <col min="8456" max="8456" width="11" style="82" customWidth="1"/>
    <col min="8457" max="8457" width="9.7109375" style="82" customWidth="1"/>
    <col min="8458" max="8458" width="11.28515625" style="82" customWidth="1"/>
    <col min="8459" max="8459" width="10.42578125" style="82" customWidth="1"/>
    <col min="8460" max="8460" width="75.42578125" style="82" customWidth="1"/>
    <col min="8461" max="8461" width="45.28515625" style="82" customWidth="1"/>
    <col min="8462" max="8503" width="9.140625" style="82"/>
    <col min="8504" max="8504" width="62.28515625" style="82" customWidth="1"/>
    <col min="8505" max="8704" width="9.140625" style="82"/>
    <col min="8705" max="8705" width="4.42578125" style="82" customWidth="1"/>
    <col min="8706" max="8706" width="11.5703125" style="82" customWidth="1"/>
    <col min="8707" max="8707" width="40.42578125" style="82" customWidth="1"/>
    <col min="8708" max="8708" width="5.5703125" style="82" customWidth="1"/>
    <col min="8709" max="8709" width="8.5703125" style="82" customWidth="1"/>
    <col min="8710" max="8710" width="9.85546875" style="82" customWidth="1"/>
    <col min="8711" max="8711" width="13.85546875" style="82" customWidth="1"/>
    <col min="8712" max="8712" width="11" style="82" customWidth="1"/>
    <col min="8713" max="8713" width="9.7109375" style="82" customWidth="1"/>
    <col min="8714" max="8714" width="11.28515625" style="82" customWidth="1"/>
    <col min="8715" max="8715" width="10.42578125" style="82" customWidth="1"/>
    <col min="8716" max="8716" width="75.42578125" style="82" customWidth="1"/>
    <col min="8717" max="8717" width="45.28515625" style="82" customWidth="1"/>
    <col min="8718" max="8759" width="9.140625" style="82"/>
    <col min="8760" max="8760" width="62.28515625" style="82" customWidth="1"/>
    <col min="8761" max="8960" width="9.140625" style="82"/>
    <col min="8961" max="8961" width="4.42578125" style="82" customWidth="1"/>
    <col min="8962" max="8962" width="11.5703125" style="82" customWidth="1"/>
    <col min="8963" max="8963" width="40.42578125" style="82" customWidth="1"/>
    <col min="8964" max="8964" width="5.5703125" style="82" customWidth="1"/>
    <col min="8965" max="8965" width="8.5703125" style="82" customWidth="1"/>
    <col min="8966" max="8966" width="9.85546875" style="82" customWidth="1"/>
    <col min="8967" max="8967" width="13.85546875" style="82" customWidth="1"/>
    <col min="8968" max="8968" width="11" style="82" customWidth="1"/>
    <col min="8969" max="8969" width="9.7109375" style="82" customWidth="1"/>
    <col min="8970" max="8970" width="11.28515625" style="82" customWidth="1"/>
    <col min="8971" max="8971" width="10.42578125" style="82" customWidth="1"/>
    <col min="8972" max="8972" width="75.42578125" style="82" customWidth="1"/>
    <col min="8973" max="8973" width="45.28515625" style="82" customWidth="1"/>
    <col min="8974" max="9015" width="9.140625" style="82"/>
    <col min="9016" max="9016" width="62.28515625" style="82" customWidth="1"/>
    <col min="9017" max="9216" width="9.140625" style="82"/>
    <col min="9217" max="9217" width="4.42578125" style="82" customWidth="1"/>
    <col min="9218" max="9218" width="11.5703125" style="82" customWidth="1"/>
    <col min="9219" max="9219" width="40.42578125" style="82" customWidth="1"/>
    <col min="9220" max="9220" width="5.5703125" style="82" customWidth="1"/>
    <col min="9221" max="9221" width="8.5703125" style="82" customWidth="1"/>
    <col min="9222" max="9222" width="9.85546875" style="82" customWidth="1"/>
    <col min="9223" max="9223" width="13.85546875" style="82" customWidth="1"/>
    <col min="9224" max="9224" width="11" style="82" customWidth="1"/>
    <col min="9225" max="9225" width="9.7109375" style="82" customWidth="1"/>
    <col min="9226" max="9226" width="11.28515625" style="82" customWidth="1"/>
    <col min="9227" max="9227" width="10.42578125" style="82" customWidth="1"/>
    <col min="9228" max="9228" width="75.42578125" style="82" customWidth="1"/>
    <col min="9229" max="9229" width="45.28515625" style="82" customWidth="1"/>
    <col min="9230" max="9271" width="9.140625" style="82"/>
    <col min="9272" max="9272" width="62.28515625" style="82" customWidth="1"/>
    <col min="9273" max="9472" width="9.140625" style="82"/>
    <col min="9473" max="9473" width="4.42578125" style="82" customWidth="1"/>
    <col min="9474" max="9474" width="11.5703125" style="82" customWidth="1"/>
    <col min="9475" max="9475" width="40.42578125" style="82" customWidth="1"/>
    <col min="9476" max="9476" width="5.5703125" style="82" customWidth="1"/>
    <col min="9477" max="9477" width="8.5703125" style="82" customWidth="1"/>
    <col min="9478" max="9478" width="9.85546875" style="82" customWidth="1"/>
    <col min="9479" max="9479" width="13.85546875" style="82" customWidth="1"/>
    <col min="9480" max="9480" width="11" style="82" customWidth="1"/>
    <col min="9481" max="9481" width="9.7109375" style="82" customWidth="1"/>
    <col min="9482" max="9482" width="11.28515625" style="82" customWidth="1"/>
    <col min="9483" max="9483" width="10.42578125" style="82" customWidth="1"/>
    <col min="9484" max="9484" width="75.42578125" style="82" customWidth="1"/>
    <col min="9485" max="9485" width="45.28515625" style="82" customWidth="1"/>
    <col min="9486" max="9527" width="9.140625" style="82"/>
    <col min="9528" max="9528" width="62.28515625" style="82" customWidth="1"/>
    <col min="9529" max="9728" width="9.140625" style="82"/>
    <col min="9729" max="9729" width="4.42578125" style="82" customWidth="1"/>
    <col min="9730" max="9730" width="11.5703125" style="82" customWidth="1"/>
    <col min="9731" max="9731" width="40.42578125" style="82" customWidth="1"/>
    <col min="9732" max="9732" width="5.5703125" style="82" customWidth="1"/>
    <col min="9733" max="9733" width="8.5703125" style="82" customWidth="1"/>
    <col min="9734" max="9734" width="9.85546875" style="82" customWidth="1"/>
    <col min="9735" max="9735" width="13.85546875" style="82" customWidth="1"/>
    <col min="9736" max="9736" width="11" style="82" customWidth="1"/>
    <col min="9737" max="9737" width="9.7109375" style="82" customWidth="1"/>
    <col min="9738" max="9738" width="11.28515625" style="82" customWidth="1"/>
    <col min="9739" max="9739" width="10.42578125" style="82" customWidth="1"/>
    <col min="9740" max="9740" width="75.42578125" style="82" customWidth="1"/>
    <col min="9741" max="9741" width="45.28515625" style="82" customWidth="1"/>
    <col min="9742" max="9783" width="9.140625" style="82"/>
    <col min="9784" max="9784" width="62.28515625" style="82" customWidth="1"/>
    <col min="9785" max="9984" width="9.140625" style="82"/>
    <col min="9985" max="9985" width="4.42578125" style="82" customWidth="1"/>
    <col min="9986" max="9986" width="11.5703125" style="82" customWidth="1"/>
    <col min="9987" max="9987" width="40.42578125" style="82" customWidth="1"/>
    <col min="9988" max="9988" width="5.5703125" style="82" customWidth="1"/>
    <col min="9989" max="9989" width="8.5703125" style="82" customWidth="1"/>
    <col min="9990" max="9990" width="9.85546875" style="82" customWidth="1"/>
    <col min="9991" max="9991" width="13.85546875" style="82" customWidth="1"/>
    <col min="9992" max="9992" width="11" style="82" customWidth="1"/>
    <col min="9993" max="9993" width="9.7109375" style="82" customWidth="1"/>
    <col min="9994" max="9994" width="11.28515625" style="82" customWidth="1"/>
    <col min="9995" max="9995" width="10.42578125" style="82" customWidth="1"/>
    <col min="9996" max="9996" width="75.42578125" style="82" customWidth="1"/>
    <col min="9997" max="9997" width="45.28515625" style="82" customWidth="1"/>
    <col min="9998" max="10039" width="9.140625" style="82"/>
    <col min="10040" max="10040" width="62.28515625" style="82" customWidth="1"/>
    <col min="10041" max="10240" width="9.140625" style="82"/>
    <col min="10241" max="10241" width="4.42578125" style="82" customWidth="1"/>
    <col min="10242" max="10242" width="11.5703125" style="82" customWidth="1"/>
    <col min="10243" max="10243" width="40.42578125" style="82" customWidth="1"/>
    <col min="10244" max="10244" width="5.5703125" style="82" customWidth="1"/>
    <col min="10245" max="10245" width="8.5703125" style="82" customWidth="1"/>
    <col min="10246" max="10246" width="9.85546875" style="82" customWidth="1"/>
    <col min="10247" max="10247" width="13.85546875" style="82" customWidth="1"/>
    <col min="10248" max="10248" width="11" style="82" customWidth="1"/>
    <col min="10249" max="10249" width="9.7109375" style="82" customWidth="1"/>
    <col min="10250" max="10250" width="11.28515625" style="82" customWidth="1"/>
    <col min="10251" max="10251" width="10.42578125" style="82" customWidth="1"/>
    <col min="10252" max="10252" width="75.42578125" style="82" customWidth="1"/>
    <col min="10253" max="10253" width="45.28515625" style="82" customWidth="1"/>
    <col min="10254" max="10295" width="9.140625" style="82"/>
    <col min="10296" max="10296" width="62.28515625" style="82" customWidth="1"/>
    <col min="10297" max="10496" width="9.140625" style="82"/>
    <col min="10497" max="10497" width="4.42578125" style="82" customWidth="1"/>
    <col min="10498" max="10498" width="11.5703125" style="82" customWidth="1"/>
    <col min="10499" max="10499" width="40.42578125" style="82" customWidth="1"/>
    <col min="10500" max="10500" width="5.5703125" style="82" customWidth="1"/>
    <col min="10501" max="10501" width="8.5703125" style="82" customWidth="1"/>
    <col min="10502" max="10502" width="9.85546875" style="82" customWidth="1"/>
    <col min="10503" max="10503" width="13.85546875" style="82" customWidth="1"/>
    <col min="10504" max="10504" width="11" style="82" customWidth="1"/>
    <col min="10505" max="10505" width="9.7109375" style="82" customWidth="1"/>
    <col min="10506" max="10506" width="11.28515625" style="82" customWidth="1"/>
    <col min="10507" max="10507" width="10.42578125" style="82" customWidth="1"/>
    <col min="10508" max="10508" width="75.42578125" style="82" customWidth="1"/>
    <col min="10509" max="10509" width="45.28515625" style="82" customWidth="1"/>
    <col min="10510" max="10551" width="9.140625" style="82"/>
    <col min="10552" max="10552" width="62.28515625" style="82" customWidth="1"/>
    <col min="10553" max="10752" width="9.140625" style="82"/>
    <col min="10753" max="10753" width="4.42578125" style="82" customWidth="1"/>
    <col min="10754" max="10754" width="11.5703125" style="82" customWidth="1"/>
    <col min="10755" max="10755" width="40.42578125" style="82" customWidth="1"/>
    <col min="10756" max="10756" width="5.5703125" style="82" customWidth="1"/>
    <col min="10757" max="10757" width="8.5703125" style="82" customWidth="1"/>
    <col min="10758" max="10758" width="9.85546875" style="82" customWidth="1"/>
    <col min="10759" max="10759" width="13.85546875" style="82" customWidth="1"/>
    <col min="10760" max="10760" width="11" style="82" customWidth="1"/>
    <col min="10761" max="10761" width="9.7109375" style="82" customWidth="1"/>
    <col min="10762" max="10762" width="11.28515625" style="82" customWidth="1"/>
    <col min="10763" max="10763" width="10.42578125" style="82" customWidth="1"/>
    <col min="10764" max="10764" width="75.42578125" style="82" customWidth="1"/>
    <col min="10765" max="10765" width="45.28515625" style="82" customWidth="1"/>
    <col min="10766" max="10807" width="9.140625" style="82"/>
    <col min="10808" max="10808" width="62.28515625" style="82" customWidth="1"/>
    <col min="10809" max="11008" width="9.140625" style="82"/>
    <col min="11009" max="11009" width="4.42578125" style="82" customWidth="1"/>
    <col min="11010" max="11010" width="11.5703125" style="82" customWidth="1"/>
    <col min="11011" max="11011" width="40.42578125" style="82" customWidth="1"/>
    <col min="11012" max="11012" width="5.5703125" style="82" customWidth="1"/>
    <col min="11013" max="11013" width="8.5703125" style="82" customWidth="1"/>
    <col min="11014" max="11014" width="9.85546875" style="82" customWidth="1"/>
    <col min="11015" max="11015" width="13.85546875" style="82" customWidth="1"/>
    <col min="11016" max="11016" width="11" style="82" customWidth="1"/>
    <col min="11017" max="11017" width="9.7109375" style="82" customWidth="1"/>
    <col min="11018" max="11018" width="11.28515625" style="82" customWidth="1"/>
    <col min="11019" max="11019" width="10.42578125" style="82" customWidth="1"/>
    <col min="11020" max="11020" width="75.42578125" style="82" customWidth="1"/>
    <col min="11021" max="11021" width="45.28515625" style="82" customWidth="1"/>
    <col min="11022" max="11063" width="9.140625" style="82"/>
    <col min="11064" max="11064" width="62.28515625" style="82" customWidth="1"/>
    <col min="11065" max="11264" width="9.140625" style="82"/>
    <col min="11265" max="11265" width="4.42578125" style="82" customWidth="1"/>
    <col min="11266" max="11266" width="11.5703125" style="82" customWidth="1"/>
    <col min="11267" max="11267" width="40.42578125" style="82" customWidth="1"/>
    <col min="11268" max="11268" width="5.5703125" style="82" customWidth="1"/>
    <col min="11269" max="11269" width="8.5703125" style="82" customWidth="1"/>
    <col min="11270" max="11270" width="9.85546875" style="82" customWidth="1"/>
    <col min="11271" max="11271" width="13.85546875" style="82" customWidth="1"/>
    <col min="11272" max="11272" width="11" style="82" customWidth="1"/>
    <col min="11273" max="11273" width="9.7109375" style="82" customWidth="1"/>
    <col min="11274" max="11274" width="11.28515625" style="82" customWidth="1"/>
    <col min="11275" max="11275" width="10.42578125" style="82" customWidth="1"/>
    <col min="11276" max="11276" width="75.42578125" style="82" customWidth="1"/>
    <col min="11277" max="11277" width="45.28515625" style="82" customWidth="1"/>
    <col min="11278" max="11319" width="9.140625" style="82"/>
    <col min="11320" max="11320" width="62.28515625" style="82" customWidth="1"/>
    <col min="11321" max="11520" width="9.140625" style="82"/>
    <col min="11521" max="11521" width="4.42578125" style="82" customWidth="1"/>
    <col min="11522" max="11522" width="11.5703125" style="82" customWidth="1"/>
    <col min="11523" max="11523" width="40.42578125" style="82" customWidth="1"/>
    <col min="11524" max="11524" width="5.5703125" style="82" customWidth="1"/>
    <col min="11525" max="11525" width="8.5703125" style="82" customWidth="1"/>
    <col min="11526" max="11526" width="9.85546875" style="82" customWidth="1"/>
    <col min="11527" max="11527" width="13.85546875" style="82" customWidth="1"/>
    <col min="11528" max="11528" width="11" style="82" customWidth="1"/>
    <col min="11529" max="11529" width="9.7109375" style="82" customWidth="1"/>
    <col min="11530" max="11530" width="11.28515625" style="82" customWidth="1"/>
    <col min="11531" max="11531" width="10.42578125" style="82" customWidth="1"/>
    <col min="11532" max="11532" width="75.42578125" style="82" customWidth="1"/>
    <col min="11533" max="11533" width="45.28515625" style="82" customWidth="1"/>
    <col min="11534" max="11575" width="9.140625" style="82"/>
    <col min="11576" max="11576" width="62.28515625" style="82" customWidth="1"/>
    <col min="11577" max="11776" width="9.140625" style="82"/>
    <col min="11777" max="11777" width="4.42578125" style="82" customWidth="1"/>
    <col min="11778" max="11778" width="11.5703125" style="82" customWidth="1"/>
    <col min="11779" max="11779" width="40.42578125" style="82" customWidth="1"/>
    <col min="11780" max="11780" width="5.5703125" style="82" customWidth="1"/>
    <col min="11781" max="11781" width="8.5703125" style="82" customWidth="1"/>
    <col min="11782" max="11782" width="9.85546875" style="82" customWidth="1"/>
    <col min="11783" max="11783" width="13.85546875" style="82" customWidth="1"/>
    <col min="11784" max="11784" width="11" style="82" customWidth="1"/>
    <col min="11785" max="11785" width="9.7109375" style="82" customWidth="1"/>
    <col min="11786" max="11786" width="11.28515625" style="82" customWidth="1"/>
    <col min="11787" max="11787" width="10.42578125" style="82" customWidth="1"/>
    <col min="11788" max="11788" width="75.42578125" style="82" customWidth="1"/>
    <col min="11789" max="11789" width="45.28515625" style="82" customWidth="1"/>
    <col min="11790" max="11831" width="9.140625" style="82"/>
    <col min="11832" max="11832" width="62.28515625" style="82" customWidth="1"/>
    <col min="11833" max="12032" width="9.140625" style="82"/>
    <col min="12033" max="12033" width="4.42578125" style="82" customWidth="1"/>
    <col min="12034" max="12034" width="11.5703125" style="82" customWidth="1"/>
    <col min="12035" max="12035" width="40.42578125" style="82" customWidth="1"/>
    <col min="12036" max="12036" width="5.5703125" style="82" customWidth="1"/>
    <col min="12037" max="12037" width="8.5703125" style="82" customWidth="1"/>
    <col min="12038" max="12038" width="9.85546875" style="82" customWidth="1"/>
    <col min="12039" max="12039" width="13.85546875" style="82" customWidth="1"/>
    <col min="12040" max="12040" width="11" style="82" customWidth="1"/>
    <col min="12041" max="12041" width="9.7109375" style="82" customWidth="1"/>
    <col min="12042" max="12042" width="11.28515625" style="82" customWidth="1"/>
    <col min="12043" max="12043" width="10.42578125" style="82" customWidth="1"/>
    <col min="12044" max="12044" width="75.42578125" style="82" customWidth="1"/>
    <col min="12045" max="12045" width="45.28515625" style="82" customWidth="1"/>
    <col min="12046" max="12087" width="9.140625" style="82"/>
    <col min="12088" max="12088" width="62.28515625" style="82" customWidth="1"/>
    <col min="12089" max="12288" width="9.140625" style="82"/>
    <col min="12289" max="12289" width="4.42578125" style="82" customWidth="1"/>
    <col min="12290" max="12290" width="11.5703125" style="82" customWidth="1"/>
    <col min="12291" max="12291" width="40.42578125" style="82" customWidth="1"/>
    <col min="12292" max="12292" width="5.5703125" style="82" customWidth="1"/>
    <col min="12293" max="12293" width="8.5703125" style="82" customWidth="1"/>
    <col min="12294" max="12294" width="9.85546875" style="82" customWidth="1"/>
    <col min="12295" max="12295" width="13.85546875" style="82" customWidth="1"/>
    <col min="12296" max="12296" width="11" style="82" customWidth="1"/>
    <col min="12297" max="12297" width="9.7109375" style="82" customWidth="1"/>
    <col min="12298" max="12298" width="11.28515625" style="82" customWidth="1"/>
    <col min="12299" max="12299" width="10.42578125" style="82" customWidth="1"/>
    <col min="12300" max="12300" width="75.42578125" style="82" customWidth="1"/>
    <col min="12301" max="12301" width="45.28515625" style="82" customWidth="1"/>
    <col min="12302" max="12343" width="9.140625" style="82"/>
    <col min="12344" max="12344" width="62.28515625" style="82" customWidth="1"/>
    <col min="12345" max="12544" width="9.140625" style="82"/>
    <col min="12545" max="12545" width="4.42578125" style="82" customWidth="1"/>
    <col min="12546" max="12546" width="11.5703125" style="82" customWidth="1"/>
    <col min="12547" max="12547" width="40.42578125" style="82" customWidth="1"/>
    <col min="12548" max="12548" width="5.5703125" style="82" customWidth="1"/>
    <col min="12549" max="12549" width="8.5703125" style="82" customWidth="1"/>
    <col min="12550" max="12550" width="9.85546875" style="82" customWidth="1"/>
    <col min="12551" max="12551" width="13.85546875" style="82" customWidth="1"/>
    <col min="12552" max="12552" width="11" style="82" customWidth="1"/>
    <col min="12553" max="12553" width="9.7109375" style="82" customWidth="1"/>
    <col min="12554" max="12554" width="11.28515625" style="82" customWidth="1"/>
    <col min="12555" max="12555" width="10.42578125" style="82" customWidth="1"/>
    <col min="12556" max="12556" width="75.42578125" style="82" customWidth="1"/>
    <col min="12557" max="12557" width="45.28515625" style="82" customWidth="1"/>
    <col min="12558" max="12599" width="9.140625" style="82"/>
    <col min="12600" max="12600" width="62.28515625" style="82" customWidth="1"/>
    <col min="12601" max="12800" width="9.140625" style="82"/>
    <col min="12801" max="12801" width="4.42578125" style="82" customWidth="1"/>
    <col min="12802" max="12802" width="11.5703125" style="82" customWidth="1"/>
    <col min="12803" max="12803" width="40.42578125" style="82" customWidth="1"/>
    <col min="12804" max="12804" width="5.5703125" style="82" customWidth="1"/>
    <col min="12805" max="12805" width="8.5703125" style="82" customWidth="1"/>
    <col min="12806" max="12806" width="9.85546875" style="82" customWidth="1"/>
    <col min="12807" max="12807" width="13.85546875" style="82" customWidth="1"/>
    <col min="12808" max="12808" width="11" style="82" customWidth="1"/>
    <col min="12809" max="12809" width="9.7109375" style="82" customWidth="1"/>
    <col min="12810" max="12810" width="11.28515625" style="82" customWidth="1"/>
    <col min="12811" max="12811" width="10.42578125" style="82" customWidth="1"/>
    <col min="12812" max="12812" width="75.42578125" style="82" customWidth="1"/>
    <col min="12813" max="12813" width="45.28515625" style="82" customWidth="1"/>
    <col min="12814" max="12855" width="9.140625" style="82"/>
    <col min="12856" max="12856" width="62.28515625" style="82" customWidth="1"/>
    <col min="12857" max="13056" width="9.140625" style="82"/>
    <col min="13057" max="13057" width="4.42578125" style="82" customWidth="1"/>
    <col min="13058" max="13058" width="11.5703125" style="82" customWidth="1"/>
    <col min="13059" max="13059" width="40.42578125" style="82" customWidth="1"/>
    <col min="13060" max="13060" width="5.5703125" style="82" customWidth="1"/>
    <col min="13061" max="13061" width="8.5703125" style="82" customWidth="1"/>
    <col min="13062" max="13062" width="9.85546875" style="82" customWidth="1"/>
    <col min="13063" max="13063" width="13.85546875" style="82" customWidth="1"/>
    <col min="13064" max="13064" width="11" style="82" customWidth="1"/>
    <col min="13065" max="13065" width="9.7109375" style="82" customWidth="1"/>
    <col min="13066" max="13066" width="11.28515625" style="82" customWidth="1"/>
    <col min="13067" max="13067" width="10.42578125" style="82" customWidth="1"/>
    <col min="13068" max="13068" width="75.42578125" style="82" customWidth="1"/>
    <col min="13069" max="13069" width="45.28515625" style="82" customWidth="1"/>
    <col min="13070" max="13111" width="9.140625" style="82"/>
    <col min="13112" max="13112" width="62.28515625" style="82" customWidth="1"/>
    <col min="13113" max="13312" width="9.140625" style="82"/>
    <col min="13313" max="13313" width="4.42578125" style="82" customWidth="1"/>
    <col min="13314" max="13314" width="11.5703125" style="82" customWidth="1"/>
    <col min="13315" max="13315" width="40.42578125" style="82" customWidth="1"/>
    <col min="13316" max="13316" width="5.5703125" style="82" customWidth="1"/>
    <col min="13317" max="13317" width="8.5703125" style="82" customWidth="1"/>
    <col min="13318" max="13318" width="9.85546875" style="82" customWidth="1"/>
    <col min="13319" max="13319" width="13.85546875" style="82" customWidth="1"/>
    <col min="13320" max="13320" width="11" style="82" customWidth="1"/>
    <col min="13321" max="13321" width="9.7109375" style="82" customWidth="1"/>
    <col min="13322" max="13322" width="11.28515625" style="82" customWidth="1"/>
    <col min="13323" max="13323" width="10.42578125" style="82" customWidth="1"/>
    <col min="13324" max="13324" width="75.42578125" style="82" customWidth="1"/>
    <col min="13325" max="13325" width="45.28515625" style="82" customWidth="1"/>
    <col min="13326" max="13367" width="9.140625" style="82"/>
    <col min="13368" max="13368" width="62.28515625" style="82" customWidth="1"/>
    <col min="13369" max="13568" width="9.140625" style="82"/>
    <col min="13569" max="13569" width="4.42578125" style="82" customWidth="1"/>
    <col min="13570" max="13570" width="11.5703125" style="82" customWidth="1"/>
    <col min="13571" max="13571" width="40.42578125" style="82" customWidth="1"/>
    <col min="13572" max="13572" width="5.5703125" style="82" customWidth="1"/>
    <col min="13573" max="13573" width="8.5703125" style="82" customWidth="1"/>
    <col min="13574" max="13574" width="9.85546875" style="82" customWidth="1"/>
    <col min="13575" max="13575" width="13.85546875" style="82" customWidth="1"/>
    <col min="13576" max="13576" width="11" style="82" customWidth="1"/>
    <col min="13577" max="13577" width="9.7109375" style="82" customWidth="1"/>
    <col min="13578" max="13578" width="11.28515625" style="82" customWidth="1"/>
    <col min="13579" max="13579" width="10.42578125" style="82" customWidth="1"/>
    <col min="13580" max="13580" width="75.42578125" style="82" customWidth="1"/>
    <col min="13581" max="13581" width="45.28515625" style="82" customWidth="1"/>
    <col min="13582" max="13623" width="9.140625" style="82"/>
    <col min="13624" max="13624" width="62.28515625" style="82" customWidth="1"/>
    <col min="13625" max="13824" width="9.140625" style="82"/>
    <col min="13825" max="13825" width="4.42578125" style="82" customWidth="1"/>
    <col min="13826" max="13826" width="11.5703125" style="82" customWidth="1"/>
    <col min="13827" max="13827" width="40.42578125" style="82" customWidth="1"/>
    <col min="13828" max="13828" width="5.5703125" style="82" customWidth="1"/>
    <col min="13829" max="13829" width="8.5703125" style="82" customWidth="1"/>
    <col min="13830" max="13830" width="9.85546875" style="82" customWidth="1"/>
    <col min="13831" max="13831" width="13.85546875" style="82" customWidth="1"/>
    <col min="13832" max="13832" width="11" style="82" customWidth="1"/>
    <col min="13833" max="13833" width="9.7109375" style="82" customWidth="1"/>
    <col min="13834" max="13834" width="11.28515625" style="82" customWidth="1"/>
    <col min="13835" max="13835" width="10.42578125" style="82" customWidth="1"/>
    <col min="13836" max="13836" width="75.42578125" style="82" customWidth="1"/>
    <col min="13837" max="13837" width="45.28515625" style="82" customWidth="1"/>
    <col min="13838" max="13879" width="9.140625" style="82"/>
    <col min="13880" max="13880" width="62.28515625" style="82" customWidth="1"/>
    <col min="13881" max="14080" width="9.140625" style="82"/>
    <col min="14081" max="14081" width="4.42578125" style="82" customWidth="1"/>
    <col min="14082" max="14082" width="11.5703125" style="82" customWidth="1"/>
    <col min="14083" max="14083" width="40.42578125" style="82" customWidth="1"/>
    <col min="14084" max="14084" width="5.5703125" style="82" customWidth="1"/>
    <col min="14085" max="14085" width="8.5703125" style="82" customWidth="1"/>
    <col min="14086" max="14086" width="9.85546875" style="82" customWidth="1"/>
    <col min="14087" max="14087" width="13.85546875" style="82" customWidth="1"/>
    <col min="14088" max="14088" width="11" style="82" customWidth="1"/>
    <col min="14089" max="14089" width="9.7109375" style="82" customWidth="1"/>
    <col min="14090" max="14090" width="11.28515625" style="82" customWidth="1"/>
    <col min="14091" max="14091" width="10.42578125" style="82" customWidth="1"/>
    <col min="14092" max="14092" width="75.42578125" style="82" customWidth="1"/>
    <col min="14093" max="14093" width="45.28515625" style="82" customWidth="1"/>
    <col min="14094" max="14135" width="9.140625" style="82"/>
    <col min="14136" max="14136" width="62.28515625" style="82" customWidth="1"/>
    <col min="14137" max="14336" width="9.140625" style="82"/>
    <col min="14337" max="14337" width="4.42578125" style="82" customWidth="1"/>
    <col min="14338" max="14338" width="11.5703125" style="82" customWidth="1"/>
    <col min="14339" max="14339" width="40.42578125" style="82" customWidth="1"/>
    <col min="14340" max="14340" width="5.5703125" style="82" customWidth="1"/>
    <col min="14341" max="14341" width="8.5703125" style="82" customWidth="1"/>
    <col min="14342" max="14342" width="9.85546875" style="82" customWidth="1"/>
    <col min="14343" max="14343" width="13.85546875" style="82" customWidth="1"/>
    <col min="14344" max="14344" width="11" style="82" customWidth="1"/>
    <col min="14345" max="14345" width="9.7109375" style="82" customWidth="1"/>
    <col min="14346" max="14346" width="11.28515625" style="82" customWidth="1"/>
    <col min="14347" max="14347" width="10.42578125" style="82" customWidth="1"/>
    <col min="14348" max="14348" width="75.42578125" style="82" customWidth="1"/>
    <col min="14349" max="14349" width="45.28515625" style="82" customWidth="1"/>
    <col min="14350" max="14391" width="9.140625" style="82"/>
    <col min="14392" max="14392" width="62.28515625" style="82" customWidth="1"/>
    <col min="14393" max="14592" width="9.140625" style="82"/>
    <col min="14593" max="14593" width="4.42578125" style="82" customWidth="1"/>
    <col min="14594" max="14594" width="11.5703125" style="82" customWidth="1"/>
    <col min="14595" max="14595" width="40.42578125" style="82" customWidth="1"/>
    <col min="14596" max="14596" width="5.5703125" style="82" customWidth="1"/>
    <col min="14597" max="14597" width="8.5703125" style="82" customWidth="1"/>
    <col min="14598" max="14598" width="9.85546875" style="82" customWidth="1"/>
    <col min="14599" max="14599" width="13.85546875" style="82" customWidth="1"/>
    <col min="14600" max="14600" width="11" style="82" customWidth="1"/>
    <col min="14601" max="14601" width="9.7109375" style="82" customWidth="1"/>
    <col min="14602" max="14602" width="11.28515625" style="82" customWidth="1"/>
    <col min="14603" max="14603" width="10.42578125" style="82" customWidth="1"/>
    <col min="14604" max="14604" width="75.42578125" style="82" customWidth="1"/>
    <col min="14605" max="14605" width="45.28515625" style="82" customWidth="1"/>
    <col min="14606" max="14647" width="9.140625" style="82"/>
    <col min="14648" max="14648" width="62.28515625" style="82" customWidth="1"/>
    <col min="14649" max="14848" width="9.140625" style="82"/>
    <col min="14849" max="14849" width="4.42578125" style="82" customWidth="1"/>
    <col min="14850" max="14850" width="11.5703125" style="82" customWidth="1"/>
    <col min="14851" max="14851" width="40.42578125" style="82" customWidth="1"/>
    <col min="14852" max="14852" width="5.5703125" style="82" customWidth="1"/>
    <col min="14853" max="14853" width="8.5703125" style="82" customWidth="1"/>
    <col min="14854" max="14854" width="9.85546875" style="82" customWidth="1"/>
    <col min="14855" max="14855" width="13.85546875" style="82" customWidth="1"/>
    <col min="14856" max="14856" width="11" style="82" customWidth="1"/>
    <col min="14857" max="14857" width="9.7109375" style="82" customWidth="1"/>
    <col min="14858" max="14858" width="11.28515625" style="82" customWidth="1"/>
    <col min="14859" max="14859" width="10.42578125" style="82" customWidth="1"/>
    <col min="14860" max="14860" width="75.42578125" style="82" customWidth="1"/>
    <col min="14861" max="14861" width="45.28515625" style="82" customWidth="1"/>
    <col min="14862" max="14903" width="9.140625" style="82"/>
    <col min="14904" max="14904" width="62.28515625" style="82" customWidth="1"/>
    <col min="14905" max="15104" width="9.140625" style="82"/>
    <col min="15105" max="15105" width="4.42578125" style="82" customWidth="1"/>
    <col min="15106" max="15106" width="11.5703125" style="82" customWidth="1"/>
    <col min="15107" max="15107" width="40.42578125" style="82" customWidth="1"/>
    <col min="15108" max="15108" width="5.5703125" style="82" customWidth="1"/>
    <col min="15109" max="15109" width="8.5703125" style="82" customWidth="1"/>
    <col min="15110" max="15110" width="9.85546875" style="82" customWidth="1"/>
    <col min="15111" max="15111" width="13.85546875" style="82" customWidth="1"/>
    <col min="15112" max="15112" width="11" style="82" customWidth="1"/>
    <col min="15113" max="15113" width="9.7109375" style="82" customWidth="1"/>
    <col min="15114" max="15114" width="11.28515625" style="82" customWidth="1"/>
    <col min="15115" max="15115" width="10.42578125" style="82" customWidth="1"/>
    <col min="15116" max="15116" width="75.42578125" style="82" customWidth="1"/>
    <col min="15117" max="15117" width="45.28515625" style="82" customWidth="1"/>
    <col min="15118" max="15159" width="9.140625" style="82"/>
    <col min="15160" max="15160" width="62.28515625" style="82" customWidth="1"/>
    <col min="15161" max="15360" width="9.140625" style="82"/>
    <col min="15361" max="15361" width="4.42578125" style="82" customWidth="1"/>
    <col min="15362" max="15362" width="11.5703125" style="82" customWidth="1"/>
    <col min="15363" max="15363" width="40.42578125" style="82" customWidth="1"/>
    <col min="15364" max="15364" width="5.5703125" style="82" customWidth="1"/>
    <col min="15365" max="15365" width="8.5703125" style="82" customWidth="1"/>
    <col min="15366" max="15366" width="9.85546875" style="82" customWidth="1"/>
    <col min="15367" max="15367" width="13.85546875" style="82" customWidth="1"/>
    <col min="15368" max="15368" width="11" style="82" customWidth="1"/>
    <col min="15369" max="15369" width="9.7109375" style="82" customWidth="1"/>
    <col min="15370" max="15370" width="11.28515625" style="82" customWidth="1"/>
    <col min="15371" max="15371" width="10.42578125" style="82" customWidth="1"/>
    <col min="15372" max="15372" width="75.42578125" style="82" customWidth="1"/>
    <col min="15373" max="15373" width="45.28515625" style="82" customWidth="1"/>
    <col min="15374" max="15415" width="9.140625" style="82"/>
    <col min="15416" max="15416" width="62.28515625" style="82" customWidth="1"/>
    <col min="15417" max="15616" width="9.140625" style="82"/>
    <col min="15617" max="15617" width="4.42578125" style="82" customWidth="1"/>
    <col min="15618" max="15618" width="11.5703125" style="82" customWidth="1"/>
    <col min="15619" max="15619" width="40.42578125" style="82" customWidth="1"/>
    <col min="15620" max="15620" width="5.5703125" style="82" customWidth="1"/>
    <col min="15621" max="15621" width="8.5703125" style="82" customWidth="1"/>
    <col min="15622" max="15622" width="9.85546875" style="82" customWidth="1"/>
    <col min="15623" max="15623" width="13.85546875" style="82" customWidth="1"/>
    <col min="15624" max="15624" width="11" style="82" customWidth="1"/>
    <col min="15625" max="15625" width="9.7109375" style="82" customWidth="1"/>
    <col min="15626" max="15626" width="11.28515625" style="82" customWidth="1"/>
    <col min="15627" max="15627" width="10.42578125" style="82" customWidth="1"/>
    <col min="15628" max="15628" width="75.42578125" style="82" customWidth="1"/>
    <col min="15629" max="15629" width="45.28515625" style="82" customWidth="1"/>
    <col min="15630" max="15671" width="9.140625" style="82"/>
    <col min="15672" max="15672" width="62.28515625" style="82" customWidth="1"/>
    <col min="15673" max="15872" width="9.140625" style="82"/>
    <col min="15873" max="15873" width="4.42578125" style="82" customWidth="1"/>
    <col min="15874" max="15874" width="11.5703125" style="82" customWidth="1"/>
    <col min="15875" max="15875" width="40.42578125" style="82" customWidth="1"/>
    <col min="15876" max="15876" width="5.5703125" style="82" customWidth="1"/>
    <col min="15877" max="15877" width="8.5703125" style="82" customWidth="1"/>
    <col min="15878" max="15878" width="9.85546875" style="82" customWidth="1"/>
    <col min="15879" max="15879" width="13.85546875" style="82" customWidth="1"/>
    <col min="15880" max="15880" width="11" style="82" customWidth="1"/>
    <col min="15881" max="15881" width="9.7109375" style="82" customWidth="1"/>
    <col min="15882" max="15882" width="11.28515625" style="82" customWidth="1"/>
    <col min="15883" max="15883" width="10.42578125" style="82" customWidth="1"/>
    <col min="15884" max="15884" width="75.42578125" style="82" customWidth="1"/>
    <col min="15885" max="15885" width="45.28515625" style="82" customWidth="1"/>
    <col min="15886" max="15927" width="9.140625" style="82"/>
    <col min="15928" max="15928" width="62.28515625" style="82" customWidth="1"/>
    <col min="15929" max="16128" width="9.140625" style="82"/>
    <col min="16129" max="16129" width="4.42578125" style="82" customWidth="1"/>
    <col min="16130" max="16130" width="11.5703125" style="82" customWidth="1"/>
    <col min="16131" max="16131" width="40.42578125" style="82" customWidth="1"/>
    <col min="16132" max="16132" width="5.5703125" style="82" customWidth="1"/>
    <col min="16133" max="16133" width="8.5703125" style="82" customWidth="1"/>
    <col min="16134" max="16134" width="9.85546875" style="82" customWidth="1"/>
    <col min="16135" max="16135" width="13.85546875" style="82" customWidth="1"/>
    <col min="16136" max="16136" width="11" style="82" customWidth="1"/>
    <col min="16137" max="16137" width="9.7109375" style="82" customWidth="1"/>
    <col min="16138" max="16138" width="11.28515625" style="82" customWidth="1"/>
    <col min="16139" max="16139" width="10.42578125" style="82" customWidth="1"/>
    <col min="16140" max="16140" width="75.42578125" style="82" customWidth="1"/>
    <col min="16141" max="16141" width="45.28515625" style="82" customWidth="1"/>
    <col min="16142" max="16183" width="9.140625" style="82"/>
    <col min="16184" max="16184" width="62.28515625" style="82" customWidth="1"/>
    <col min="16185" max="16384" width="9.140625" style="82"/>
  </cols>
  <sheetData>
    <row r="1" spans="1:104" ht="15" customHeight="1" x14ac:dyDescent="0.25">
      <c r="A1" s="81" t="s">
        <v>269</v>
      </c>
      <c r="B1" s="81"/>
      <c r="C1" s="81"/>
      <c r="D1" s="81"/>
      <c r="E1" s="81"/>
      <c r="F1" s="81"/>
      <c r="G1" s="81"/>
    </row>
    <row r="2" spans="1:104" ht="3" customHeight="1" thickBot="1" x14ac:dyDescent="0.25">
      <c r="B2" s="83"/>
      <c r="C2" s="84"/>
      <c r="D2" s="84"/>
      <c r="E2" s="85"/>
      <c r="F2" s="84"/>
      <c r="G2" s="84"/>
    </row>
    <row r="3" spans="1:104" ht="13.5" customHeight="1" thickTop="1" x14ac:dyDescent="0.2">
      <c r="A3" s="86" t="s">
        <v>19</v>
      </c>
      <c r="B3" s="87"/>
      <c r="C3" s="88"/>
      <c r="D3" s="89" t="s">
        <v>222</v>
      </c>
      <c r="E3" s="90"/>
      <c r="F3" s="91"/>
      <c r="G3" s="92"/>
    </row>
    <row r="4" spans="1:104" ht="13.5" customHeight="1" thickBot="1" x14ac:dyDescent="0.25">
      <c r="A4" s="93" t="s">
        <v>20</v>
      </c>
      <c r="B4" s="94"/>
      <c r="C4" s="95"/>
      <c r="D4" s="96" t="s">
        <v>223</v>
      </c>
      <c r="E4" s="97"/>
      <c r="F4" s="98"/>
      <c r="G4" s="99"/>
    </row>
    <row r="5" spans="1:104" ht="13.5" thickTop="1" x14ac:dyDescent="0.2">
      <c r="A5" s="100"/>
      <c r="B5" s="101"/>
      <c r="C5" s="101"/>
      <c r="G5" s="103"/>
    </row>
    <row r="6" spans="1:104" s="109" customFormat="1" ht="26.25" customHeight="1" x14ac:dyDescent="0.2">
      <c r="A6" s="104" t="s">
        <v>21</v>
      </c>
      <c r="B6" s="105" t="s">
        <v>22</v>
      </c>
      <c r="C6" s="105" t="s">
        <v>23</v>
      </c>
      <c r="D6" s="105" t="s">
        <v>24</v>
      </c>
      <c r="E6" s="106" t="s">
        <v>25</v>
      </c>
      <c r="F6" s="105" t="s">
        <v>26</v>
      </c>
      <c r="G6" s="107" t="s">
        <v>27</v>
      </c>
      <c r="H6" s="108" t="s">
        <v>28</v>
      </c>
      <c r="I6" s="108" t="s">
        <v>29</v>
      </c>
      <c r="J6" s="108" t="s">
        <v>30</v>
      </c>
      <c r="K6" s="108" t="s">
        <v>31</v>
      </c>
    </row>
    <row r="7" spans="1:104" ht="14.25" customHeight="1" x14ac:dyDescent="0.2">
      <c r="A7" s="110" t="s">
        <v>32</v>
      </c>
      <c r="B7" s="111" t="s">
        <v>49</v>
      </c>
      <c r="C7" s="112" t="s">
        <v>34</v>
      </c>
      <c r="D7" s="113"/>
      <c r="E7" s="114"/>
      <c r="F7" s="114"/>
      <c r="G7" s="115"/>
      <c r="H7" s="116"/>
      <c r="I7" s="117"/>
      <c r="J7" s="118"/>
      <c r="K7" s="119"/>
      <c r="O7" s="120"/>
    </row>
    <row r="8" spans="1:104" x14ac:dyDescent="0.2">
      <c r="A8" s="121">
        <v>1</v>
      </c>
      <c r="B8" s="122" t="s">
        <v>50</v>
      </c>
      <c r="C8" s="123" t="s">
        <v>51</v>
      </c>
      <c r="D8" s="124" t="s">
        <v>52</v>
      </c>
      <c r="E8" s="125">
        <v>1</v>
      </c>
      <c r="F8" s="126"/>
      <c r="G8" s="127">
        <f>E8*F8</f>
        <v>0</v>
      </c>
      <c r="H8" s="128">
        <v>0</v>
      </c>
      <c r="I8" s="129">
        <f>E8*H8</f>
        <v>0</v>
      </c>
      <c r="J8" s="128"/>
      <c r="K8" s="129">
        <f>E8*J8</f>
        <v>0</v>
      </c>
      <c r="O8" s="120"/>
      <c r="Z8" s="130"/>
      <c r="AA8" s="130">
        <v>12</v>
      </c>
      <c r="AB8" s="130">
        <v>0</v>
      </c>
      <c r="AC8" s="130">
        <v>1</v>
      </c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CA8" s="130">
        <v>12</v>
      </c>
      <c r="CB8" s="130">
        <v>0</v>
      </c>
      <c r="CZ8" s="82">
        <v>1</v>
      </c>
    </row>
    <row r="9" spans="1:104" x14ac:dyDescent="0.2">
      <c r="A9" s="147" t="s">
        <v>37</v>
      </c>
      <c r="B9" s="148" t="s">
        <v>49</v>
      </c>
      <c r="C9" s="149" t="s">
        <v>34</v>
      </c>
      <c r="D9" s="150"/>
      <c r="E9" s="151"/>
      <c r="F9" s="151"/>
      <c r="G9" s="152">
        <f>SUM(G7:G8)</f>
        <v>0</v>
      </c>
      <c r="H9" s="153"/>
      <c r="I9" s="154">
        <f>SUM(I7:I8)</f>
        <v>0</v>
      </c>
      <c r="J9" s="155"/>
      <c r="K9" s="154">
        <f>SUM(K7:K8)</f>
        <v>0</v>
      </c>
      <c r="O9" s="120"/>
      <c r="X9" s="156">
        <f>K9</f>
        <v>0</v>
      </c>
      <c r="Y9" s="156">
        <f>I9</f>
        <v>0</v>
      </c>
      <c r="Z9" s="157">
        <f>G9</f>
        <v>0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58"/>
      <c r="BB9" s="158"/>
      <c r="BC9" s="158"/>
      <c r="BD9" s="158"/>
      <c r="BE9" s="158"/>
      <c r="BF9" s="158"/>
      <c r="BG9" s="130"/>
      <c r="BH9" s="130"/>
      <c r="BI9" s="130"/>
      <c r="BJ9" s="130"/>
      <c r="BK9" s="130"/>
    </row>
    <row r="10" spans="1:104" ht="14.25" customHeight="1" x14ac:dyDescent="0.2">
      <c r="A10" s="110" t="s">
        <v>32</v>
      </c>
      <c r="B10" s="111" t="s">
        <v>33</v>
      </c>
      <c r="C10" s="112" t="s">
        <v>34</v>
      </c>
      <c r="D10" s="113"/>
      <c r="E10" s="114"/>
      <c r="F10" s="114"/>
      <c r="G10" s="115"/>
      <c r="H10" s="116"/>
      <c r="I10" s="117"/>
      <c r="J10" s="118"/>
      <c r="K10" s="119"/>
      <c r="O10" s="120"/>
    </row>
    <row r="11" spans="1:104" x14ac:dyDescent="0.2">
      <c r="A11" s="121">
        <v>2</v>
      </c>
      <c r="B11" s="122" t="s">
        <v>53</v>
      </c>
      <c r="C11" s="123" t="s">
        <v>54</v>
      </c>
      <c r="D11" s="124" t="s">
        <v>55</v>
      </c>
      <c r="E11" s="125">
        <v>21.315000000000001</v>
      </c>
      <c r="F11" s="126"/>
      <c r="G11" s="127">
        <f>E11*F11</f>
        <v>0</v>
      </c>
      <c r="H11" s="128">
        <v>0</v>
      </c>
      <c r="I11" s="129">
        <f>E11*H11</f>
        <v>0</v>
      </c>
      <c r="J11" s="128">
        <v>0</v>
      </c>
      <c r="K11" s="129">
        <f>E11*J11</f>
        <v>0</v>
      </c>
      <c r="O11" s="120"/>
      <c r="Z11" s="130"/>
      <c r="AA11" s="130">
        <v>1</v>
      </c>
      <c r="AB11" s="130">
        <v>1</v>
      </c>
      <c r="AC11" s="130">
        <v>1</v>
      </c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CA11" s="130">
        <v>1</v>
      </c>
      <c r="CB11" s="130">
        <v>1</v>
      </c>
      <c r="CZ11" s="82">
        <v>1</v>
      </c>
    </row>
    <row r="12" spans="1:104" x14ac:dyDescent="0.2">
      <c r="A12" s="131"/>
      <c r="B12" s="132"/>
      <c r="C12" s="138" t="s">
        <v>56</v>
      </c>
      <c r="D12" s="139"/>
      <c r="E12" s="140">
        <v>21.315000000000001</v>
      </c>
      <c r="F12" s="141"/>
      <c r="G12" s="142"/>
      <c r="H12" s="143"/>
      <c r="I12" s="136"/>
      <c r="J12" s="144"/>
      <c r="K12" s="136"/>
      <c r="M12" s="145" t="s">
        <v>56</v>
      </c>
      <c r="O12" s="12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46" t="str">
        <f>C11</f>
        <v>Odkopávky pro silnice v hor. 3 do 100 m3</v>
      </c>
      <c r="BE12" s="130"/>
      <c r="BF12" s="130"/>
      <c r="BG12" s="130"/>
      <c r="BH12" s="130"/>
      <c r="BI12" s="130"/>
      <c r="BJ12" s="130"/>
      <c r="BK12" s="130"/>
    </row>
    <row r="13" spans="1:104" x14ac:dyDescent="0.2">
      <c r="A13" s="121">
        <v>3</v>
      </c>
      <c r="B13" s="122" t="s">
        <v>57</v>
      </c>
      <c r="C13" s="123" t="s">
        <v>58</v>
      </c>
      <c r="D13" s="124" t="s">
        <v>55</v>
      </c>
      <c r="E13" s="125">
        <v>21.315000000000001</v>
      </c>
      <c r="F13" s="126"/>
      <c r="G13" s="127">
        <f>E13*F13</f>
        <v>0</v>
      </c>
      <c r="H13" s="128">
        <v>0</v>
      </c>
      <c r="I13" s="129">
        <f>E13*H13</f>
        <v>0</v>
      </c>
      <c r="J13" s="128">
        <v>0</v>
      </c>
      <c r="K13" s="129">
        <f>E13*J13</f>
        <v>0</v>
      </c>
      <c r="O13" s="120"/>
      <c r="Z13" s="130"/>
      <c r="AA13" s="130">
        <v>1</v>
      </c>
      <c r="AB13" s="130">
        <v>1</v>
      </c>
      <c r="AC13" s="130">
        <v>1</v>
      </c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CA13" s="130">
        <v>1</v>
      </c>
      <c r="CB13" s="130">
        <v>1</v>
      </c>
      <c r="CZ13" s="82">
        <v>1</v>
      </c>
    </row>
    <row r="14" spans="1:104" x14ac:dyDescent="0.2">
      <c r="A14" s="121">
        <v>4</v>
      </c>
      <c r="B14" s="122" t="s">
        <v>59</v>
      </c>
      <c r="C14" s="123" t="s">
        <v>60</v>
      </c>
      <c r="D14" s="124" t="s">
        <v>55</v>
      </c>
      <c r="E14" s="125">
        <v>21.315000000000001</v>
      </c>
      <c r="F14" s="126"/>
      <c r="G14" s="127">
        <f>E14*F14</f>
        <v>0</v>
      </c>
      <c r="H14" s="128">
        <v>0</v>
      </c>
      <c r="I14" s="129">
        <f>E14*H14</f>
        <v>0</v>
      </c>
      <c r="J14" s="128">
        <v>0</v>
      </c>
      <c r="K14" s="129">
        <f>E14*J14</f>
        <v>0</v>
      </c>
      <c r="O14" s="120"/>
      <c r="Z14" s="130"/>
      <c r="AA14" s="130">
        <v>1</v>
      </c>
      <c r="AB14" s="130">
        <v>1</v>
      </c>
      <c r="AC14" s="130">
        <v>1</v>
      </c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CA14" s="130">
        <v>1</v>
      </c>
      <c r="CB14" s="130">
        <v>1</v>
      </c>
      <c r="CZ14" s="82">
        <v>1</v>
      </c>
    </row>
    <row r="15" spans="1:104" x14ac:dyDescent="0.2">
      <c r="A15" s="121">
        <v>5</v>
      </c>
      <c r="B15" s="122" t="s">
        <v>61</v>
      </c>
      <c r="C15" s="123" t="s">
        <v>62</v>
      </c>
      <c r="D15" s="124" t="s">
        <v>55</v>
      </c>
      <c r="E15" s="125">
        <v>10.45</v>
      </c>
      <c r="F15" s="126"/>
      <c r="G15" s="127">
        <f>E15*F15</f>
        <v>0</v>
      </c>
      <c r="H15" s="128">
        <v>0</v>
      </c>
      <c r="I15" s="129">
        <f>E15*H15</f>
        <v>0</v>
      </c>
      <c r="J15" s="128">
        <v>0</v>
      </c>
      <c r="K15" s="129">
        <f>E15*J15</f>
        <v>0</v>
      </c>
      <c r="O15" s="120"/>
      <c r="Z15" s="130"/>
      <c r="AA15" s="130">
        <v>1</v>
      </c>
      <c r="AB15" s="130">
        <v>1</v>
      </c>
      <c r="AC15" s="130">
        <v>1</v>
      </c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CA15" s="130">
        <v>1</v>
      </c>
      <c r="CB15" s="130">
        <v>1</v>
      </c>
      <c r="CZ15" s="82">
        <v>1</v>
      </c>
    </row>
    <row r="16" spans="1:104" x14ac:dyDescent="0.2">
      <c r="A16" s="131"/>
      <c r="B16" s="132"/>
      <c r="C16" s="138" t="s">
        <v>63</v>
      </c>
      <c r="D16" s="139"/>
      <c r="E16" s="140">
        <v>10.45</v>
      </c>
      <c r="F16" s="141"/>
      <c r="G16" s="142"/>
      <c r="H16" s="143"/>
      <c r="I16" s="136"/>
      <c r="J16" s="144"/>
      <c r="K16" s="136"/>
      <c r="M16" s="145" t="s">
        <v>63</v>
      </c>
      <c r="O16" s="12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46" t="str">
        <f>C15</f>
        <v>Zásyp jam, rýh, šachet se zhutněním</v>
      </c>
      <c r="BE16" s="130"/>
      <c r="BF16" s="130"/>
      <c r="BG16" s="130"/>
      <c r="BH16" s="130"/>
      <c r="BI16" s="130"/>
      <c r="BJ16" s="130"/>
      <c r="BK16" s="130"/>
    </row>
    <row r="17" spans="1:104" x14ac:dyDescent="0.2">
      <c r="A17" s="121">
        <v>6</v>
      </c>
      <c r="B17" s="122" t="s">
        <v>64</v>
      </c>
      <c r="C17" s="123" t="s">
        <v>65</v>
      </c>
      <c r="D17" s="124" t="s">
        <v>36</v>
      </c>
      <c r="E17" s="125">
        <v>72.575000000000003</v>
      </c>
      <c r="F17" s="126"/>
      <c r="G17" s="127">
        <f>E17*F17</f>
        <v>0</v>
      </c>
      <c r="H17" s="128">
        <v>0</v>
      </c>
      <c r="I17" s="129">
        <f>E17*H17</f>
        <v>0</v>
      </c>
      <c r="J17" s="128">
        <v>0</v>
      </c>
      <c r="K17" s="129">
        <f>E17*J17</f>
        <v>0</v>
      </c>
      <c r="O17" s="120"/>
      <c r="Z17" s="130"/>
      <c r="AA17" s="130">
        <v>1</v>
      </c>
      <c r="AB17" s="130">
        <v>1</v>
      </c>
      <c r="AC17" s="130">
        <v>1</v>
      </c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CA17" s="130">
        <v>1</v>
      </c>
      <c r="CB17" s="130">
        <v>1</v>
      </c>
      <c r="CZ17" s="82">
        <v>1</v>
      </c>
    </row>
    <row r="18" spans="1:104" x14ac:dyDescent="0.2">
      <c r="A18" s="131"/>
      <c r="B18" s="132"/>
      <c r="C18" s="138" t="s">
        <v>66</v>
      </c>
      <c r="D18" s="139"/>
      <c r="E18" s="140">
        <v>72.575000000000003</v>
      </c>
      <c r="F18" s="141"/>
      <c r="G18" s="142"/>
      <c r="H18" s="143"/>
      <c r="I18" s="136"/>
      <c r="J18" s="144"/>
      <c r="K18" s="136"/>
      <c r="M18" s="145" t="s">
        <v>66</v>
      </c>
      <c r="O18" s="12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46" t="str">
        <f>C17</f>
        <v>Úprava pláně v zářezech v hor. 1-4, se zhutněním</v>
      </c>
      <c r="BE18" s="130"/>
      <c r="BF18" s="130"/>
      <c r="BG18" s="130"/>
      <c r="BH18" s="130"/>
      <c r="BI18" s="130"/>
      <c r="BJ18" s="130"/>
      <c r="BK18" s="130"/>
    </row>
    <row r="19" spans="1:104" x14ac:dyDescent="0.2">
      <c r="A19" s="147" t="s">
        <v>37</v>
      </c>
      <c r="B19" s="148" t="s">
        <v>33</v>
      </c>
      <c r="C19" s="149" t="s">
        <v>34</v>
      </c>
      <c r="D19" s="150"/>
      <c r="E19" s="151"/>
      <c r="F19" s="151"/>
      <c r="G19" s="152">
        <f>SUM(G10:G18)</f>
        <v>0</v>
      </c>
      <c r="H19" s="153"/>
      <c r="I19" s="154">
        <f>SUM(I10:I18)</f>
        <v>0</v>
      </c>
      <c r="J19" s="155"/>
      <c r="K19" s="154">
        <f>SUM(K10:K18)</f>
        <v>0</v>
      </c>
      <c r="O19" s="120"/>
      <c r="X19" s="156">
        <f>K19</f>
        <v>0</v>
      </c>
      <c r="Y19" s="156">
        <f>I19</f>
        <v>0</v>
      </c>
      <c r="Z19" s="157">
        <f>G19</f>
        <v>0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58"/>
      <c r="BB19" s="158"/>
      <c r="BC19" s="158"/>
      <c r="BD19" s="158"/>
      <c r="BE19" s="158"/>
      <c r="BF19" s="158"/>
      <c r="BG19" s="130"/>
      <c r="BH19" s="130"/>
      <c r="BI19" s="130"/>
      <c r="BJ19" s="130"/>
      <c r="BK19" s="130"/>
    </row>
    <row r="20" spans="1:104" ht="14.25" customHeight="1" x14ac:dyDescent="0.2">
      <c r="A20" s="110" t="s">
        <v>32</v>
      </c>
      <c r="B20" s="111" t="s">
        <v>67</v>
      </c>
      <c r="C20" s="112" t="s">
        <v>68</v>
      </c>
      <c r="D20" s="113"/>
      <c r="E20" s="114"/>
      <c r="F20" s="114"/>
      <c r="G20" s="115"/>
      <c r="H20" s="116"/>
      <c r="I20" s="117"/>
      <c r="J20" s="118"/>
      <c r="K20" s="119"/>
      <c r="O20" s="120"/>
    </row>
    <row r="21" spans="1:104" x14ac:dyDescent="0.2">
      <c r="A21" s="121">
        <v>7</v>
      </c>
      <c r="B21" s="122" t="s">
        <v>69</v>
      </c>
      <c r="C21" s="123" t="s">
        <v>70</v>
      </c>
      <c r="D21" s="124" t="s">
        <v>36</v>
      </c>
      <c r="E21" s="125">
        <v>86.5</v>
      </c>
      <c r="F21" s="126"/>
      <c r="G21" s="127">
        <f>E21*F21</f>
        <v>0</v>
      </c>
      <c r="H21" s="128">
        <v>0</v>
      </c>
      <c r="I21" s="129">
        <f>E21*H21</f>
        <v>0</v>
      </c>
      <c r="J21" s="128">
        <v>0</v>
      </c>
      <c r="K21" s="129">
        <f>E21*J21</f>
        <v>0</v>
      </c>
      <c r="O21" s="120"/>
      <c r="Z21" s="130"/>
      <c r="AA21" s="130">
        <v>1</v>
      </c>
      <c r="AB21" s="130">
        <v>1</v>
      </c>
      <c r="AC21" s="130">
        <v>1</v>
      </c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CA21" s="130">
        <v>1</v>
      </c>
      <c r="CB21" s="130">
        <v>1</v>
      </c>
      <c r="CZ21" s="82">
        <v>1</v>
      </c>
    </row>
    <row r="22" spans="1:104" x14ac:dyDescent="0.2">
      <c r="A22" s="121">
        <v>8</v>
      </c>
      <c r="B22" s="122" t="s">
        <v>71</v>
      </c>
      <c r="C22" s="123" t="s">
        <v>72</v>
      </c>
      <c r="D22" s="124" t="s">
        <v>36</v>
      </c>
      <c r="E22" s="125">
        <v>86.5</v>
      </c>
      <c r="F22" s="126"/>
      <c r="G22" s="127">
        <f>E22*F22</f>
        <v>0</v>
      </c>
      <c r="H22" s="128">
        <v>0</v>
      </c>
      <c r="I22" s="129">
        <f>E22*H22</f>
        <v>0</v>
      </c>
      <c r="J22" s="128">
        <v>0</v>
      </c>
      <c r="K22" s="129">
        <f>E22*J22</f>
        <v>0</v>
      </c>
      <c r="O22" s="120"/>
      <c r="Z22" s="130"/>
      <c r="AA22" s="130">
        <v>1</v>
      </c>
      <c r="AB22" s="130">
        <v>1</v>
      </c>
      <c r="AC22" s="130">
        <v>1</v>
      </c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CA22" s="130">
        <v>1</v>
      </c>
      <c r="CB22" s="130">
        <v>1</v>
      </c>
      <c r="CZ22" s="82">
        <v>1</v>
      </c>
    </row>
    <row r="23" spans="1:104" x14ac:dyDescent="0.2">
      <c r="A23" s="121">
        <v>9</v>
      </c>
      <c r="B23" s="122" t="s">
        <v>73</v>
      </c>
      <c r="C23" s="123" t="s">
        <v>74</v>
      </c>
      <c r="D23" s="124" t="s">
        <v>36</v>
      </c>
      <c r="E23" s="125">
        <v>86.5</v>
      </c>
      <c r="F23" s="126"/>
      <c r="G23" s="127">
        <f>E23*F23</f>
        <v>0</v>
      </c>
      <c r="H23" s="128">
        <v>0</v>
      </c>
      <c r="I23" s="129">
        <f>E23*H23</f>
        <v>0</v>
      </c>
      <c r="J23" s="128">
        <v>0</v>
      </c>
      <c r="K23" s="129">
        <f>E23*J23</f>
        <v>0</v>
      </c>
      <c r="O23" s="120"/>
      <c r="Z23" s="130"/>
      <c r="AA23" s="130">
        <v>1</v>
      </c>
      <c r="AB23" s="130">
        <v>1</v>
      </c>
      <c r="AC23" s="130">
        <v>1</v>
      </c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CA23" s="130">
        <v>1</v>
      </c>
      <c r="CB23" s="130">
        <v>1</v>
      </c>
      <c r="CZ23" s="82">
        <v>1</v>
      </c>
    </row>
    <row r="24" spans="1:104" x14ac:dyDescent="0.2">
      <c r="A24" s="121">
        <v>10</v>
      </c>
      <c r="B24" s="122" t="s">
        <v>75</v>
      </c>
      <c r="C24" s="123" t="s">
        <v>76</v>
      </c>
      <c r="D24" s="124" t="s">
        <v>36</v>
      </c>
      <c r="E24" s="125">
        <v>86.5</v>
      </c>
      <c r="F24" s="126"/>
      <c r="G24" s="127">
        <f>E24*F24</f>
        <v>0</v>
      </c>
      <c r="H24" s="128">
        <v>0</v>
      </c>
      <c r="I24" s="129">
        <f>E24*H24</f>
        <v>0</v>
      </c>
      <c r="J24" s="128">
        <v>0</v>
      </c>
      <c r="K24" s="129">
        <f>E24*J24</f>
        <v>0</v>
      </c>
      <c r="O24" s="120"/>
      <c r="Z24" s="130"/>
      <c r="AA24" s="130">
        <v>1</v>
      </c>
      <c r="AB24" s="130">
        <v>1</v>
      </c>
      <c r="AC24" s="130">
        <v>1</v>
      </c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CA24" s="130">
        <v>1</v>
      </c>
      <c r="CB24" s="130">
        <v>1</v>
      </c>
      <c r="CZ24" s="82">
        <v>1</v>
      </c>
    </row>
    <row r="25" spans="1:104" x14ac:dyDescent="0.2">
      <c r="A25" s="121">
        <v>11</v>
      </c>
      <c r="B25" s="122" t="s">
        <v>77</v>
      </c>
      <c r="C25" s="123" t="s">
        <v>78</v>
      </c>
      <c r="D25" s="124" t="s">
        <v>36</v>
      </c>
      <c r="E25" s="125">
        <v>86.5</v>
      </c>
      <c r="F25" s="126"/>
      <c r="G25" s="127">
        <f>E25*F25</f>
        <v>0</v>
      </c>
      <c r="H25" s="128">
        <v>0</v>
      </c>
      <c r="I25" s="129">
        <f>E25*H25</f>
        <v>0</v>
      </c>
      <c r="J25" s="128">
        <v>0</v>
      </c>
      <c r="K25" s="129">
        <f>E25*J25</f>
        <v>0</v>
      </c>
      <c r="O25" s="120"/>
      <c r="Z25" s="130"/>
      <c r="AA25" s="130">
        <v>1</v>
      </c>
      <c r="AB25" s="130">
        <v>1</v>
      </c>
      <c r="AC25" s="130">
        <v>1</v>
      </c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CA25" s="130">
        <v>1</v>
      </c>
      <c r="CB25" s="130">
        <v>1</v>
      </c>
      <c r="CZ25" s="82">
        <v>1</v>
      </c>
    </row>
    <row r="26" spans="1:104" x14ac:dyDescent="0.2">
      <c r="A26" s="121">
        <v>12</v>
      </c>
      <c r="B26" s="122" t="s">
        <v>79</v>
      </c>
      <c r="C26" s="123" t="s">
        <v>80</v>
      </c>
      <c r="D26" s="124" t="s">
        <v>81</v>
      </c>
      <c r="E26" s="125">
        <v>24.22</v>
      </c>
      <c r="F26" s="126"/>
      <c r="G26" s="127">
        <f>E26*F26</f>
        <v>0</v>
      </c>
      <c r="H26" s="128">
        <v>9.9999999999944599E-4</v>
      </c>
      <c r="I26" s="129">
        <f>E26*H26</f>
        <v>2.4219999999986582E-2</v>
      </c>
      <c r="J26" s="128"/>
      <c r="K26" s="129">
        <f>E26*J26</f>
        <v>0</v>
      </c>
      <c r="O26" s="120"/>
      <c r="Z26" s="130"/>
      <c r="AA26" s="130">
        <v>3</v>
      </c>
      <c r="AB26" s="130">
        <v>1</v>
      </c>
      <c r="AC26" s="130">
        <v>572410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CA26" s="130">
        <v>3</v>
      </c>
      <c r="CB26" s="130">
        <v>1</v>
      </c>
      <c r="CZ26" s="82">
        <v>1</v>
      </c>
    </row>
    <row r="27" spans="1:104" x14ac:dyDescent="0.2">
      <c r="A27" s="131"/>
      <c r="B27" s="132"/>
      <c r="C27" s="138" t="s">
        <v>82</v>
      </c>
      <c r="D27" s="139"/>
      <c r="E27" s="140">
        <v>17.3</v>
      </c>
      <c r="F27" s="141"/>
      <c r="G27" s="142"/>
      <c r="H27" s="143"/>
      <c r="I27" s="136"/>
      <c r="J27" s="144"/>
      <c r="K27" s="136"/>
      <c r="M27" s="145" t="s">
        <v>82</v>
      </c>
      <c r="O27" s="12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46" t="str">
        <f>C26</f>
        <v>Směs travní parková II. mírná zátěž PROFI</v>
      </c>
      <c r="BE27" s="130"/>
      <c r="BF27" s="130"/>
      <c r="BG27" s="130"/>
      <c r="BH27" s="130"/>
      <c r="BI27" s="130"/>
      <c r="BJ27" s="130"/>
      <c r="BK27" s="130"/>
    </row>
    <row r="28" spans="1:104" x14ac:dyDescent="0.2">
      <c r="A28" s="131"/>
      <c r="B28" s="132"/>
      <c r="C28" s="138" t="s">
        <v>83</v>
      </c>
      <c r="D28" s="139"/>
      <c r="E28" s="140">
        <v>6.92</v>
      </c>
      <c r="F28" s="141"/>
      <c r="G28" s="142"/>
      <c r="H28" s="143"/>
      <c r="I28" s="136"/>
      <c r="J28" s="144"/>
      <c r="K28" s="136"/>
      <c r="M28" s="145" t="s">
        <v>83</v>
      </c>
      <c r="O28" s="12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46" t="str">
        <f>C27</f>
        <v>úsek č. 1-první osetí - spotřeba 200g/m2:86,5*200/1000</v>
      </c>
      <c r="BE28" s="130"/>
      <c r="BF28" s="130"/>
      <c r="BG28" s="130"/>
      <c r="BH28" s="130"/>
      <c r="BI28" s="130"/>
      <c r="BJ28" s="130"/>
      <c r="BK28" s="130"/>
    </row>
    <row r="29" spans="1:104" x14ac:dyDescent="0.2">
      <c r="A29" s="121">
        <v>13</v>
      </c>
      <c r="B29" s="122" t="s">
        <v>84</v>
      </c>
      <c r="C29" s="123" t="s">
        <v>85</v>
      </c>
      <c r="D29" s="124" t="s">
        <v>55</v>
      </c>
      <c r="E29" s="125">
        <v>8.65</v>
      </c>
      <c r="F29" s="126"/>
      <c r="G29" s="127">
        <f>E29*F29</f>
        <v>0</v>
      </c>
      <c r="H29" s="128">
        <v>1.6700000000000701</v>
      </c>
      <c r="I29" s="129">
        <f>E29*H29</f>
        <v>14.445500000000607</v>
      </c>
      <c r="J29" s="128"/>
      <c r="K29" s="129">
        <f>E29*J29</f>
        <v>0</v>
      </c>
      <c r="O29" s="120"/>
      <c r="Z29" s="130"/>
      <c r="AA29" s="130">
        <v>3</v>
      </c>
      <c r="AB29" s="130">
        <v>10</v>
      </c>
      <c r="AC29" s="130">
        <v>10364200</v>
      </c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CA29" s="130">
        <v>3</v>
      </c>
      <c r="CB29" s="130">
        <v>10</v>
      </c>
      <c r="CZ29" s="82">
        <v>1</v>
      </c>
    </row>
    <row r="30" spans="1:104" x14ac:dyDescent="0.2">
      <c r="A30" s="147" t="s">
        <v>37</v>
      </c>
      <c r="B30" s="148" t="s">
        <v>67</v>
      </c>
      <c r="C30" s="149" t="s">
        <v>68</v>
      </c>
      <c r="D30" s="150"/>
      <c r="E30" s="151"/>
      <c r="F30" s="151"/>
      <c r="G30" s="152">
        <f>SUM(G20:G29)</f>
        <v>0</v>
      </c>
      <c r="H30" s="153"/>
      <c r="I30" s="154">
        <f>SUM(I20:I29)</f>
        <v>14.469720000000594</v>
      </c>
      <c r="J30" s="155"/>
      <c r="K30" s="154">
        <f>SUM(K20:K29)</f>
        <v>0</v>
      </c>
      <c r="O30" s="120"/>
      <c r="X30" s="156">
        <f>K30</f>
        <v>0</v>
      </c>
      <c r="Y30" s="156">
        <f>I30</f>
        <v>14.469720000000594</v>
      </c>
      <c r="Z30" s="157">
        <f>G30</f>
        <v>0</v>
      </c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58"/>
      <c r="BB30" s="158"/>
      <c r="BC30" s="158"/>
      <c r="BD30" s="158"/>
      <c r="BE30" s="158"/>
      <c r="BF30" s="158"/>
      <c r="BG30" s="130"/>
      <c r="BH30" s="130"/>
      <c r="BI30" s="130"/>
      <c r="BJ30" s="130"/>
      <c r="BK30" s="130"/>
    </row>
    <row r="31" spans="1:104" ht="14.25" customHeight="1" x14ac:dyDescent="0.2">
      <c r="A31" s="110" t="s">
        <v>32</v>
      </c>
      <c r="B31" s="111" t="s">
        <v>86</v>
      </c>
      <c r="C31" s="112" t="s">
        <v>87</v>
      </c>
      <c r="D31" s="113"/>
      <c r="E31" s="114"/>
      <c r="F31" s="114"/>
      <c r="G31" s="115"/>
      <c r="H31" s="116"/>
      <c r="I31" s="117"/>
      <c r="J31" s="118"/>
      <c r="K31" s="119"/>
      <c r="O31" s="120"/>
    </row>
    <row r="32" spans="1:104" x14ac:dyDescent="0.2">
      <c r="A32" s="121">
        <v>14</v>
      </c>
      <c r="B32" s="122" t="s">
        <v>88</v>
      </c>
      <c r="C32" s="123" t="s">
        <v>89</v>
      </c>
      <c r="D32" s="124" t="s">
        <v>36</v>
      </c>
      <c r="E32" s="125">
        <v>406.3</v>
      </c>
      <c r="F32" s="126"/>
      <c r="G32" s="127">
        <f>E32*F32</f>
        <v>0</v>
      </c>
      <c r="H32" s="128">
        <v>0</v>
      </c>
      <c r="I32" s="129">
        <f>E32*H32</f>
        <v>0</v>
      </c>
      <c r="J32" s="128">
        <v>0</v>
      </c>
      <c r="K32" s="129">
        <f>E32*J32</f>
        <v>0</v>
      </c>
      <c r="O32" s="120"/>
      <c r="Z32" s="130"/>
      <c r="AA32" s="130">
        <v>1</v>
      </c>
      <c r="AB32" s="130">
        <v>1</v>
      </c>
      <c r="AC32" s="130">
        <v>1</v>
      </c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CA32" s="130">
        <v>1</v>
      </c>
      <c r="CB32" s="130">
        <v>1</v>
      </c>
      <c r="CZ32" s="82">
        <v>1</v>
      </c>
    </row>
    <row r="33" spans="1:104" x14ac:dyDescent="0.2">
      <c r="A33" s="131"/>
      <c r="B33" s="132"/>
      <c r="C33" s="138" t="s">
        <v>90</v>
      </c>
      <c r="D33" s="139"/>
      <c r="E33" s="140">
        <v>406.3</v>
      </c>
      <c r="F33" s="141"/>
      <c r="G33" s="142"/>
      <c r="H33" s="143"/>
      <c r="I33" s="136"/>
      <c r="J33" s="144"/>
      <c r="K33" s="136"/>
      <c r="M33" s="145" t="s">
        <v>90</v>
      </c>
      <c r="O33" s="12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46" t="str">
        <f>C32</f>
        <v>Zhutnění konstrukčních vrstev vibrační deskou</v>
      </c>
      <c r="BE33" s="130"/>
      <c r="BF33" s="130"/>
      <c r="BG33" s="130"/>
      <c r="BH33" s="130"/>
      <c r="BI33" s="130"/>
      <c r="BJ33" s="130"/>
      <c r="BK33" s="130"/>
    </row>
    <row r="34" spans="1:104" x14ac:dyDescent="0.2">
      <c r="A34" s="121">
        <v>15</v>
      </c>
      <c r="B34" s="122" t="s">
        <v>91</v>
      </c>
      <c r="C34" s="123" t="s">
        <v>92</v>
      </c>
      <c r="D34" s="124" t="s">
        <v>36</v>
      </c>
      <c r="E34" s="125">
        <v>405.5</v>
      </c>
      <c r="F34" s="126"/>
      <c r="G34" s="127">
        <f>E34*F34</f>
        <v>0</v>
      </c>
      <c r="H34" s="128">
        <v>0.15120000000001699</v>
      </c>
      <c r="I34" s="129">
        <f>E34*H34</f>
        <v>61.311600000006891</v>
      </c>
      <c r="J34" s="128">
        <v>0</v>
      </c>
      <c r="K34" s="129">
        <f>E34*J34</f>
        <v>0</v>
      </c>
      <c r="O34" s="120"/>
      <c r="Z34" s="130"/>
      <c r="AA34" s="130">
        <v>1</v>
      </c>
      <c r="AB34" s="130">
        <v>1</v>
      </c>
      <c r="AC34" s="130">
        <v>1</v>
      </c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CA34" s="130">
        <v>1</v>
      </c>
      <c r="CB34" s="130">
        <v>1</v>
      </c>
      <c r="CZ34" s="82">
        <v>1</v>
      </c>
    </row>
    <row r="35" spans="1:104" x14ac:dyDescent="0.2">
      <c r="A35" s="131"/>
      <c r="B35" s="132"/>
      <c r="C35" s="133"/>
      <c r="D35" s="134"/>
      <c r="E35" s="134"/>
      <c r="F35" s="134"/>
      <c r="G35" s="135"/>
      <c r="I35" s="136"/>
      <c r="K35" s="136"/>
      <c r="L35" s="137"/>
      <c r="O35" s="12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</row>
    <row r="36" spans="1:104" x14ac:dyDescent="0.2">
      <c r="A36" s="131"/>
      <c r="B36" s="132"/>
      <c r="C36" s="138" t="s">
        <v>93</v>
      </c>
      <c r="D36" s="139"/>
      <c r="E36" s="140">
        <v>405.5</v>
      </c>
      <c r="F36" s="141"/>
      <c r="G36" s="142"/>
      <c r="H36" s="143"/>
      <c r="I36" s="136"/>
      <c r="J36" s="144"/>
      <c r="K36" s="136"/>
      <c r="M36" s="145" t="s">
        <v>93</v>
      </c>
      <c r="O36" s="12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46">
        <f>C35</f>
        <v>0</v>
      </c>
      <c r="BE36" s="130"/>
      <c r="BF36" s="130"/>
      <c r="BG36" s="130"/>
      <c r="BH36" s="130"/>
      <c r="BI36" s="130"/>
      <c r="BJ36" s="130"/>
      <c r="BK36" s="130"/>
    </row>
    <row r="37" spans="1:104" x14ac:dyDescent="0.2">
      <c r="A37" s="147" t="s">
        <v>37</v>
      </c>
      <c r="B37" s="148" t="s">
        <v>86</v>
      </c>
      <c r="C37" s="149" t="s">
        <v>87</v>
      </c>
      <c r="D37" s="150"/>
      <c r="E37" s="151"/>
      <c r="F37" s="151"/>
      <c r="G37" s="152">
        <f>SUM(G31:G36)</f>
        <v>0</v>
      </c>
      <c r="H37" s="153"/>
      <c r="I37" s="154">
        <f>SUM(I31:I36)</f>
        <v>61.311600000006891</v>
      </c>
      <c r="J37" s="155"/>
      <c r="K37" s="154">
        <f>SUM(K31:K36)</f>
        <v>0</v>
      </c>
      <c r="O37" s="120"/>
      <c r="X37" s="156">
        <f>K37</f>
        <v>0</v>
      </c>
      <c r="Y37" s="156">
        <f>I37</f>
        <v>61.311600000006891</v>
      </c>
      <c r="Z37" s="157">
        <f>G37</f>
        <v>0</v>
      </c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58"/>
      <c r="BB37" s="158"/>
      <c r="BC37" s="158"/>
      <c r="BD37" s="158"/>
      <c r="BE37" s="158"/>
      <c r="BF37" s="158"/>
      <c r="BG37" s="130"/>
      <c r="BH37" s="130"/>
      <c r="BI37" s="130"/>
      <c r="BJ37" s="130"/>
      <c r="BK37" s="130"/>
    </row>
    <row r="38" spans="1:104" ht="14.25" customHeight="1" x14ac:dyDescent="0.2">
      <c r="A38" s="110" t="s">
        <v>32</v>
      </c>
      <c r="B38" s="111" t="s">
        <v>94</v>
      </c>
      <c r="C38" s="112" t="s">
        <v>95</v>
      </c>
      <c r="D38" s="113"/>
      <c r="E38" s="114"/>
      <c r="F38" s="114"/>
      <c r="G38" s="115"/>
      <c r="H38" s="116"/>
      <c r="I38" s="117"/>
      <c r="J38" s="118"/>
      <c r="K38" s="119"/>
      <c r="O38" s="120"/>
    </row>
    <row r="39" spans="1:104" ht="22.5" x14ac:dyDescent="0.2">
      <c r="A39" s="121">
        <v>16</v>
      </c>
      <c r="B39" s="122" t="s">
        <v>96</v>
      </c>
      <c r="C39" s="123" t="s">
        <v>97</v>
      </c>
      <c r="D39" s="124" t="s">
        <v>36</v>
      </c>
      <c r="E39" s="125">
        <v>5.8</v>
      </c>
      <c r="F39" s="126"/>
      <c r="G39" s="127">
        <f>E39*F39</f>
        <v>0</v>
      </c>
      <c r="H39" s="128">
        <v>0.110000000000014</v>
      </c>
      <c r="I39" s="129">
        <f>E39*H39</f>
        <v>0.63800000000008117</v>
      </c>
      <c r="J39" s="128">
        <v>0</v>
      </c>
      <c r="K39" s="129">
        <f>E39*J39</f>
        <v>0</v>
      </c>
      <c r="O39" s="120"/>
      <c r="Z39" s="130"/>
      <c r="AA39" s="130">
        <v>1</v>
      </c>
      <c r="AB39" s="130">
        <v>1</v>
      </c>
      <c r="AC39" s="130">
        <v>1</v>
      </c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CA39" s="130">
        <v>1</v>
      </c>
      <c r="CB39" s="130">
        <v>1</v>
      </c>
      <c r="CZ39" s="82">
        <v>1</v>
      </c>
    </row>
    <row r="40" spans="1:104" x14ac:dyDescent="0.2">
      <c r="A40" s="131"/>
      <c r="B40" s="132"/>
      <c r="C40" s="133"/>
      <c r="D40" s="134"/>
      <c r="E40" s="134"/>
      <c r="F40" s="134"/>
      <c r="G40" s="135"/>
      <c r="I40" s="136"/>
      <c r="K40" s="136"/>
      <c r="L40" s="137"/>
      <c r="O40" s="12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</row>
    <row r="41" spans="1:104" x14ac:dyDescent="0.2">
      <c r="A41" s="131"/>
      <c r="B41" s="132"/>
      <c r="C41" s="138" t="s">
        <v>98</v>
      </c>
      <c r="D41" s="139"/>
      <c r="E41" s="140">
        <v>5</v>
      </c>
      <c r="F41" s="141"/>
      <c r="G41" s="142"/>
      <c r="H41" s="143"/>
      <c r="I41" s="136"/>
      <c r="J41" s="144"/>
      <c r="K41" s="136"/>
      <c r="M41" s="145" t="s">
        <v>98</v>
      </c>
      <c r="O41" s="12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46">
        <f>C40</f>
        <v>0</v>
      </c>
      <c r="BE41" s="130"/>
      <c r="BF41" s="130"/>
      <c r="BG41" s="130"/>
      <c r="BH41" s="130"/>
      <c r="BI41" s="130"/>
      <c r="BJ41" s="130"/>
      <c r="BK41" s="130"/>
    </row>
    <row r="42" spans="1:104" x14ac:dyDescent="0.2">
      <c r="A42" s="131"/>
      <c r="B42" s="132"/>
      <c r="C42" s="138" t="s">
        <v>99</v>
      </c>
      <c r="D42" s="139"/>
      <c r="E42" s="140">
        <v>0.8</v>
      </c>
      <c r="F42" s="141"/>
      <c r="G42" s="142"/>
      <c r="H42" s="143"/>
      <c r="I42" s="136"/>
      <c r="J42" s="144"/>
      <c r="K42" s="136"/>
      <c r="M42" s="145" t="s">
        <v>99</v>
      </c>
      <c r="O42" s="12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46" t="str">
        <f>C41</f>
        <v>sjezd do PL:5</v>
      </c>
      <c r="BE42" s="130"/>
      <c r="BF42" s="130"/>
      <c r="BG42" s="130"/>
      <c r="BH42" s="130"/>
      <c r="BI42" s="130"/>
      <c r="BJ42" s="130"/>
      <c r="BK42" s="130"/>
    </row>
    <row r="43" spans="1:104" x14ac:dyDescent="0.2">
      <c r="A43" s="121">
        <v>17</v>
      </c>
      <c r="B43" s="122" t="s">
        <v>100</v>
      </c>
      <c r="C43" s="123" t="s">
        <v>101</v>
      </c>
      <c r="D43" s="124" t="s">
        <v>36</v>
      </c>
      <c r="E43" s="125">
        <v>394.5</v>
      </c>
      <c r="F43" s="126"/>
      <c r="G43" s="127">
        <f>E43*F43</f>
        <v>0</v>
      </c>
      <c r="H43" s="128">
        <v>0.110000000000014</v>
      </c>
      <c r="I43" s="129">
        <f>E43*H43</f>
        <v>43.395000000005524</v>
      </c>
      <c r="J43" s="128">
        <v>0</v>
      </c>
      <c r="K43" s="129">
        <f>E43*J43</f>
        <v>0</v>
      </c>
      <c r="O43" s="120"/>
      <c r="Z43" s="130"/>
      <c r="AA43" s="130">
        <v>1</v>
      </c>
      <c r="AB43" s="130">
        <v>1</v>
      </c>
      <c r="AC43" s="130">
        <v>1</v>
      </c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CA43" s="130">
        <v>1</v>
      </c>
      <c r="CB43" s="130">
        <v>1</v>
      </c>
      <c r="CZ43" s="82">
        <v>1</v>
      </c>
    </row>
    <row r="44" spans="1:104" x14ac:dyDescent="0.2">
      <c r="A44" s="131"/>
      <c r="B44" s="132"/>
      <c r="C44" s="133"/>
      <c r="D44" s="134"/>
      <c r="E44" s="134"/>
      <c r="F44" s="134"/>
      <c r="G44" s="135"/>
      <c r="I44" s="136"/>
      <c r="K44" s="136"/>
      <c r="L44" s="137"/>
      <c r="O44" s="12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</row>
    <row r="45" spans="1:104" x14ac:dyDescent="0.2">
      <c r="A45" s="131"/>
      <c r="B45" s="132"/>
      <c r="C45" s="138" t="s">
        <v>102</v>
      </c>
      <c r="D45" s="139"/>
      <c r="E45" s="140">
        <v>394.5</v>
      </c>
      <c r="F45" s="141"/>
      <c r="G45" s="142"/>
      <c r="H45" s="143"/>
      <c r="I45" s="136"/>
      <c r="J45" s="144"/>
      <c r="K45" s="136"/>
      <c r="M45" s="145" t="s">
        <v>102</v>
      </c>
      <c r="O45" s="12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46">
        <f>C44</f>
        <v>0</v>
      </c>
      <c r="BE45" s="130"/>
      <c r="BF45" s="130"/>
      <c r="BG45" s="130"/>
      <c r="BH45" s="130"/>
      <c r="BI45" s="130"/>
      <c r="BJ45" s="130"/>
      <c r="BK45" s="130"/>
    </row>
    <row r="46" spans="1:104" x14ac:dyDescent="0.2">
      <c r="A46" s="121">
        <v>18</v>
      </c>
      <c r="B46" s="122" t="s">
        <v>103</v>
      </c>
      <c r="C46" s="123" t="s">
        <v>104</v>
      </c>
      <c r="D46" s="124" t="s">
        <v>36</v>
      </c>
      <c r="E46" s="125">
        <v>6</v>
      </c>
      <c r="F46" s="126"/>
      <c r="G46" s="127">
        <f>E46*F46</f>
        <v>0</v>
      </c>
      <c r="H46" s="128">
        <v>7.3899999999980495E-2</v>
      </c>
      <c r="I46" s="129">
        <f>E46*H46</f>
        <v>0.443399999999883</v>
      </c>
      <c r="J46" s="128">
        <v>0</v>
      </c>
      <c r="K46" s="129">
        <f>E46*J46</f>
        <v>0</v>
      </c>
      <c r="O46" s="120"/>
      <c r="Z46" s="130"/>
      <c r="AA46" s="130">
        <v>1</v>
      </c>
      <c r="AB46" s="130">
        <v>1</v>
      </c>
      <c r="AC46" s="130">
        <v>1</v>
      </c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CA46" s="130">
        <v>1</v>
      </c>
      <c r="CB46" s="130">
        <v>1</v>
      </c>
      <c r="CZ46" s="82">
        <v>1</v>
      </c>
    </row>
    <row r="47" spans="1:104" ht="22.5" x14ac:dyDescent="0.2">
      <c r="A47" s="131"/>
      <c r="B47" s="132"/>
      <c r="C47" s="133" t="s">
        <v>105</v>
      </c>
      <c r="D47" s="134"/>
      <c r="E47" s="134"/>
      <c r="F47" s="134"/>
      <c r="G47" s="135"/>
      <c r="I47" s="136"/>
      <c r="K47" s="136"/>
      <c r="L47" s="137" t="s">
        <v>105</v>
      </c>
      <c r="O47" s="12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</row>
    <row r="48" spans="1:104" x14ac:dyDescent="0.2">
      <c r="A48" s="131"/>
      <c r="B48" s="132"/>
      <c r="C48" s="133" t="s">
        <v>106</v>
      </c>
      <c r="D48" s="134"/>
      <c r="E48" s="134"/>
      <c r="F48" s="134"/>
      <c r="G48" s="135"/>
      <c r="I48" s="136"/>
      <c r="K48" s="136"/>
      <c r="L48" s="137" t="s">
        <v>106</v>
      </c>
      <c r="O48" s="12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</row>
    <row r="49" spans="1:104" x14ac:dyDescent="0.2">
      <c r="A49" s="131"/>
      <c r="B49" s="132"/>
      <c r="C49" s="138" t="s">
        <v>107</v>
      </c>
      <c r="D49" s="139"/>
      <c r="E49" s="140">
        <v>4</v>
      </c>
      <c r="F49" s="141"/>
      <c r="G49" s="142"/>
      <c r="H49" s="143"/>
      <c r="I49" s="136"/>
      <c r="J49" s="144"/>
      <c r="K49" s="136"/>
      <c r="M49" s="145" t="s">
        <v>107</v>
      </c>
      <c r="O49" s="12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46" t="str">
        <f>C48</f>
        <v>dlažba ve specifikaci</v>
      </c>
      <c r="BE49" s="130"/>
      <c r="BF49" s="130"/>
      <c r="BG49" s="130"/>
      <c r="BH49" s="130"/>
      <c r="BI49" s="130"/>
      <c r="BJ49" s="130"/>
      <c r="BK49" s="130"/>
    </row>
    <row r="50" spans="1:104" x14ac:dyDescent="0.2">
      <c r="A50" s="131"/>
      <c r="B50" s="132"/>
      <c r="C50" s="138" t="s">
        <v>108</v>
      </c>
      <c r="D50" s="139"/>
      <c r="E50" s="140">
        <v>2</v>
      </c>
      <c r="F50" s="141"/>
      <c r="G50" s="142"/>
      <c r="H50" s="143"/>
      <c r="I50" s="136"/>
      <c r="J50" s="144"/>
      <c r="K50" s="136"/>
      <c r="M50" s="145" t="s">
        <v>108</v>
      </c>
      <c r="O50" s="12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46" t="str">
        <f>C49</f>
        <v>dlažba bet. - předlažba stáv. ploch:4</v>
      </c>
      <c r="BE50" s="130"/>
      <c r="BF50" s="130"/>
      <c r="BG50" s="130"/>
      <c r="BH50" s="130"/>
      <c r="BI50" s="130"/>
      <c r="BJ50" s="130"/>
      <c r="BK50" s="130"/>
    </row>
    <row r="51" spans="1:104" x14ac:dyDescent="0.2">
      <c r="A51" s="121">
        <v>19</v>
      </c>
      <c r="B51" s="122" t="s">
        <v>109</v>
      </c>
      <c r="C51" s="123" t="s">
        <v>110</v>
      </c>
      <c r="D51" s="124" t="s">
        <v>111</v>
      </c>
      <c r="E51" s="125">
        <v>5</v>
      </c>
      <c r="F51" s="126"/>
      <c r="G51" s="127">
        <f>E51*F51</f>
        <v>0</v>
      </c>
      <c r="H51" s="128">
        <v>3.2999999999994102E-4</v>
      </c>
      <c r="I51" s="129">
        <f>E51*H51</f>
        <v>1.6499999999997051E-3</v>
      </c>
      <c r="J51" s="128">
        <v>0</v>
      </c>
      <c r="K51" s="129">
        <f>E51*J51</f>
        <v>0</v>
      </c>
      <c r="O51" s="120"/>
      <c r="Z51" s="130"/>
      <c r="AA51" s="130">
        <v>1</v>
      </c>
      <c r="AB51" s="130">
        <v>1</v>
      </c>
      <c r="AC51" s="130">
        <v>1</v>
      </c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CA51" s="130">
        <v>1</v>
      </c>
      <c r="CB51" s="130">
        <v>1</v>
      </c>
      <c r="CZ51" s="82">
        <v>1</v>
      </c>
    </row>
    <row r="52" spans="1:104" x14ac:dyDescent="0.2">
      <c r="A52" s="121">
        <v>20</v>
      </c>
      <c r="B52" s="122" t="s">
        <v>112</v>
      </c>
      <c r="C52" s="123" t="s">
        <v>113</v>
      </c>
      <c r="D52" s="124" t="s">
        <v>111</v>
      </c>
      <c r="E52" s="125">
        <v>16</v>
      </c>
      <c r="F52" s="126"/>
      <c r="G52" s="127">
        <f>E52*F52</f>
        <v>0</v>
      </c>
      <c r="H52" s="128">
        <v>0.18805999999994999</v>
      </c>
      <c r="I52" s="129">
        <f>E52*H52</f>
        <v>3.0089599999991998</v>
      </c>
      <c r="J52" s="128">
        <v>0</v>
      </c>
      <c r="K52" s="129">
        <f>E52*J52</f>
        <v>0</v>
      </c>
      <c r="O52" s="120"/>
      <c r="Z52" s="130"/>
      <c r="AA52" s="130">
        <v>1</v>
      </c>
      <c r="AB52" s="130">
        <v>1</v>
      </c>
      <c r="AC52" s="130">
        <v>1</v>
      </c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CA52" s="130">
        <v>1</v>
      </c>
      <c r="CB52" s="130">
        <v>1</v>
      </c>
      <c r="CZ52" s="82">
        <v>1</v>
      </c>
    </row>
    <row r="53" spans="1:104" x14ac:dyDescent="0.2">
      <c r="A53" s="131"/>
      <c r="B53" s="132"/>
      <c r="C53" s="138" t="s">
        <v>114</v>
      </c>
      <c r="D53" s="139"/>
      <c r="E53" s="140">
        <v>16</v>
      </c>
      <c r="F53" s="141"/>
      <c r="G53" s="142"/>
      <c r="H53" s="143"/>
      <c r="I53" s="136"/>
      <c r="J53" s="144"/>
      <c r="K53" s="136"/>
      <c r="M53" s="145" t="s">
        <v>114</v>
      </c>
      <c r="O53" s="12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46" t="str">
        <f>C52</f>
        <v>Osazení lež. obrub.kamen. s opěrou, lože z C 12/15</v>
      </c>
      <c r="BE53" s="130"/>
      <c r="BF53" s="130"/>
      <c r="BG53" s="130"/>
      <c r="BH53" s="130"/>
      <c r="BI53" s="130"/>
      <c r="BJ53" s="130"/>
      <c r="BK53" s="130"/>
    </row>
    <row r="54" spans="1:104" x14ac:dyDescent="0.2">
      <c r="A54" s="121">
        <v>21</v>
      </c>
      <c r="B54" s="122" t="s">
        <v>115</v>
      </c>
      <c r="C54" s="123" t="s">
        <v>116</v>
      </c>
      <c r="D54" s="124" t="s">
        <v>111</v>
      </c>
      <c r="E54" s="125">
        <v>184.5</v>
      </c>
      <c r="F54" s="126"/>
      <c r="G54" s="127">
        <f>E54*F54</f>
        <v>0</v>
      </c>
      <c r="H54" s="128">
        <v>0.148740000000089</v>
      </c>
      <c r="I54" s="129">
        <f>E54*H54</f>
        <v>27.442530000016419</v>
      </c>
      <c r="J54" s="128">
        <v>0</v>
      </c>
      <c r="K54" s="129">
        <f>E54*J54</f>
        <v>0</v>
      </c>
      <c r="O54" s="120"/>
      <c r="Z54" s="130"/>
      <c r="AA54" s="130">
        <v>1</v>
      </c>
      <c r="AB54" s="130">
        <v>1</v>
      </c>
      <c r="AC54" s="130">
        <v>1</v>
      </c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CA54" s="130">
        <v>1</v>
      </c>
      <c r="CB54" s="130">
        <v>1</v>
      </c>
      <c r="CZ54" s="82">
        <v>1</v>
      </c>
    </row>
    <row r="55" spans="1:104" x14ac:dyDescent="0.2">
      <c r="A55" s="131"/>
      <c r="B55" s="132"/>
      <c r="C55" s="138" t="s">
        <v>117</v>
      </c>
      <c r="D55" s="139"/>
      <c r="E55" s="140">
        <v>3</v>
      </c>
      <c r="F55" s="141"/>
      <c r="G55" s="142"/>
      <c r="H55" s="143"/>
      <c r="I55" s="136"/>
      <c r="J55" s="144"/>
      <c r="K55" s="136"/>
      <c r="M55" s="145" t="s">
        <v>117</v>
      </c>
      <c r="O55" s="12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46" t="str">
        <f>C54</f>
        <v>Osazení obrub.bet. s opěrou,lože z C 12/15</v>
      </c>
      <c r="BE55" s="130"/>
      <c r="BF55" s="130"/>
      <c r="BG55" s="130"/>
      <c r="BH55" s="130"/>
      <c r="BI55" s="130"/>
      <c r="BJ55" s="130"/>
      <c r="BK55" s="130"/>
    </row>
    <row r="56" spans="1:104" x14ac:dyDescent="0.2">
      <c r="A56" s="131"/>
      <c r="B56" s="132"/>
      <c r="C56" s="138" t="s">
        <v>118</v>
      </c>
      <c r="D56" s="139"/>
      <c r="E56" s="140">
        <v>181.5</v>
      </c>
      <c r="F56" s="141"/>
      <c r="G56" s="142"/>
      <c r="H56" s="143"/>
      <c r="I56" s="136"/>
      <c r="J56" s="144"/>
      <c r="K56" s="136"/>
      <c r="M56" s="145" t="s">
        <v>118</v>
      </c>
      <c r="O56" s="12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46" t="str">
        <f>C55</f>
        <v>silniční betonový 15/15, 15/25, 15-25/25:3</v>
      </c>
      <c r="BE56" s="130"/>
      <c r="BF56" s="130"/>
      <c r="BG56" s="130"/>
      <c r="BH56" s="130"/>
      <c r="BI56" s="130"/>
      <c r="BJ56" s="130"/>
      <c r="BK56" s="130"/>
    </row>
    <row r="57" spans="1:104" x14ac:dyDescent="0.2">
      <c r="A57" s="121">
        <v>22</v>
      </c>
      <c r="B57" s="122" t="s">
        <v>119</v>
      </c>
      <c r="C57" s="123" t="s">
        <v>120</v>
      </c>
      <c r="D57" s="124" t="s">
        <v>121</v>
      </c>
      <c r="E57" s="125">
        <v>10.696899999999999</v>
      </c>
      <c r="F57" s="126">
        <v>0</v>
      </c>
      <c r="G57" s="127">
        <f>E57*F57</f>
        <v>0</v>
      </c>
      <c r="H57" s="128">
        <v>1</v>
      </c>
      <c r="I57" s="129">
        <f>E57*H57</f>
        <v>10.696899999999999</v>
      </c>
      <c r="J57" s="128"/>
      <c r="K57" s="129">
        <f>E57*J57</f>
        <v>0</v>
      </c>
      <c r="O57" s="120"/>
      <c r="Z57" s="130"/>
      <c r="AA57" s="130">
        <v>3</v>
      </c>
      <c r="AB57" s="130">
        <v>1</v>
      </c>
      <c r="AC57" s="130">
        <v>58380010</v>
      </c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CA57" s="130">
        <v>3</v>
      </c>
      <c r="CB57" s="130">
        <v>1</v>
      </c>
      <c r="CZ57" s="82">
        <v>1</v>
      </c>
    </row>
    <row r="58" spans="1:104" x14ac:dyDescent="0.2">
      <c r="A58" s="131"/>
      <c r="B58" s="132"/>
      <c r="C58" s="133" t="s">
        <v>122</v>
      </c>
      <c r="D58" s="134"/>
      <c r="E58" s="134"/>
      <c r="F58" s="134"/>
      <c r="G58" s="135"/>
      <c r="I58" s="136"/>
      <c r="K58" s="136"/>
      <c r="L58" s="137" t="s">
        <v>122</v>
      </c>
      <c r="O58" s="12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</row>
    <row r="59" spans="1:104" x14ac:dyDescent="0.2">
      <c r="A59" s="131"/>
      <c r="B59" s="132"/>
      <c r="C59" s="133" t="s">
        <v>123</v>
      </c>
      <c r="D59" s="134"/>
      <c r="E59" s="134"/>
      <c r="F59" s="134"/>
      <c r="G59" s="135"/>
      <c r="I59" s="136"/>
      <c r="K59" s="136"/>
      <c r="L59" s="137" t="s">
        <v>123</v>
      </c>
      <c r="O59" s="12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</row>
    <row r="60" spans="1:104" x14ac:dyDescent="0.2">
      <c r="A60" s="131"/>
      <c r="B60" s="132"/>
      <c r="C60" s="138" t="s">
        <v>124</v>
      </c>
      <c r="D60" s="139"/>
      <c r="E60" s="140">
        <v>10.1875</v>
      </c>
      <c r="F60" s="141"/>
      <c r="G60" s="142"/>
      <c r="H60" s="143"/>
      <c r="I60" s="136"/>
      <c r="J60" s="144"/>
      <c r="K60" s="136"/>
      <c r="M60" s="145" t="s">
        <v>124</v>
      </c>
      <c r="O60" s="12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46" t="str">
        <f>C59</f>
        <v>případně bude doplněno 5% z technického dvora města</v>
      </c>
      <c r="BE60" s="130"/>
      <c r="BF60" s="130"/>
      <c r="BG60" s="130"/>
      <c r="BH60" s="130"/>
      <c r="BI60" s="130"/>
      <c r="BJ60" s="130"/>
      <c r="BK60" s="130"/>
    </row>
    <row r="61" spans="1:104" x14ac:dyDescent="0.2">
      <c r="A61" s="131"/>
      <c r="B61" s="132"/>
      <c r="C61" s="138" t="s">
        <v>125</v>
      </c>
      <c r="D61" s="139"/>
      <c r="E61" s="140">
        <v>0.50939999999999996</v>
      </c>
      <c r="F61" s="141"/>
      <c r="G61" s="142"/>
      <c r="H61" s="143"/>
      <c r="I61" s="136"/>
      <c r="J61" s="144"/>
      <c r="K61" s="136"/>
      <c r="M61" s="145" t="s">
        <v>125</v>
      </c>
      <c r="O61" s="12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46" t="str">
        <f>C60</f>
        <v>použití očištěné stávající:81,5/8</v>
      </c>
      <c r="BE61" s="130"/>
      <c r="BF61" s="130"/>
      <c r="BG61" s="130"/>
      <c r="BH61" s="130"/>
      <c r="BI61" s="130"/>
      <c r="BJ61" s="130"/>
      <c r="BK61" s="130"/>
    </row>
    <row r="62" spans="1:104" x14ac:dyDescent="0.2">
      <c r="A62" s="121">
        <v>23</v>
      </c>
      <c r="B62" s="122" t="s">
        <v>126</v>
      </c>
      <c r="C62" s="123" t="s">
        <v>127</v>
      </c>
      <c r="D62" s="124" t="s">
        <v>121</v>
      </c>
      <c r="E62" s="125">
        <v>14.175000000000001</v>
      </c>
      <c r="F62" s="126">
        <v>0</v>
      </c>
      <c r="G62" s="127">
        <f>E62*F62</f>
        <v>0</v>
      </c>
      <c r="H62" s="128">
        <v>1</v>
      </c>
      <c r="I62" s="129">
        <f>E62*H62</f>
        <v>14.175000000000001</v>
      </c>
      <c r="J62" s="128"/>
      <c r="K62" s="129">
        <f>E62*J62</f>
        <v>0</v>
      </c>
      <c r="O62" s="120"/>
      <c r="Z62" s="130"/>
      <c r="AA62" s="130">
        <v>3</v>
      </c>
      <c r="AB62" s="130">
        <v>1</v>
      </c>
      <c r="AC62" s="130">
        <v>58380129</v>
      </c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CA62" s="130">
        <v>3</v>
      </c>
      <c r="CB62" s="130">
        <v>1</v>
      </c>
      <c r="CZ62" s="82">
        <v>1</v>
      </c>
    </row>
    <row r="63" spans="1:104" x14ac:dyDescent="0.2">
      <c r="A63" s="131"/>
      <c r="B63" s="132"/>
      <c r="C63" s="133" t="s">
        <v>122</v>
      </c>
      <c r="D63" s="134"/>
      <c r="E63" s="134"/>
      <c r="F63" s="134"/>
      <c r="G63" s="135"/>
      <c r="I63" s="136"/>
      <c r="K63" s="136"/>
      <c r="L63" s="137" t="s">
        <v>122</v>
      </c>
      <c r="O63" s="12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</row>
    <row r="64" spans="1:104" x14ac:dyDescent="0.2">
      <c r="A64" s="131"/>
      <c r="B64" s="132"/>
      <c r="C64" s="133" t="s">
        <v>123</v>
      </c>
      <c r="D64" s="134"/>
      <c r="E64" s="134"/>
      <c r="F64" s="134"/>
      <c r="G64" s="135"/>
      <c r="I64" s="136"/>
      <c r="K64" s="136"/>
      <c r="L64" s="137" t="s">
        <v>123</v>
      </c>
      <c r="O64" s="12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</row>
    <row r="65" spans="1:104" x14ac:dyDescent="0.2">
      <c r="A65" s="131"/>
      <c r="B65" s="132"/>
      <c r="C65" s="138" t="s">
        <v>128</v>
      </c>
      <c r="D65" s="139"/>
      <c r="E65" s="140">
        <v>13.5</v>
      </c>
      <c r="F65" s="141"/>
      <c r="G65" s="142"/>
      <c r="H65" s="143"/>
      <c r="I65" s="136"/>
      <c r="J65" s="144"/>
      <c r="K65" s="136"/>
      <c r="M65" s="145" t="s">
        <v>128</v>
      </c>
      <c r="O65" s="12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46" t="str">
        <f>C64</f>
        <v>případně bude doplněno 5% z technického dvora města</v>
      </c>
      <c r="BE65" s="130"/>
      <c r="BF65" s="130"/>
      <c r="BG65" s="130"/>
      <c r="BH65" s="130"/>
      <c r="BI65" s="130"/>
      <c r="BJ65" s="130"/>
      <c r="BK65" s="130"/>
    </row>
    <row r="66" spans="1:104" x14ac:dyDescent="0.2">
      <c r="A66" s="131"/>
      <c r="B66" s="132"/>
      <c r="C66" s="138" t="s">
        <v>129</v>
      </c>
      <c r="D66" s="139"/>
      <c r="E66" s="140">
        <v>0.67500000000000004</v>
      </c>
      <c r="F66" s="141"/>
      <c r="G66" s="142"/>
      <c r="H66" s="143"/>
      <c r="I66" s="136"/>
      <c r="J66" s="144"/>
      <c r="K66" s="136"/>
      <c r="M66" s="145" t="s">
        <v>129</v>
      </c>
      <c r="O66" s="12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46" t="str">
        <f>C65</f>
        <v>použití očištěné stávající:54/4</v>
      </c>
      <c r="BE66" s="130"/>
      <c r="BF66" s="130"/>
      <c r="BG66" s="130"/>
      <c r="BH66" s="130"/>
      <c r="BI66" s="130"/>
      <c r="BJ66" s="130"/>
      <c r="BK66" s="130"/>
    </row>
    <row r="67" spans="1:104" x14ac:dyDescent="0.2">
      <c r="A67" s="121">
        <v>24</v>
      </c>
      <c r="B67" s="122" t="s">
        <v>130</v>
      </c>
      <c r="C67" s="123" t="s">
        <v>131</v>
      </c>
      <c r="D67" s="124" t="s">
        <v>111</v>
      </c>
      <c r="E67" s="125">
        <v>68.775000000000006</v>
      </c>
      <c r="F67" s="126">
        <v>0</v>
      </c>
      <c r="G67" s="127">
        <f>E67*F67</f>
        <v>0</v>
      </c>
      <c r="H67" s="128">
        <v>0.150000000000091</v>
      </c>
      <c r="I67" s="129">
        <f>E67*H67</f>
        <v>10.31625000000626</v>
      </c>
      <c r="J67" s="128"/>
      <c r="K67" s="129">
        <f>E67*J67</f>
        <v>0</v>
      </c>
      <c r="O67" s="120"/>
      <c r="Z67" s="130"/>
      <c r="AA67" s="130">
        <v>3</v>
      </c>
      <c r="AB67" s="130">
        <v>1</v>
      </c>
      <c r="AC67" s="130">
        <v>58380313</v>
      </c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CA67" s="130">
        <v>3</v>
      </c>
      <c r="CB67" s="130">
        <v>1</v>
      </c>
      <c r="CZ67" s="82">
        <v>1</v>
      </c>
    </row>
    <row r="68" spans="1:104" x14ac:dyDescent="0.2">
      <c r="A68" s="131"/>
      <c r="B68" s="132"/>
      <c r="C68" s="133" t="s">
        <v>132</v>
      </c>
      <c r="D68" s="134"/>
      <c r="E68" s="134"/>
      <c r="F68" s="134"/>
      <c r="G68" s="135"/>
      <c r="I68" s="136"/>
      <c r="K68" s="136"/>
      <c r="L68" s="137" t="s">
        <v>132</v>
      </c>
      <c r="O68" s="12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</row>
    <row r="69" spans="1:104" x14ac:dyDescent="0.2">
      <c r="A69" s="131"/>
      <c r="B69" s="132"/>
      <c r="C69" s="133" t="s">
        <v>133</v>
      </c>
      <c r="D69" s="134"/>
      <c r="E69" s="134"/>
      <c r="F69" s="134"/>
      <c r="G69" s="135"/>
      <c r="I69" s="136"/>
      <c r="K69" s="136"/>
      <c r="L69" s="137" t="s">
        <v>133</v>
      </c>
      <c r="O69" s="12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</row>
    <row r="70" spans="1:104" x14ac:dyDescent="0.2">
      <c r="A70" s="131"/>
      <c r="B70" s="132"/>
      <c r="C70" s="138" t="s">
        <v>134</v>
      </c>
      <c r="D70" s="139"/>
      <c r="E70" s="140">
        <v>65.5</v>
      </c>
      <c r="F70" s="141"/>
      <c r="G70" s="142"/>
      <c r="H70" s="143"/>
      <c r="I70" s="136"/>
      <c r="J70" s="144"/>
      <c r="K70" s="136"/>
      <c r="M70" s="145" t="s">
        <v>134</v>
      </c>
      <c r="O70" s="12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46" t="str">
        <f>C69</f>
        <v>případně bude doplněno materiálem z technického dvora města</v>
      </c>
      <c r="BE70" s="130"/>
      <c r="BF70" s="130"/>
      <c r="BG70" s="130"/>
      <c r="BH70" s="130"/>
      <c r="BI70" s="130"/>
      <c r="BJ70" s="130"/>
      <c r="BK70" s="130"/>
    </row>
    <row r="71" spans="1:104" x14ac:dyDescent="0.2">
      <c r="A71" s="131"/>
      <c r="B71" s="132"/>
      <c r="C71" s="138" t="s">
        <v>135</v>
      </c>
      <c r="D71" s="139"/>
      <c r="E71" s="140">
        <v>3.2749999999999999</v>
      </c>
      <c r="F71" s="141"/>
      <c r="G71" s="142"/>
      <c r="H71" s="143"/>
      <c r="I71" s="136"/>
      <c r="J71" s="144"/>
      <c r="K71" s="136"/>
      <c r="M71" s="145" t="s">
        <v>135</v>
      </c>
      <c r="O71" s="12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46" t="str">
        <f>C70</f>
        <v>použití očištěné stávající:65,5</v>
      </c>
      <c r="BE71" s="130"/>
      <c r="BF71" s="130"/>
      <c r="BG71" s="130"/>
      <c r="BH71" s="130"/>
      <c r="BI71" s="130"/>
      <c r="BJ71" s="130"/>
      <c r="BK71" s="130"/>
    </row>
    <row r="72" spans="1:104" x14ac:dyDescent="0.2">
      <c r="A72" s="121">
        <v>25</v>
      </c>
      <c r="B72" s="122" t="s">
        <v>136</v>
      </c>
      <c r="C72" s="123" t="s">
        <v>137</v>
      </c>
      <c r="D72" s="124" t="s">
        <v>138</v>
      </c>
      <c r="E72" s="125">
        <v>195</v>
      </c>
      <c r="F72" s="126"/>
      <c r="G72" s="127">
        <f>E72*F72</f>
        <v>0</v>
      </c>
      <c r="H72" s="128">
        <v>6.0000000000002301E-2</v>
      </c>
      <c r="I72" s="129">
        <f>E72*H72</f>
        <v>11.700000000000449</v>
      </c>
      <c r="J72" s="128"/>
      <c r="K72" s="129">
        <f>E72*J72</f>
        <v>0</v>
      </c>
      <c r="O72" s="120"/>
      <c r="Z72" s="130"/>
      <c r="AA72" s="130">
        <v>3</v>
      </c>
      <c r="AB72" s="130">
        <v>1</v>
      </c>
      <c r="AC72" s="130">
        <v>59217421</v>
      </c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CA72" s="130">
        <v>3</v>
      </c>
      <c r="CB72" s="130">
        <v>1</v>
      </c>
      <c r="CZ72" s="82">
        <v>1</v>
      </c>
    </row>
    <row r="73" spans="1:104" x14ac:dyDescent="0.2">
      <c r="A73" s="121">
        <v>26</v>
      </c>
      <c r="B73" s="122" t="s">
        <v>139</v>
      </c>
      <c r="C73" s="123" t="s">
        <v>140</v>
      </c>
      <c r="D73" s="124" t="s">
        <v>138</v>
      </c>
      <c r="E73" s="125">
        <v>3</v>
      </c>
      <c r="F73" s="126"/>
      <c r="G73" s="127">
        <f>E73*F73</f>
        <v>0</v>
      </c>
      <c r="H73" s="128">
        <v>4.8299999999983398E-2</v>
      </c>
      <c r="I73" s="129">
        <f>E73*H73</f>
        <v>0.14489999999995018</v>
      </c>
      <c r="J73" s="128"/>
      <c r="K73" s="129">
        <f>E73*J73</f>
        <v>0</v>
      </c>
      <c r="O73" s="120"/>
      <c r="Z73" s="130"/>
      <c r="AA73" s="130">
        <v>3</v>
      </c>
      <c r="AB73" s="130">
        <v>1</v>
      </c>
      <c r="AC73" s="130">
        <v>59217476</v>
      </c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CA73" s="130">
        <v>3</v>
      </c>
      <c r="CB73" s="130">
        <v>1</v>
      </c>
      <c r="CZ73" s="82">
        <v>1</v>
      </c>
    </row>
    <row r="74" spans="1:104" ht="22.5" x14ac:dyDescent="0.2">
      <c r="A74" s="121">
        <v>27</v>
      </c>
      <c r="B74" s="122" t="s">
        <v>141</v>
      </c>
      <c r="C74" s="123" t="s">
        <v>142</v>
      </c>
      <c r="D74" s="124" t="s">
        <v>36</v>
      </c>
      <c r="E74" s="125">
        <v>2.2000000000000002</v>
      </c>
      <c r="F74" s="126"/>
      <c r="G74" s="127">
        <f>E74*F74</f>
        <v>0</v>
      </c>
      <c r="H74" s="128">
        <v>0.14400000000000501</v>
      </c>
      <c r="I74" s="129">
        <f>E74*H74</f>
        <v>0.31680000000001107</v>
      </c>
      <c r="J74" s="128"/>
      <c r="K74" s="129">
        <f>E74*J74</f>
        <v>0</v>
      </c>
      <c r="O74" s="120"/>
      <c r="Z74" s="130"/>
      <c r="AA74" s="130">
        <v>3</v>
      </c>
      <c r="AB74" s="130">
        <v>1</v>
      </c>
      <c r="AC74" s="130">
        <v>592451151</v>
      </c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CA74" s="130">
        <v>3</v>
      </c>
      <c r="CB74" s="130">
        <v>1</v>
      </c>
      <c r="CZ74" s="82">
        <v>1</v>
      </c>
    </row>
    <row r="75" spans="1:104" x14ac:dyDescent="0.2">
      <c r="A75" s="131"/>
      <c r="B75" s="132"/>
      <c r="C75" s="138" t="s">
        <v>143</v>
      </c>
      <c r="D75" s="139"/>
      <c r="E75" s="140">
        <v>2.2000000000000002</v>
      </c>
      <c r="F75" s="141"/>
      <c r="G75" s="142"/>
      <c r="H75" s="143"/>
      <c r="I75" s="136"/>
      <c r="J75" s="144"/>
      <c r="K75" s="136"/>
      <c r="M75" s="145" t="s">
        <v>143</v>
      </c>
      <c r="O75" s="12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46" t="str">
        <f>C74</f>
        <v>Dlažba betonová SLP 20x10x6 cm, barva červená náklepová</v>
      </c>
      <c r="BE75" s="130"/>
      <c r="BF75" s="130"/>
      <c r="BG75" s="130"/>
      <c r="BH75" s="130"/>
      <c r="BI75" s="130"/>
      <c r="BJ75" s="130"/>
      <c r="BK75" s="130"/>
    </row>
    <row r="76" spans="1:104" x14ac:dyDescent="0.2">
      <c r="A76" s="147" t="s">
        <v>37</v>
      </c>
      <c r="B76" s="148" t="s">
        <v>94</v>
      </c>
      <c r="C76" s="149" t="s">
        <v>95</v>
      </c>
      <c r="D76" s="150"/>
      <c r="E76" s="151"/>
      <c r="F76" s="151"/>
      <c r="G76" s="152">
        <f>SUM(G38:G75)</f>
        <v>0</v>
      </c>
      <c r="H76" s="153"/>
      <c r="I76" s="154">
        <f>SUM(I38:I75)</f>
        <v>122.27939000002777</v>
      </c>
      <c r="J76" s="155"/>
      <c r="K76" s="154">
        <f>SUM(K38:K75)</f>
        <v>0</v>
      </c>
      <c r="O76" s="120"/>
      <c r="X76" s="156">
        <f>K76</f>
        <v>0</v>
      </c>
      <c r="Y76" s="156">
        <f>I76</f>
        <v>122.27939000002777</v>
      </c>
      <c r="Z76" s="157">
        <f>G76</f>
        <v>0</v>
      </c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58"/>
      <c r="BB76" s="158"/>
      <c r="BC76" s="158"/>
      <c r="BD76" s="158"/>
      <c r="BE76" s="158"/>
      <c r="BF76" s="158"/>
      <c r="BG76" s="130"/>
      <c r="BH76" s="130"/>
      <c r="BI76" s="130"/>
      <c r="BJ76" s="130"/>
      <c r="BK76" s="130"/>
    </row>
    <row r="77" spans="1:104" ht="14.25" customHeight="1" x14ac:dyDescent="0.2">
      <c r="A77" s="110" t="s">
        <v>32</v>
      </c>
      <c r="B77" s="111" t="s">
        <v>144</v>
      </c>
      <c r="C77" s="112" t="s">
        <v>145</v>
      </c>
      <c r="D77" s="113"/>
      <c r="E77" s="114"/>
      <c r="F77" s="114"/>
      <c r="G77" s="115"/>
      <c r="H77" s="116"/>
      <c r="I77" s="117"/>
      <c r="J77" s="118"/>
      <c r="K77" s="119"/>
      <c r="O77" s="120"/>
    </row>
    <row r="78" spans="1:104" x14ac:dyDescent="0.2">
      <c r="A78" s="121">
        <v>28</v>
      </c>
      <c r="B78" s="122" t="s">
        <v>146</v>
      </c>
      <c r="C78" s="123" t="s">
        <v>147</v>
      </c>
      <c r="D78" s="124" t="s">
        <v>36</v>
      </c>
      <c r="E78" s="125">
        <v>4</v>
      </c>
      <c r="F78" s="126"/>
      <c r="G78" s="127">
        <f>E78*F78</f>
        <v>0</v>
      </c>
      <c r="H78" s="128">
        <v>0</v>
      </c>
      <c r="I78" s="129">
        <f>E78*H78</f>
        <v>0</v>
      </c>
      <c r="J78" s="128">
        <v>-0.13799999999991999</v>
      </c>
      <c r="K78" s="129">
        <f>E78*J78</f>
        <v>-0.55199999999967997</v>
      </c>
      <c r="O78" s="120"/>
      <c r="Z78" s="130"/>
      <c r="AA78" s="130">
        <v>1</v>
      </c>
      <c r="AB78" s="130">
        <v>1</v>
      </c>
      <c r="AC78" s="130">
        <v>1</v>
      </c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CA78" s="130">
        <v>1</v>
      </c>
      <c r="CB78" s="130">
        <v>1</v>
      </c>
      <c r="CZ78" s="82">
        <v>1</v>
      </c>
    </row>
    <row r="79" spans="1:104" x14ac:dyDescent="0.2">
      <c r="A79" s="131"/>
      <c r="B79" s="132"/>
      <c r="C79" s="138" t="s">
        <v>148</v>
      </c>
      <c r="D79" s="139"/>
      <c r="E79" s="140">
        <v>4</v>
      </c>
      <c r="F79" s="141"/>
      <c r="G79" s="142"/>
      <c r="H79" s="143"/>
      <c r="I79" s="136"/>
      <c r="J79" s="144"/>
      <c r="K79" s="136"/>
      <c r="M79" s="145" t="s">
        <v>148</v>
      </c>
      <c r="O79" s="12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46" t="str">
        <f>C78</f>
        <v>Rozebrání dlažeb z betonových dlaždic na sucho</v>
      </c>
      <c r="BE79" s="130"/>
      <c r="BF79" s="130"/>
      <c r="BG79" s="130"/>
      <c r="BH79" s="130"/>
      <c r="BI79" s="130"/>
      <c r="BJ79" s="130"/>
      <c r="BK79" s="130"/>
    </row>
    <row r="80" spans="1:104" x14ac:dyDescent="0.2">
      <c r="A80" s="121">
        <v>29</v>
      </c>
      <c r="B80" s="122" t="s">
        <v>149</v>
      </c>
      <c r="C80" s="123" t="s">
        <v>150</v>
      </c>
      <c r="D80" s="124" t="s">
        <v>36</v>
      </c>
      <c r="E80" s="125">
        <v>398</v>
      </c>
      <c r="F80" s="126"/>
      <c r="G80" s="127">
        <f>E80*F80</f>
        <v>0</v>
      </c>
      <c r="H80" s="128">
        <v>0</v>
      </c>
      <c r="I80" s="129">
        <f>E80*H80</f>
        <v>0</v>
      </c>
      <c r="J80" s="128">
        <v>-0.41699999999991599</v>
      </c>
      <c r="K80" s="129">
        <f>E80*J80</f>
        <v>-165.96599999996656</v>
      </c>
      <c r="O80" s="120"/>
      <c r="Z80" s="130"/>
      <c r="AA80" s="130">
        <v>1</v>
      </c>
      <c r="AB80" s="130">
        <v>1</v>
      </c>
      <c r="AC80" s="130">
        <v>1</v>
      </c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CA80" s="130">
        <v>1</v>
      </c>
      <c r="CB80" s="130">
        <v>1</v>
      </c>
      <c r="CZ80" s="82">
        <v>1</v>
      </c>
    </row>
    <row r="81" spans="1:104" x14ac:dyDescent="0.2">
      <c r="A81" s="131"/>
      <c r="B81" s="132"/>
      <c r="C81" s="133" t="s">
        <v>151</v>
      </c>
      <c r="D81" s="134"/>
      <c r="E81" s="134"/>
      <c r="F81" s="134"/>
      <c r="G81" s="135"/>
      <c r="I81" s="136"/>
      <c r="K81" s="136"/>
      <c r="L81" s="137" t="s">
        <v>151</v>
      </c>
      <c r="O81" s="12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</row>
    <row r="82" spans="1:104" x14ac:dyDescent="0.2">
      <c r="A82" s="131"/>
      <c r="B82" s="132"/>
      <c r="C82" s="138" t="s">
        <v>152</v>
      </c>
      <c r="D82" s="139"/>
      <c r="E82" s="140">
        <v>398</v>
      </c>
      <c r="F82" s="141"/>
      <c r="G82" s="142"/>
      <c r="H82" s="143"/>
      <c r="I82" s="136"/>
      <c r="J82" s="144"/>
      <c r="K82" s="136"/>
      <c r="M82" s="145" t="s">
        <v>152</v>
      </c>
      <c r="O82" s="12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46" t="str">
        <f>C81</f>
        <v>bude zpětně využita</v>
      </c>
      <c r="BE82" s="130"/>
      <c r="BF82" s="130"/>
      <c r="BG82" s="130"/>
      <c r="BH82" s="130"/>
      <c r="BI82" s="130"/>
      <c r="BJ82" s="130"/>
      <c r="BK82" s="130"/>
    </row>
    <row r="83" spans="1:104" x14ac:dyDescent="0.2">
      <c r="A83" s="121">
        <v>30</v>
      </c>
      <c r="B83" s="122" t="s">
        <v>35</v>
      </c>
      <c r="C83" s="123" t="s">
        <v>153</v>
      </c>
      <c r="D83" s="124" t="s">
        <v>36</v>
      </c>
      <c r="E83" s="125">
        <v>5</v>
      </c>
      <c r="F83" s="126"/>
      <c r="G83" s="127">
        <f>E83*F83</f>
        <v>0</v>
      </c>
      <c r="H83" s="128">
        <v>0</v>
      </c>
      <c r="I83" s="129">
        <f>E83*H83</f>
        <v>0</v>
      </c>
      <c r="J83" s="128">
        <v>-0.200000000000045</v>
      </c>
      <c r="K83" s="129">
        <f>E83*J83</f>
        <v>-1.0000000000002249</v>
      </c>
      <c r="O83" s="120"/>
      <c r="Z83" s="130"/>
      <c r="AA83" s="130">
        <v>1</v>
      </c>
      <c r="AB83" s="130">
        <v>1</v>
      </c>
      <c r="AC83" s="130">
        <v>1</v>
      </c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CA83" s="130">
        <v>1</v>
      </c>
      <c r="CB83" s="130">
        <v>1</v>
      </c>
      <c r="CZ83" s="82">
        <v>1</v>
      </c>
    </row>
    <row r="84" spans="1:104" x14ac:dyDescent="0.2">
      <c r="A84" s="131"/>
      <c r="B84" s="132"/>
      <c r="C84" s="133" t="s">
        <v>151</v>
      </c>
      <c r="D84" s="134"/>
      <c r="E84" s="134"/>
      <c r="F84" s="134"/>
      <c r="G84" s="135"/>
      <c r="I84" s="136"/>
      <c r="K84" s="136"/>
      <c r="L84" s="137" t="s">
        <v>151</v>
      </c>
      <c r="O84" s="12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</row>
    <row r="85" spans="1:104" x14ac:dyDescent="0.2">
      <c r="A85" s="131"/>
      <c r="B85" s="132"/>
      <c r="C85" s="138" t="s">
        <v>98</v>
      </c>
      <c r="D85" s="139"/>
      <c r="E85" s="140">
        <v>5</v>
      </c>
      <c r="F85" s="141"/>
      <c r="G85" s="142"/>
      <c r="H85" s="143"/>
      <c r="I85" s="136"/>
      <c r="J85" s="144"/>
      <c r="K85" s="136"/>
      <c r="M85" s="145" t="s">
        <v>98</v>
      </c>
      <c r="O85" s="12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46" t="str">
        <f>C84</f>
        <v>bude zpětně využita</v>
      </c>
      <c r="BE85" s="130"/>
      <c r="BF85" s="130"/>
      <c r="BG85" s="130"/>
      <c r="BH85" s="130"/>
      <c r="BI85" s="130"/>
      <c r="BJ85" s="130"/>
      <c r="BK85" s="130"/>
    </row>
    <row r="86" spans="1:104" ht="22.5" x14ac:dyDescent="0.2">
      <c r="A86" s="121">
        <v>31</v>
      </c>
      <c r="B86" s="122" t="s">
        <v>154</v>
      </c>
      <c r="C86" s="123" t="s">
        <v>155</v>
      </c>
      <c r="D86" s="124" t="s">
        <v>36</v>
      </c>
      <c r="E86" s="125">
        <v>457</v>
      </c>
      <c r="F86" s="126"/>
      <c r="G86" s="127">
        <f>E86*F86</f>
        <v>0</v>
      </c>
      <c r="H86" s="128">
        <v>0</v>
      </c>
      <c r="I86" s="129">
        <f>E86*H86</f>
        <v>0</v>
      </c>
      <c r="J86" s="128">
        <v>-0.22000000000002701</v>
      </c>
      <c r="K86" s="129">
        <f>E86*J86</f>
        <v>-100.54000000001234</v>
      </c>
      <c r="O86" s="120"/>
      <c r="Z86" s="130"/>
      <c r="AA86" s="130">
        <v>1</v>
      </c>
      <c r="AB86" s="130">
        <v>1</v>
      </c>
      <c r="AC86" s="130">
        <v>1</v>
      </c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A86" s="130">
        <v>1</v>
      </c>
      <c r="CB86" s="130">
        <v>1</v>
      </c>
      <c r="CZ86" s="82">
        <v>1</v>
      </c>
    </row>
    <row r="87" spans="1:104" x14ac:dyDescent="0.2">
      <c r="A87" s="131"/>
      <c r="B87" s="132"/>
      <c r="C87" s="133" t="s">
        <v>156</v>
      </c>
      <c r="D87" s="134"/>
      <c r="E87" s="134"/>
      <c r="F87" s="134"/>
      <c r="G87" s="135"/>
      <c r="I87" s="136"/>
      <c r="K87" s="136"/>
      <c r="L87" s="137" t="s">
        <v>156</v>
      </c>
      <c r="O87" s="12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</row>
    <row r="88" spans="1:104" x14ac:dyDescent="0.2">
      <c r="A88" s="131"/>
      <c r="B88" s="132"/>
      <c r="C88" s="138" t="s">
        <v>157</v>
      </c>
      <c r="D88" s="139"/>
      <c r="E88" s="140">
        <v>403</v>
      </c>
      <c r="F88" s="141"/>
      <c r="G88" s="142"/>
      <c r="H88" s="143"/>
      <c r="I88" s="136"/>
      <c r="J88" s="144"/>
      <c r="K88" s="136"/>
      <c r="M88" s="145" t="s">
        <v>157</v>
      </c>
      <c r="O88" s="12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46" t="str">
        <f>C87</f>
        <v>pouze srovnání konstrukčních vrstev</v>
      </c>
      <c r="BE88" s="130"/>
      <c r="BF88" s="130"/>
      <c r="BG88" s="130"/>
      <c r="BH88" s="130"/>
      <c r="BI88" s="130"/>
      <c r="BJ88" s="130"/>
      <c r="BK88" s="130"/>
    </row>
    <row r="89" spans="1:104" x14ac:dyDescent="0.2">
      <c r="A89" s="131"/>
      <c r="B89" s="132"/>
      <c r="C89" s="138" t="s">
        <v>158</v>
      </c>
      <c r="D89" s="139"/>
      <c r="E89" s="140">
        <v>54</v>
      </c>
      <c r="F89" s="141"/>
      <c r="G89" s="142"/>
      <c r="H89" s="143"/>
      <c r="I89" s="136"/>
      <c r="J89" s="144"/>
      <c r="K89" s="136"/>
      <c r="M89" s="145">
        <v>54</v>
      </c>
      <c r="O89" s="12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46" t="str">
        <f>C88</f>
        <v>398+5</v>
      </c>
      <c r="BE89" s="130"/>
      <c r="BF89" s="130"/>
      <c r="BG89" s="130"/>
      <c r="BH89" s="130"/>
      <c r="BI89" s="130"/>
      <c r="BJ89" s="130"/>
      <c r="BK89" s="130"/>
    </row>
    <row r="90" spans="1:104" ht="22.5" x14ac:dyDescent="0.2">
      <c r="A90" s="121">
        <v>32</v>
      </c>
      <c r="B90" s="122" t="s">
        <v>159</v>
      </c>
      <c r="C90" s="123" t="s">
        <v>160</v>
      </c>
      <c r="D90" s="124" t="s">
        <v>111</v>
      </c>
      <c r="E90" s="125">
        <v>65.5</v>
      </c>
      <c r="F90" s="126"/>
      <c r="G90" s="127">
        <f>E90*F90</f>
        <v>0</v>
      </c>
      <c r="H90" s="128">
        <v>0</v>
      </c>
      <c r="I90" s="129">
        <f>E90*H90</f>
        <v>0</v>
      </c>
      <c r="J90" s="128">
        <v>-0.32000000000016399</v>
      </c>
      <c r="K90" s="129">
        <f>E90*J90</f>
        <v>-20.960000000010741</v>
      </c>
      <c r="O90" s="120"/>
      <c r="Z90" s="130"/>
      <c r="AA90" s="130">
        <v>1</v>
      </c>
      <c r="AB90" s="130">
        <v>1</v>
      </c>
      <c r="AC90" s="130">
        <v>1</v>
      </c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CA90" s="130">
        <v>1</v>
      </c>
      <c r="CB90" s="130">
        <v>1</v>
      </c>
      <c r="CZ90" s="82">
        <v>1</v>
      </c>
    </row>
    <row r="91" spans="1:104" x14ac:dyDescent="0.2">
      <c r="A91" s="131"/>
      <c r="B91" s="132"/>
      <c r="C91" s="138" t="s">
        <v>161</v>
      </c>
      <c r="D91" s="139"/>
      <c r="E91" s="140">
        <v>65.5</v>
      </c>
      <c r="F91" s="141"/>
      <c r="G91" s="142"/>
      <c r="H91" s="143"/>
      <c r="I91" s="136"/>
      <c r="J91" s="144"/>
      <c r="K91" s="136"/>
      <c r="M91" s="145" t="s">
        <v>161</v>
      </c>
      <c r="O91" s="12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46" t="str">
        <f>C90</f>
        <v>Vytrhání obrub obrubníků silničních kamenný š. 250-350 mm</v>
      </c>
      <c r="BE91" s="130"/>
      <c r="BF91" s="130"/>
      <c r="BG91" s="130"/>
      <c r="BH91" s="130"/>
      <c r="BI91" s="130"/>
      <c r="BJ91" s="130"/>
      <c r="BK91" s="130"/>
    </row>
    <row r="92" spans="1:104" x14ac:dyDescent="0.2">
      <c r="A92" s="121">
        <v>33</v>
      </c>
      <c r="B92" s="122" t="s">
        <v>162</v>
      </c>
      <c r="C92" s="123" t="s">
        <v>163</v>
      </c>
      <c r="D92" s="124" t="s">
        <v>111</v>
      </c>
      <c r="E92" s="125">
        <v>201</v>
      </c>
      <c r="F92" s="126"/>
      <c r="G92" s="127">
        <f>E92*F92</f>
        <v>0</v>
      </c>
      <c r="H92" s="128">
        <v>0</v>
      </c>
      <c r="I92" s="129">
        <f>E92*H92</f>
        <v>0</v>
      </c>
      <c r="J92" s="128">
        <v>-0.115000000000009</v>
      </c>
      <c r="K92" s="129">
        <f>E92*J92</f>
        <v>-23.11500000000181</v>
      </c>
      <c r="O92" s="120"/>
      <c r="Z92" s="130"/>
      <c r="AA92" s="130">
        <v>1</v>
      </c>
      <c r="AB92" s="130">
        <v>1</v>
      </c>
      <c r="AC92" s="130">
        <v>1</v>
      </c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CA92" s="130">
        <v>1</v>
      </c>
      <c r="CB92" s="130">
        <v>1</v>
      </c>
      <c r="CZ92" s="82">
        <v>1</v>
      </c>
    </row>
    <row r="93" spans="1:104" x14ac:dyDescent="0.2">
      <c r="A93" s="131"/>
      <c r="B93" s="132"/>
      <c r="C93" s="138" t="s">
        <v>164</v>
      </c>
      <c r="D93" s="139"/>
      <c r="E93" s="140">
        <v>195</v>
      </c>
      <c r="F93" s="141"/>
      <c r="G93" s="142"/>
      <c r="H93" s="143"/>
      <c r="I93" s="136"/>
      <c r="J93" s="144"/>
      <c r="K93" s="136"/>
      <c r="M93" s="145" t="s">
        <v>164</v>
      </c>
      <c r="O93" s="12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46" t="str">
        <f>C92</f>
        <v>Vytrhání obrub z dlažebních kostek</v>
      </c>
      <c r="BE93" s="130"/>
      <c r="BF93" s="130"/>
      <c r="BG93" s="130"/>
      <c r="BH93" s="130"/>
      <c r="BI93" s="130"/>
      <c r="BJ93" s="130"/>
      <c r="BK93" s="130"/>
    </row>
    <row r="94" spans="1:104" x14ac:dyDescent="0.2">
      <c r="A94" s="131"/>
      <c r="B94" s="132"/>
      <c r="C94" s="138" t="s">
        <v>165</v>
      </c>
      <c r="D94" s="139"/>
      <c r="E94" s="140">
        <v>6</v>
      </c>
      <c r="F94" s="141"/>
      <c r="G94" s="142"/>
      <c r="H94" s="143"/>
      <c r="I94" s="136"/>
      <c r="J94" s="144"/>
      <c r="K94" s="136"/>
      <c r="M94" s="145" t="s">
        <v>165</v>
      </c>
      <c r="O94" s="12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46" t="str">
        <f>C93</f>
        <v>obrubník chodníku:195</v>
      </c>
      <c r="BE94" s="130"/>
      <c r="BF94" s="130"/>
      <c r="BG94" s="130"/>
      <c r="BH94" s="130"/>
      <c r="BI94" s="130"/>
      <c r="BJ94" s="130"/>
      <c r="BK94" s="130"/>
    </row>
    <row r="95" spans="1:104" ht="22.5" x14ac:dyDescent="0.2">
      <c r="A95" s="121">
        <v>34</v>
      </c>
      <c r="B95" s="122" t="s">
        <v>166</v>
      </c>
      <c r="C95" s="123" t="s">
        <v>167</v>
      </c>
      <c r="D95" s="124" t="s">
        <v>36</v>
      </c>
      <c r="E95" s="125">
        <v>4</v>
      </c>
      <c r="F95" s="126"/>
      <c r="G95" s="127">
        <f>E95*F95</f>
        <v>0</v>
      </c>
      <c r="H95" s="128">
        <v>0</v>
      </c>
      <c r="I95" s="129">
        <f>E95*H95</f>
        <v>0</v>
      </c>
      <c r="J95" s="128">
        <v>0</v>
      </c>
      <c r="K95" s="129">
        <f>E95*J95</f>
        <v>0</v>
      </c>
      <c r="O95" s="120"/>
      <c r="Z95" s="130"/>
      <c r="AA95" s="130">
        <v>1</v>
      </c>
      <c r="AB95" s="130">
        <v>1</v>
      </c>
      <c r="AC95" s="130">
        <v>1</v>
      </c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CA95" s="130">
        <v>1</v>
      </c>
      <c r="CB95" s="130">
        <v>1</v>
      </c>
      <c r="CZ95" s="82">
        <v>1</v>
      </c>
    </row>
    <row r="96" spans="1:104" x14ac:dyDescent="0.2">
      <c r="A96" s="131"/>
      <c r="B96" s="132"/>
      <c r="C96" s="133" t="s">
        <v>168</v>
      </c>
      <c r="D96" s="134"/>
      <c r="E96" s="134"/>
      <c r="F96" s="134"/>
      <c r="G96" s="135"/>
      <c r="I96" s="136"/>
      <c r="K96" s="136"/>
      <c r="L96" s="137" t="s">
        <v>168</v>
      </c>
      <c r="O96" s="12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</row>
    <row r="97" spans="1:104" x14ac:dyDescent="0.2">
      <c r="A97" s="121">
        <v>35</v>
      </c>
      <c r="B97" s="122" t="s">
        <v>169</v>
      </c>
      <c r="C97" s="123" t="s">
        <v>170</v>
      </c>
      <c r="D97" s="124" t="s">
        <v>36</v>
      </c>
      <c r="E97" s="125">
        <v>5.3</v>
      </c>
      <c r="F97" s="126"/>
      <c r="G97" s="127">
        <f>E97*F97</f>
        <v>0</v>
      </c>
      <c r="H97" s="128">
        <v>0</v>
      </c>
      <c r="I97" s="129">
        <f>E97*H97</f>
        <v>0</v>
      </c>
      <c r="J97" s="128">
        <v>0</v>
      </c>
      <c r="K97" s="129">
        <f>E97*J97</f>
        <v>0</v>
      </c>
      <c r="O97" s="120"/>
      <c r="Z97" s="130"/>
      <c r="AA97" s="130">
        <v>1</v>
      </c>
      <c r="AB97" s="130">
        <v>1</v>
      </c>
      <c r="AC97" s="130">
        <v>1</v>
      </c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CA97" s="130">
        <v>1</v>
      </c>
      <c r="CB97" s="130">
        <v>1</v>
      </c>
      <c r="CZ97" s="82">
        <v>1</v>
      </c>
    </row>
    <row r="98" spans="1:104" x14ac:dyDescent="0.2">
      <c r="A98" s="131"/>
      <c r="B98" s="132"/>
      <c r="C98" s="138" t="s">
        <v>171</v>
      </c>
      <c r="D98" s="139"/>
      <c r="E98" s="140">
        <v>5</v>
      </c>
      <c r="F98" s="141"/>
      <c r="G98" s="142"/>
      <c r="H98" s="143"/>
      <c r="I98" s="136"/>
      <c r="J98" s="144"/>
      <c r="K98" s="136"/>
      <c r="M98" s="145" t="s">
        <v>171</v>
      </c>
      <c r="O98" s="12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46" t="str">
        <f>C97</f>
        <v>Očištění vybour. kostek drobných s výplní kam. těž</v>
      </c>
      <c r="BE98" s="130"/>
      <c r="BF98" s="130"/>
      <c r="BG98" s="130"/>
      <c r="BH98" s="130"/>
      <c r="BI98" s="130"/>
      <c r="BJ98" s="130"/>
      <c r="BK98" s="130"/>
    </row>
    <row r="99" spans="1:104" x14ac:dyDescent="0.2">
      <c r="A99" s="131"/>
      <c r="B99" s="132"/>
      <c r="C99" s="138" t="s">
        <v>172</v>
      </c>
      <c r="D99" s="139"/>
      <c r="E99" s="140">
        <v>0.3</v>
      </c>
      <c r="F99" s="141"/>
      <c r="G99" s="142"/>
      <c r="H99" s="143"/>
      <c r="I99" s="136"/>
      <c r="J99" s="144"/>
      <c r="K99" s="136"/>
      <c r="M99" s="145" t="s">
        <v>172</v>
      </c>
      <c r="O99" s="12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46" t="str">
        <f>C98</f>
        <v>vytržené dlaž kostky-sjezd:5</v>
      </c>
      <c r="BE99" s="130"/>
      <c r="BF99" s="130"/>
      <c r="BG99" s="130"/>
      <c r="BH99" s="130"/>
      <c r="BI99" s="130"/>
      <c r="BJ99" s="130"/>
      <c r="BK99" s="130"/>
    </row>
    <row r="100" spans="1:104" x14ac:dyDescent="0.2">
      <c r="A100" s="121">
        <v>36</v>
      </c>
      <c r="B100" s="122" t="s">
        <v>173</v>
      </c>
      <c r="C100" s="123" t="s">
        <v>174</v>
      </c>
      <c r="D100" s="124" t="s">
        <v>36</v>
      </c>
      <c r="E100" s="125">
        <v>25.125</v>
      </c>
      <c r="F100" s="126"/>
      <c r="G100" s="127">
        <f>E100*F100</f>
        <v>0</v>
      </c>
      <c r="H100" s="128">
        <v>0</v>
      </c>
      <c r="I100" s="129">
        <f>E100*H100</f>
        <v>0</v>
      </c>
      <c r="J100" s="128">
        <v>0</v>
      </c>
      <c r="K100" s="129">
        <f>E100*J100</f>
        <v>0</v>
      </c>
      <c r="O100" s="120"/>
      <c r="Z100" s="130"/>
      <c r="AA100" s="130">
        <v>1</v>
      </c>
      <c r="AB100" s="130">
        <v>1</v>
      </c>
      <c r="AC100" s="130">
        <v>1</v>
      </c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CA100" s="130">
        <v>1</v>
      </c>
      <c r="CB100" s="130">
        <v>1</v>
      </c>
      <c r="CZ100" s="82">
        <v>1</v>
      </c>
    </row>
    <row r="101" spans="1:104" x14ac:dyDescent="0.2">
      <c r="A101" s="131"/>
      <c r="B101" s="132"/>
      <c r="C101" s="138" t="s">
        <v>175</v>
      </c>
      <c r="D101" s="139"/>
      <c r="E101" s="140">
        <v>24.375</v>
      </c>
      <c r="F101" s="141"/>
      <c r="G101" s="142"/>
      <c r="H101" s="143"/>
      <c r="I101" s="136"/>
      <c r="J101" s="144"/>
      <c r="K101" s="136"/>
      <c r="M101" s="145" t="s">
        <v>175</v>
      </c>
      <c r="O101" s="12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46" t="str">
        <f>C100</f>
        <v>Očištění vybour.kostek drobných s výplní MC/živicí</v>
      </c>
      <c r="BE101" s="130"/>
      <c r="BF101" s="130"/>
      <c r="BG101" s="130"/>
      <c r="BH101" s="130"/>
      <c r="BI101" s="130"/>
      <c r="BJ101" s="130"/>
      <c r="BK101" s="130"/>
    </row>
    <row r="102" spans="1:104" x14ac:dyDescent="0.2">
      <c r="A102" s="131"/>
      <c r="B102" s="132"/>
      <c r="C102" s="138" t="s">
        <v>176</v>
      </c>
      <c r="D102" s="139"/>
      <c r="E102" s="140">
        <v>0.75</v>
      </c>
      <c r="F102" s="141"/>
      <c r="G102" s="142"/>
      <c r="H102" s="143"/>
      <c r="I102" s="136"/>
      <c r="J102" s="144"/>
      <c r="K102" s="136"/>
      <c r="M102" s="145" t="s">
        <v>176</v>
      </c>
      <c r="O102" s="12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46" t="str">
        <f>C101</f>
        <v>obrubník - v bet. loži:195*0,125</v>
      </c>
      <c r="BE102" s="130"/>
      <c r="BF102" s="130"/>
      <c r="BG102" s="130"/>
      <c r="BH102" s="130"/>
      <c r="BI102" s="130"/>
      <c r="BJ102" s="130"/>
      <c r="BK102" s="130"/>
    </row>
    <row r="103" spans="1:104" x14ac:dyDescent="0.2">
      <c r="A103" s="121">
        <v>37</v>
      </c>
      <c r="B103" s="122" t="s">
        <v>177</v>
      </c>
      <c r="C103" s="123" t="s">
        <v>178</v>
      </c>
      <c r="D103" s="124" t="s">
        <v>36</v>
      </c>
      <c r="E103" s="125">
        <v>417.72500000000002</v>
      </c>
      <c r="F103" s="126"/>
      <c r="G103" s="127">
        <f>E103*F103</f>
        <v>0</v>
      </c>
      <c r="H103" s="128">
        <v>0</v>
      </c>
      <c r="I103" s="129">
        <f>E103*H103</f>
        <v>0</v>
      </c>
      <c r="J103" s="128">
        <v>0</v>
      </c>
      <c r="K103" s="129">
        <f>E103*J103</f>
        <v>0</v>
      </c>
      <c r="O103" s="120"/>
      <c r="Z103" s="130"/>
      <c r="AA103" s="130">
        <v>1</v>
      </c>
      <c r="AB103" s="130">
        <v>1</v>
      </c>
      <c r="AC103" s="130">
        <v>1</v>
      </c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CA103" s="130">
        <v>1</v>
      </c>
      <c r="CB103" s="130">
        <v>1</v>
      </c>
      <c r="CZ103" s="82">
        <v>1</v>
      </c>
    </row>
    <row r="104" spans="1:104" x14ac:dyDescent="0.2">
      <c r="A104" s="131"/>
      <c r="B104" s="132"/>
      <c r="C104" s="138" t="s">
        <v>179</v>
      </c>
      <c r="D104" s="139"/>
      <c r="E104" s="140">
        <v>398</v>
      </c>
      <c r="F104" s="141"/>
      <c r="G104" s="142"/>
      <c r="H104" s="143"/>
      <c r="I104" s="136"/>
      <c r="J104" s="144"/>
      <c r="K104" s="136"/>
      <c r="M104" s="145" t="s">
        <v>179</v>
      </c>
      <c r="O104" s="12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46" t="str">
        <f>C103</f>
        <v>Očištění vybouraných kostek mozaikových, kam. těž.</v>
      </c>
      <c r="BE104" s="130"/>
      <c r="BF104" s="130"/>
      <c r="BG104" s="130"/>
      <c r="BH104" s="130"/>
      <c r="BI104" s="130"/>
      <c r="BJ104" s="130"/>
      <c r="BK104" s="130"/>
    </row>
    <row r="105" spans="1:104" x14ac:dyDescent="0.2">
      <c r="A105" s="131"/>
      <c r="B105" s="132"/>
      <c r="C105" s="138" t="s">
        <v>180</v>
      </c>
      <c r="D105" s="139"/>
      <c r="E105" s="140">
        <v>19.725000000000001</v>
      </c>
      <c r="F105" s="141"/>
      <c r="G105" s="142"/>
      <c r="H105" s="143"/>
      <c r="I105" s="136"/>
      <c r="J105" s="144"/>
      <c r="K105" s="136"/>
      <c r="M105" s="145" t="s">
        <v>180</v>
      </c>
      <c r="O105" s="12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46" t="str">
        <f>C104</f>
        <v>vytržené dlaž kostky:398</v>
      </c>
      <c r="BE105" s="130"/>
      <c r="BF105" s="130"/>
      <c r="BG105" s="130"/>
      <c r="BH105" s="130"/>
      <c r="BI105" s="130"/>
      <c r="BJ105" s="130"/>
      <c r="BK105" s="130"/>
    </row>
    <row r="106" spans="1:104" x14ac:dyDescent="0.2">
      <c r="A106" s="121">
        <v>38</v>
      </c>
      <c r="B106" s="122" t="s">
        <v>181</v>
      </c>
      <c r="C106" s="123" t="s">
        <v>182</v>
      </c>
      <c r="D106" s="124" t="s">
        <v>183</v>
      </c>
      <c r="E106" s="125">
        <v>6</v>
      </c>
      <c r="F106" s="126"/>
      <c r="G106" s="127">
        <f>E106*F106</f>
        <v>0</v>
      </c>
      <c r="H106" s="128">
        <v>0</v>
      </c>
      <c r="I106" s="129">
        <f>E106*H106</f>
        <v>0</v>
      </c>
      <c r="J106" s="128"/>
      <c r="K106" s="129">
        <f>E106*J106</f>
        <v>0</v>
      </c>
      <c r="O106" s="120"/>
      <c r="Z106" s="130"/>
      <c r="AA106" s="130">
        <v>12</v>
      </c>
      <c r="AB106" s="130">
        <v>0</v>
      </c>
      <c r="AC106" s="130">
        <v>2</v>
      </c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CA106" s="130">
        <v>12</v>
      </c>
      <c r="CB106" s="130">
        <v>0</v>
      </c>
      <c r="CZ106" s="82">
        <v>1</v>
      </c>
    </row>
    <row r="107" spans="1:104" x14ac:dyDescent="0.2">
      <c r="A107" s="147" t="s">
        <v>37</v>
      </c>
      <c r="B107" s="148" t="s">
        <v>144</v>
      </c>
      <c r="C107" s="149" t="s">
        <v>145</v>
      </c>
      <c r="D107" s="150"/>
      <c r="E107" s="151"/>
      <c r="F107" s="151"/>
      <c r="G107" s="152">
        <f>SUM(G77:G106)</f>
        <v>0</v>
      </c>
      <c r="H107" s="153"/>
      <c r="I107" s="154">
        <f>SUM(I77:I106)</f>
        <v>0</v>
      </c>
      <c r="J107" s="155"/>
      <c r="K107" s="154">
        <f>SUM(K77:K106)</f>
        <v>-312.13299999999134</v>
      </c>
      <c r="O107" s="120"/>
      <c r="X107" s="156">
        <f>K107</f>
        <v>-312.13299999999134</v>
      </c>
      <c r="Y107" s="156">
        <f>I107</f>
        <v>0</v>
      </c>
      <c r="Z107" s="157">
        <f>G107</f>
        <v>0</v>
      </c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58"/>
      <c r="BB107" s="158"/>
      <c r="BC107" s="158"/>
      <c r="BD107" s="158"/>
      <c r="BE107" s="158"/>
      <c r="BF107" s="158"/>
      <c r="BG107" s="130"/>
      <c r="BH107" s="130"/>
      <c r="BI107" s="130"/>
      <c r="BJ107" s="130"/>
      <c r="BK107" s="130"/>
    </row>
    <row r="108" spans="1:104" ht="14.25" customHeight="1" x14ac:dyDescent="0.2">
      <c r="A108" s="110" t="s">
        <v>32</v>
      </c>
      <c r="B108" s="111" t="s">
        <v>184</v>
      </c>
      <c r="C108" s="112" t="s">
        <v>185</v>
      </c>
      <c r="D108" s="113"/>
      <c r="E108" s="114"/>
      <c r="F108" s="114"/>
      <c r="G108" s="115"/>
      <c r="H108" s="116"/>
      <c r="I108" s="117"/>
      <c r="J108" s="118"/>
      <c r="K108" s="119"/>
      <c r="O108" s="120"/>
    </row>
    <row r="109" spans="1:104" x14ac:dyDescent="0.2">
      <c r="A109" s="121">
        <v>39</v>
      </c>
      <c r="B109" s="122" t="s">
        <v>186</v>
      </c>
      <c r="C109" s="123" t="s">
        <v>187</v>
      </c>
      <c r="D109" s="124" t="s">
        <v>52</v>
      </c>
      <c r="E109" s="125">
        <v>1</v>
      </c>
      <c r="F109" s="126"/>
      <c r="G109" s="127">
        <f>E109*F109</f>
        <v>0</v>
      </c>
      <c r="H109" s="128">
        <v>0</v>
      </c>
      <c r="I109" s="129">
        <f>E109*H109</f>
        <v>0</v>
      </c>
      <c r="J109" s="128"/>
      <c r="K109" s="129">
        <f>E109*J109</f>
        <v>0</v>
      </c>
      <c r="O109" s="120"/>
      <c r="Z109" s="130"/>
      <c r="AA109" s="130">
        <v>12</v>
      </c>
      <c r="AB109" s="130">
        <v>0</v>
      </c>
      <c r="AC109" s="130">
        <v>3</v>
      </c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CA109" s="130">
        <v>12</v>
      </c>
      <c r="CB109" s="130">
        <v>0</v>
      </c>
      <c r="CZ109" s="82">
        <v>1</v>
      </c>
    </row>
    <row r="110" spans="1:104" x14ac:dyDescent="0.2">
      <c r="A110" s="121">
        <v>40</v>
      </c>
      <c r="B110" s="122" t="s">
        <v>188</v>
      </c>
      <c r="C110" s="123" t="s">
        <v>189</v>
      </c>
      <c r="D110" s="124" t="s">
        <v>52</v>
      </c>
      <c r="E110" s="125">
        <v>1</v>
      </c>
      <c r="F110" s="126"/>
      <c r="G110" s="127">
        <f>E110*F110</f>
        <v>0</v>
      </c>
      <c r="H110" s="128">
        <v>0</v>
      </c>
      <c r="I110" s="129">
        <f>E110*H110</f>
        <v>0</v>
      </c>
      <c r="J110" s="128"/>
      <c r="K110" s="129">
        <f>E110*J110</f>
        <v>0</v>
      </c>
      <c r="O110" s="120"/>
      <c r="Z110" s="130"/>
      <c r="AA110" s="130">
        <v>12</v>
      </c>
      <c r="AB110" s="130">
        <v>0</v>
      </c>
      <c r="AC110" s="130">
        <v>4</v>
      </c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CA110" s="130">
        <v>12</v>
      </c>
      <c r="CB110" s="130">
        <v>0</v>
      </c>
      <c r="CZ110" s="82">
        <v>1</v>
      </c>
    </row>
    <row r="111" spans="1:104" x14ac:dyDescent="0.2">
      <c r="A111" s="121">
        <v>41</v>
      </c>
      <c r="B111" s="122" t="s">
        <v>190</v>
      </c>
      <c r="C111" s="123" t="s">
        <v>191</v>
      </c>
      <c r="D111" s="124" t="s">
        <v>192</v>
      </c>
      <c r="E111" s="125">
        <v>45</v>
      </c>
      <c r="F111" s="126"/>
      <c r="G111" s="127">
        <f>E111*F111</f>
        <v>0</v>
      </c>
      <c r="H111" s="128">
        <v>0</v>
      </c>
      <c r="I111" s="129">
        <f>E111*H111</f>
        <v>0</v>
      </c>
      <c r="J111" s="128"/>
      <c r="K111" s="129">
        <f>E111*J111</f>
        <v>0</v>
      </c>
      <c r="O111" s="120"/>
      <c r="Z111" s="130"/>
      <c r="AA111" s="130">
        <v>12</v>
      </c>
      <c r="AB111" s="130">
        <v>0</v>
      </c>
      <c r="AC111" s="130">
        <v>5</v>
      </c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CA111" s="130">
        <v>12</v>
      </c>
      <c r="CB111" s="130">
        <v>0</v>
      </c>
      <c r="CZ111" s="82">
        <v>1</v>
      </c>
    </row>
    <row r="112" spans="1:104" x14ac:dyDescent="0.2">
      <c r="A112" s="147" t="s">
        <v>37</v>
      </c>
      <c r="B112" s="148" t="s">
        <v>184</v>
      </c>
      <c r="C112" s="149" t="s">
        <v>185</v>
      </c>
      <c r="D112" s="150"/>
      <c r="E112" s="151"/>
      <c r="F112" s="151"/>
      <c r="G112" s="152">
        <f>SUM(G108:G111)</f>
        <v>0</v>
      </c>
      <c r="H112" s="153"/>
      <c r="I112" s="154">
        <f>SUM(I108:I111)</f>
        <v>0</v>
      </c>
      <c r="J112" s="155"/>
      <c r="K112" s="154">
        <f>SUM(K108:K111)</f>
        <v>0</v>
      </c>
      <c r="O112" s="120"/>
      <c r="X112" s="156">
        <f>K112</f>
        <v>0</v>
      </c>
      <c r="Y112" s="156">
        <f>I112</f>
        <v>0</v>
      </c>
      <c r="Z112" s="157">
        <f>G112</f>
        <v>0</v>
      </c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58"/>
      <c r="BB112" s="158"/>
      <c r="BC112" s="158"/>
      <c r="BD112" s="158"/>
      <c r="BE112" s="158"/>
      <c r="BF112" s="158"/>
      <c r="BG112" s="130"/>
      <c r="BH112" s="130"/>
      <c r="BI112" s="130"/>
      <c r="BJ112" s="130"/>
      <c r="BK112" s="130"/>
    </row>
    <row r="113" spans="1:104" ht="14.25" customHeight="1" x14ac:dyDescent="0.2">
      <c r="A113" s="110" t="s">
        <v>32</v>
      </c>
      <c r="B113" s="111" t="s">
        <v>193</v>
      </c>
      <c r="C113" s="112" t="s">
        <v>194</v>
      </c>
      <c r="D113" s="113"/>
      <c r="E113" s="114"/>
      <c r="F113" s="114"/>
      <c r="G113" s="115"/>
      <c r="H113" s="116"/>
      <c r="I113" s="117"/>
      <c r="J113" s="118"/>
      <c r="K113" s="119"/>
      <c r="O113" s="120"/>
    </row>
    <row r="114" spans="1:104" x14ac:dyDescent="0.2">
      <c r="A114" s="121">
        <v>42</v>
      </c>
      <c r="B114" s="122" t="s">
        <v>195</v>
      </c>
      <c r="C114" s="123" t="s">
        <v>196</v>
      </c>
      <c r="D114" s="124" t="s">
        <v>121</v>
      </c>
      <c r="E114" s="125">
        <v>198.06071000003499</v>
      </c>
      <c r="F114" s="126"/>
      <c r="G114" s="127">
        <f>E114*F114</f>
        <v>0</v>
      </c>
      <c r="H114" s="128">
        <v>0</v>
      </c>
      <c r="I114" s="129">
        <f>E114*H114</f>
        <v>0</v>
      </c>
      <c r="J114" s="128"/>
      <c r="K114" s="129">
        <f>E114*J114</f>
        <v>0</v>
      </c>
      <c r="O114" s="120"/>
      <c r="Z114" s="130"/>
      <c r="AA114" s="130">
        <v>7</v>
      </c>
      <c r="AB114" s="130">
        <v>1</v>
      </c>
      <c r="AC114" s="130">
        <v>2</v>
      </c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CA114" s="130">
        <v>7</v>
      </c>
      <c r="CB114" s="130">
        <v>1</v>
      </c>
      <c r="CZ114" s="82">
        <v>1</v>
      </c>
    </row>
    <row r="115" spans="1:104" x14ac:dyDescent="0.2">
      <c r="A115" s="147" t="s">
        <v>37</v>
      </c>
      <c r="B115" s="148" t="s">
        <v>193</v>
      </c>
      <c r="C115" s="149" t="s">
        <v>194</v>
      </c>
      <c r="D115" s="150"/>
      <c r="E115" s="151"/>
      <c r="F115" s="151"/>
      <c r="G115" s="152">
        <f>SUM(G113:G114)</f>
        <v>0</v>
      </c>
      <c r="H115" s="153"/>
      <c r="I115" s="154">
        <f>SUM(I113:I114)</f>
        <v>0</v>
      </c>
      <c r="J115" s="155"/>
      <c r="K115" s="154">
        <f>SUM(K113:K114)</f>
        <v>0</v>
      </c>
      <c r="O115" s="120"/>
      <c r="X115" s="156">
        <f>K115</f>
        <v>0</v>
      </c>
      <c r="Y115" s="156">
        <f>I115</f>
        <v>0</v>
      </c>
      <c r="Z115" s="157">
        <f>G115</f>
        <v>0</v>
      </c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58"/>
      <c r="BB115" s="158"/>
      <c r="BC115" s="158"/>
      <c r="BD115" s="158"/>
      <c r="BE115" s="158"/>
      <c r="BF115" s="158"/>
      <c r="BG115" s="130"/>
      <c r="BH115" s="130"/>
      <c r="BI115" s="130"/>
      <c r="BJ115" s="130"/>
      <c r="BK115" s="130"/>
    </row>
    <row r="116" spans="1:104" ht="14.25" customHeight="1" x14ac:dyDescent="0.2">
      <c r="A116" s="110" t="s">
        <v>32</v>
      </c>
      <c r="B116" s="111" t="s">
        <v>197</v>
      </c>
      <c r="C116" s="112" t="s">
        <v>198</v>
      </c>
      <c r="D116" s="113"/>
      <c r="E116" s="114"/>
      <c r="F116" s="114"/>
      <c r="G116" s="115"/>
      <c r="H116" s="116"/>
      <c r="I116" s="117"/>
      <c r="J116" s="118"/>
      <c r="K116" s="119"/>
      <c r="O116" s="120"/>
    </row>
    <row r="117" spans="1:104" x14ac:dyDescent="0.2">
      <c r="A117" s="121">
        <v>43</v>
      </c>
      <c r="B117" s="122" t="s">
        <v>199</v>
      </c>
      <c r="C117" s="123" t="s">
        <v>200</v>
      </c>
      <c r="D117" s="124" t="s">
        <v>55</v>
      </c>
      <c r="E117" s="125">
        <v>10.865</v>
      </c>
      <c r="F117" s="126"/>
      <c r="G117" s="127">
        <f>E117*F117</f>
        <v>0</v>
      </c>
      <c r="H117" s="128">
        <v>0</v>
      </c>
      <c r="I117" s="129">
        <f>E117*H117</f>
        <v>0</v>
      </c>
      <c r="J117" s="128">
        <v>0</v>
      </c>
      <c r="K117" s="129">
        <f>E117*J117</f>
        <v>0</v>
      </c>
      <c r="O117" s="120"/>
      <c r="Z117" s="130"/>
      <c r="AA117" s="130">
        <v>1</v>
      </c>
      <c r="AB117" s="130">
        <v>1</v>
      </c>
      <c r="AC117" s="130">
        <v>1</v>
      </c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CA117" s="130">
        <v>1</v>
      </c>
      <c r="CB117" s="130">
        <v>1</v>
      </c>
      <c r="CZ117" s="82">
        <v>1</v>
      </c>
    </row>
    <row r="118" spans="1:104" x14ac:dyDescent="0.2">
      <c r="A118" s="131"/>
      <c r="B118" s="132"/>
      <c r="C118" s="138" t="s">
        <v>201</v>
      </c>
      <c r="D118" s="139"/>
      <c r="E118" s="140">
        <v>10.865</v>
      </c>
      <c r="F118" s="141"/>
      <c r="G118" s="142"/>
      <c r="H118" s="143"/>
      <c r="I118" s="136"/>
      <c r="J118" s="144"/>
      <c r="K118" s="136"/>
      <c r="M118" s="145" t="s">
        <v>201</v>
      </c>
      <c r="O118" s="12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46" t="str">
        <f>C117</f>
        <v>Poplatek za skládku horniny 1- 4</v>
      </c>
      <c r="BE118" s="130"/>
      <c r="BF118" s="130"/>
      <c r="BG118" s="130"/>
      <c r="BH118" s="130"/>
      <c r="BI118" s="130"/>
      <c r="BJ118" s="130"/>
      <c r="BK118" s="130"/>
    </row>
    <row r="119" spans="1:104" x14ac:dyDescent="0.2">
      <c r="A119" s="121">
        <v>44</v>
      </c>
      <c r="B119" s="122" t="s">
        <v>202</v>
      </c>
      <c r="C119" s="123" t="s">
        <v>203</v>
      </c>
      <c r="D119" s="124" t="s">
        <v>121</v>
      </c>
      <c r="E119" s="125">
        <v>101.35</v>
      </c>
      <c r="F119" s="126"/>
      <c r="G119" s="127">
        <f>E119*F119</f>
        <v>0</v>
      </c>
      <c r="H119" s="128">
        <v>0</v>
      </c>
      <c r="I119" s="129">
        <f>E119*H119</f>
        <v>0</v>
      </c>
      <c r="J119" s="128">
        <v>0</v>
      </c>
      <c r="K119" s="129">
        <f>E119*J119</f>
        <v>0</v>
      </c>
      <c r="O119" s="120"/>
      <c r="Z119" s="130"/>
      <c r="AA119" s="130">
        <v>1</v>
      </c>
      <c r="AB119" s="130">
        <v>3</v>
      </c>
      <c r="AC119" s="130">
        <v>3</v>
      </c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CA119" s="130">
        <v>1</v>
      </c>
      <c r="CB119" s="130">
        <v>3</v>
      </c>
      <c r="CZ119" s="82">
        <v>1</v>
      </c>
    </row>
    <row r="120" spans="1:104" x14ac:dyDescent="0.2">
      <c r="A120" s="131"/>
      <c r="B120" s="132"/>
      <c r="C120" s="133" t="s">
        <v>204</v>
      </c>
      <c r="D120" s="134"/>
      <c r="E120" s="134"/>
      <c r="F120" s="134"/>
      <c r="G120" s="135"/>
      <c r="I120" s="136"/>
      <c r="K120" s="136"/>
      <c r="L120" s="137" t="s">
        <v>204</v>
      </c>
      <c r="O120" s="12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</row>
    <row r="121" spans="1:104" x14ac:dyDescent="0.2">
      <c r="A121" s="131"/>
      <c r="B121" s="132"/>
      <c r="C121" s="138" t="s">
        <v>205</v>
      </c>
      <c r="D121" s="139"/>
      <c r="E121" s="140">
        <v>101.35</v>
      </c>
      <c r="F121" s="141"/>
      <c r="G121" s="142"/>
      <c r="H121" s="143"/>
      <c r="I121" s="136"/>
      <c r="J121" s="144"/>
      <c r="K121" s="136"/>
      <c r="M121" s="145" t="s">
        <v>205</v>
      </c>
      <c r="O121" s="12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46" t="str">
        <f>C120</f>
        <v>materiál z podkladu, ostatní materiál</v>
      </c>
      <c r="BE121" s="130"/>
      <c r="BF121" s="130"/>
      <c r="BG121" s="130"/>
      <c r="BH121" s="130"/>
      <c r="BI121" s="130"/>
      <c r="BJ121" s="130"/>
      <c r="BK121" s="130"/>
    </row>
    <row r="122" spans="1:104" x14ac:dyDescent="0.2">
      <c r="A122" s="147" t="s">
        <v>37</v>
      </c>
      <c r="B122" s="148" t="s">
        <v>197</v>
      </c>
      <c r="C122" s="149" t="s">
        <v>198</v>
      </c>
      <c r="D122" s="150"/>
      <c r="E122" s="151"/>
      <c r="F122" s="151"/>
      <c r="G122" s="152">
        <f>SUM(G116:G121)</f>
        <v>0</v>
      </c>
      <c r="H122" s="153"/>
      <c r="I122" s="154">
        <f>SUM(I116:I121)</f>
        <v>0</v>
      </c>
      <c r="J122" s="155"/>
      <c r="K122" s="154">
        <f>SUM(K116:K121)</f>
        <v>0</v>
      </c>
      <c r="O122" s="120"/>
      <c r="X122" s="156">
        <f>K122</f>
        <v>0</v>
      </c>
      <c r="Y122" s="156">
        <f>I122</f>
        <v>0</v>
      </c>
      <c r="Z122" s="157">
        <f>G122</f>
        <v>0</v>
      </c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58"/>
      <c r="BB122" s="158"/>
      <c r="BC122" s="158"/>
      <c r="BD122" s="158"/>
      <c r="BE122" s="158"/>
      <c r="BF122" s="158"/>
      <c r="BG122" s="130"/>
      <c r="BH122" s="130"/>
      <c r="BI122" s="130"/>
      <c r="BJ122" s="130"/>
      <c r="BK122" s="130"/>
    </row>
    <row r="123" spans="1:104" ht="14.25" customHeight="1" x14ac:dyDescent="0.2">
      <c r="A123" s="110" t="s">
        <v>32</v>
      </c>
      <c r="B123" s="111" t="s">
        <v>206</v>
      </c>
      <c r="C123" s="112" t="s">
        <v>207</v>
      </c>
      <c r="D123" s="113"/>
      <c r="E123" s="114"/>
      <c r="F123" s="114"/>
      <c r="G123" s="115"/>
      <c r="H123" s="116"/>
      <c r="I123" s="117"/>
      <c r="J123" s="118"/>
      <c r="K123" s="119"/>
      <c r="O123" s="120"/>
    </row>
    <row r="124" spans="1:104" x14ac:dyDescent="0.2">
      <c r="A124" s="121">
        <v>45</v>
      </c>
      <c r="B124" s="122" t="s">
        <v>208</v>
      </c>
      <c r="C124" s="123" t="s">
        <v>209</v>
      </c>
      <c r="D124" s="124" t="s">
        <v>121</v>
      </c>
      <c r="E124" s="125">
        <v>111.85</v>
      </c>
      <c r="F124" s="126"/>
      <c r="G124" s="127">
        <f>E124*F124</f>
        <v>0</v>
      </c>
      <c r="H124" s="128">
        <v>0</v>
      </c>
      <c r="I124" s="129">
        <f>E124*H124</f>
        <v>0</v>
      </c>
      <c r="J124" s="128">
        <v>0</v>
      </c>
      <c r="K124" s="129">
        <f>E124*J124</f>
        <v>0</v>
      </c>
      <c r="O124" s="120"/>
      <c r="Z124" s="130"/>
      <c r="AA124" s="130">
        <v>1</v>
      </c>
      <c r="AB124" s="130">
        <v>3</v>
      </c>
      <c r="AC124" s="130">
        <v>3</v>
      </c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CA124" s="130">
        <v>1</v>
      </c>
      <c r="CB124" s="130">
        <v>3</v>
      </c>
      <c r="CZ124" s="82">
        <v>1</v>
      </c>
    </row>
    <row r="125" spans="1:104" x14ac:dyDescent="0.2">
      <c r="A125" s="131"/>
      <c r="B125" s="132"/>
      <c r="C125" s="138" t="s">
        <v>210</v>
      </c>
      <c r="D125" s="139"/>
      <c r="E125" s="140">
        <v>111.85</v>
      </c>
      <c r="F125" s="141"/>
      <c r="G125" s="142"/>
      <c r="H125" s="143"/>
      <c r="I125" s="136"/>
      <c r="J125" s="144"/>
      <c r="K125" s="136"/>
      <c r="M125" s="145" t="s">
        <v>210</v>
      </c>
      <c r="O125" s="12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46" t="str">
        <f>C124</f>
        <v>Odvoz suti a vybour. hmot na skládku do 1 km</v>
      </c>
      <c r="BE125" s="130"/>
      <c r="BF125" s="130"/>
      <c r="BG125" s="130"/>
      <c r="BH125" s="130"/>
      <c r="BI125" s="130"/>
      <c r="BJ125" s="130"/>
      <c r="BK125" s="130"/>
    </row>
    <row r="126" spans="1:104" x14ac:dyDescent="0.2">
      <c r="A126" s="121">
        <v>46</v>
      </c>
      <c r="B126" s="122" t="s">
        <v>211</v>
      </c>
      <c r="C126" s="123" t="s">
        <v>212</v>
      </c>
      <c r="D126" s="124" t="s">
        <v>121</v>
      </c>
      <c r="E126" s="125">
        <v>943.65</v>
      </c>
      <c r="F126" s="126"/>
      <c r="G126" s="127">
        <f>E126*F126</f>
        <v>0</v>
      </c>
      <c r="H126" s="128">
        <v>0</v>
      </c>
      <c r="I126" s="129">
        <f>E126*H126</f>
        <v>0</v>
      </c>
      <c r="J126" s="128">
        <v>0</v>
      </c>
      <c r="K126" s="129">
        <f>E126*J126</f>
        <v>0</v>
      </c>
      <c r="O126" s="120"/>
      <c r="Z126" s="130"/>
      <c r="AA126" s="130">
        <v>1</v>
      </c>
      <c r="AB126" s="130">
        <v>3</v>
      </c>
      <c r="AC126" s="130">
        <v>3</v>
      </c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CA126" s="130">
        <v>1</v>
      </c>
      <c r="CB126" s="130">
        <v>3</v>
      </c>
      <c r="CZ126" s="82">
        <v>1</v>
      </c>
    </row>
    <row r="127" spans="1:104" x14ac:dyDescent="0.2">
      <c r="A127" s="131"/>
      <c r="B127" s="132"/>
      <c r="C127" s="138" t="s">
        <v>213</v>
      </c>
      <c r="D127" s="139"/>
      <c r="E127" s="140">
        <v>912.15</v>
      </c>
      <c r="F127" s="141"/>
      <c r="G127" s="142"/>
      <c r="H127" s="143"/>
      <c r="I127" s="136"/>
      <c r="J127" s="144"/>
      <c r="K127" s="136"/>
      <c r="M127" s="145" t="s">
        <v>213</v>
      </c>
      <c r="O127" s="12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46" t="str">
        <f>C126</f>
        <v>Příplatek za dopravu suti po suchu za další 1 km</v>
      </c>
      <c r="BE127" s="130"/>
      <c r="BF127" s="130"/>
      <c r="BG127" s="130"/>
      <c r="BH127" s="130"/>
      <c r="BI127" s="130"/>
      <c r="BJ127" s="130"/>
      <c r="BK127" s="130"/>
    </row>
    <row r="128" spans="1:104" x14ac:dyDescent="0.2">
      <c r="A128" s="131"/>
      <c r="B128" s="132"/>
      <c r="C128" s="138" t="s">
        <v>214</v>
      </c>
      <c r="D128" s="139"/>
      <c r="E128" s="140">
        <v>31.5</v>
      </c>
      <c r="F128" s="141"/>
      <c r="G128" s="142"/>
      <c r="H128" s="143"/>
      <c r="I128" s="136"/>
      <c r="J128" s="144"/>
      <c r="K128" s="136"/>
      <c r="M128" s="145" t="s">
        <v>214</v>
      </c>
      <c r="O128" s="12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46" t="str">
        <f>C127</f>
        <v>skládka Nětčice:101,35*9</v>
      </c>
      <c r="BE128" s="130"/>
      <c r="BF128" s="130"/>
      <c r="BG128" s="130"/>
      <c r="BH128" s="130"/>
      <c r="BI128" s="130"/>
      <c r="BJ128" s="130"/>
      <c r="BK128" s="130"/>
    </row>
    <row r="129" spans="1:104" x14ac:dyDescent="0.2">
      <c r="A129" s="121">
        <v>47</v>
      </c>
      <c r="B129" s="122" t="s">
        <v>215</v>
      </c>
      <c r="C129" s="123" t="s">
        <v>216</v>
      </c>
      <c r="D129" s="124" t="s">
        <v>121</v>
      </c>
      <c r="E129" s="125">
        <v>126.2</v>
      </c>
      <c r="F129" s="126"/>
      <c r="G129" s="127">
        <f>E129*F129</f>
        <v>0</v>
      </c>
      <c r="H129" s="128">
        <v>0</v>
      </c>
      <c r="I129" s="129">
        <f>E129*H129</f>
        <v>0</v>
      </c>
      <c r="J129" s="128">
        <v>0</v>
      </c>
      <c r="K129" s="129">
        <f>E129*J129</f>
        <v>0</v>
      </c>
      <c r="O129" s="120"/>
      <c r="Z129" s="130"/>
      <c r="AA129" s="130">
        <v>1</v>
      </c>
      <c r="AB129" s="130">
        <v>3</v>
      </c>
      <c r="AC129" s="130">
        <v>3</v>
      </c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CA129" s="130">
        <v>1</v>
      </c>
      <c r="CB129" s="130">
        <v>3</v>
      </c>
      <c r="CZ129" s="82">
        <v>1</v>
      </c>
    </row>
    <row r="130" spans="1:104" x14ac:dyDescent="0.2">
      <c r="A130" s="131"/>
      <c r="B130" s="132"/>
      <c r="C130" s="133" t="s">
        <v>217</v>
      </c>
      <c r="D130" s="134"/>
      <c r="E130" s="134"/>
      <c r="F130" s="134"/>
      <c r="G130" s="135"/>
      <c r="I130" s="136"/>
      <c r="K130" s="136"/>
      <c r="L130" s="137" t="s">
        <v>217</v>
      </c>
      <c r="O130" s="12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</row>
    <row r="131" spans="1:104" x14ac:dyDescent="0.2">
      <c r="A131" s="131"/>
      <c r="B131" s="132"/>
      <c r="C131" s="138" t="s">
        <v>218</v>
      </c>
      <c r="D131" s="139"/>
      <c r="E131" s="140">
        <v>111.85</v>
      </c>
      <c r="F131" s="141"/>
      <c r="G131" s="142"/>
      <c r="H131" s="143"/>
      <c r="I131" s="136"/>
      <c r="J131" s="144"/>
      <c r="K131" s="136"/>
      <c r="M131" s="145" t="s">
        <v>218</v>
      </c>
      <c r="O131" s="12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46" t="str">
        <f>C130</f>
        <v>+Nakládání žulové dlažby na skládce města</v>
      </c>
      <c r="BE131" s="130"/>
      <c r="BF131" s="130"/>
      <c r="BG131" s="130"/>
      <c r="BH131" s="130"/>
      <c r="BI131" s="130"/>
      <c r="BJ131" s="130"/>
      <c r="BK131" s="130"/>
    </row>
    <row r="132" spans="1:104" x14ac:dyDescent="0.2">
      <c r="A132" s="131"/>
      <c r="B132" s="132"/>
      <c r="C132" s="138" t="s">
        <v>219</v>
      </c>
      <c r="D132" s="139"/>
      <c r="E132" s="140">
        <v>14.35</v>
      </c>
      <c r="F132" s="141"/>
      <c r="G132" s="142"/>
      <c r="H132" s="143"/>
      <c r="I132" s="136"/>
      <c r="J132" s="144"/>
      <c r="K132" s="136"/>
      <c r="M132" s="145" t="s">
        <v>219</v>
      </c>
      <c r="O132" s="12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46" t="str">
        <f>C131</f>
        <v>101,35+4,5+6</v>
      </c>
      <c r="BE132" s="130"/>
      <c r="BF132" s="130"/>
      <c r="BG132" s="130"/>
      <c r="BH132" s="130"/>
      <c r="BI132" s="130"/>
      <c r="BJ132" s="130"/>
      <c r="BK132" s="130"/>
    </row>
    <row r="133" spans="1:104" x14ac:dyDescent="0.2">
      <c r="A133" s="147" t="s">
        <v>37</v>
      </c>
      <c r="B133" s="148" t="s">
        <v>206</v>
      </c>
      <c r="C133" s="149" t="s">
        <v>207</v>
      </c>
      <c r="D133" s="150"/>
      <c r="E133" s="151"/>
      <c r="F133" s="151"/>
      <c r="G133" s="152">
        <f>SUM(G123:G132)</f>
        <v>0</v>
      </c>
      <c r="H133" s="153"/>
      <c r="I133" s="154">
        <f>SUM(I123:I132)</f>
        <v>0</v>
      </c>
      <c r="J133" s="155"/>
      <c r="K133" s="154">
        <f>SUM(K123:K132)</f>
        <v>0</v>
      </c>
      <c r="O133" s="120"/>
      <c r="X133" s="156">
        <f>K133</f>
        <v>0</v>
      </c>
      <c r="Y133" s="156">
        <f>I133</f>
        <v>0</v>
      </c>
      <c r="Z133" s="157">
        <f>G133</f>
        <v>0</v>
      </c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58"/>
      <c r="BB133" s="158"/>
      <c r="BC133" s="158"/>
      <c r="BD133" s="158"/>
      <c r="BE133" s="158"/>
      <c r="BF133" s="158"/>
      <c r="BG133" s="130"/>
      <c r="BH133" s="130"/>
      <c r="BI133" s="130"/>
      <c r="BJ133" s="130"/>
      <c r="BK133" s="130"/>
    </row>
    <row r="134" spans="1:104" x14ac:dyDescent="0.2">
      <c r="A134" s="159" t="s">
        <v>38</v>
      </c>
      <c r="B134" s="160" t="s">
        <v>39</v>
      </c>
      <c r="C134" s="161"/>
      <c r="D134" s="162"/>
      <c r="E134" s="163"/>
      <c r="F134" s="163"/>
      <c r="G134" s="164">
        <f>SUM(Z7:Z134)</f>
        <v>0</v>
      </c>
      <c r="H134" s="165"/>
      <c r="I134" s="166">
        <f>SUM(Y7:Y134)</f>
        <v>198.06071000003527</v>
      </c>
      <c r="J134" s="165"/>
      <c r="K134" s="166">
        <f>SUM(X7:X134)</f>
        <v>-312.13299999999134</v>
      </c>
      <c r="O134" s="120"/>
      <c r="BA134" s="167"/>
      <c r="BB134" s="167"/>
      <c r="BC134" s="167"/>
      <c r="BD134" s="167"/>
      <c r="BE134" s="167"/>
      <c r="BF134" s="167"/>
    </row>
    <row r="135" spans="1:104" x14ac:dyDescent="0.2">
      <c r="E135" s="82"/>
    </row>
    <row r="136" spans="1:104" x14ac:dyDescent="0.2">
      <c r="A136" s="168"/>
      <c r="E136" s="82"/>
    </row>
    <row r="137" spans="1:104" x14ac:dyDescent="0.2">
      <c r="A137" s="169"/>
      <c r="B137" s="170"/>
      <c r="C137" s="171" t="s">
        <v>40</v>
      </c>
      <c r="D137" s="170"/>
      <c r="E137" s="172"/>
      <c r="F137" s="170"/>
      <c r="G137" s="173" t="s">
        <v>41</v>
      </c>
    </row>
    <row r="138" spans="1:104" x14ac:dyDescent="0.2">
      <c r="A138" s="174"/>
      <c r="B138" s="175"/>
      <c r="C138" s="176" t="s">
        <v>220</v>
      </c>
      <c r="D138" s="177"/>
      <c r="E138" s="178"/>
      <c r="F138" s="178"/>
      <c r="G138" s="179">
        <v>0</v>
      </c>
    </row>
    <row r="139" spans="1:104" x14ac:dyDescent="0.2">
      <c r="A139" s="174"/>
      <c r="B139" s="175"/>
      <c r="C139" s="176" t="s">
        <v>42</v>
      </c>
      <c r="D139" s="177"/>
      <c r="E139" s="178"/>
      <c r="F139" s="178"/>
      <c r="G139" s="179">
        <v>0</v>
      </c>
    </row>
    <row r="140" spans="1:104" x14ac:dyDescent="0.2">
      <c r="A140" s="174"/>
      <c r="B140" s="175"/>
      <c r="C140" s="176" t="s">
        <v>43</v>
      </c>
      <c r="D140" s="177"/>
      <c r="E140" s="178"/>
      <c r="F140" s="178"/>
      <c r="G140" s="179">
        <v>0</v>
      </c>
    </row>
    <row r="141" spans="1:104" x14ac:dyDescent="0.2">
      <c r="A141" s="174"/>
      <c r="B141" s="175"/>
      <c r="C141" s="176" t="s">
        <v>44</v>
      </c>
      <c r="D141" s="177"/>
      <c r="E141" s="178"/>
      <c r="F141" s="178"/>
      <c r="G141" s="179">
        <v>0</v>
      </c>
    </row>
    <row r="142" spans="1:104" x14ac:dyDescent="0.2">
      <c r="A142" s="174"/>
      <c r="B142" s="175"/>
      <c r="C142" s="176" t="s">
        <v>45</v>
      </c>
      <c r="D142" s="177"/>
      <c r="E142" s="178"/>
      <c r="F142" s="178"/>
      <c r="G142" s="179"/>
    </row>
    <row r="143" spans="1:104" x14ac:dyDescent="0.2">
      <c r="A143" s="174"/>
      <c r="B143" s="175"/>
      <c r="C143" s="176" t="s">
        <v>46</v>
      </c>
      <c r="D143" s="177"/>
      <c r="E143" s="178"/>
      <c r="F143" s="178"/>
      <c r="G143" s="179">
        <v>0</v>
      </c>
    </row>
    <row r="144" spans="1:104" x14ac:dyDescent="0.2">
      <c r="A144" s="174"/>
      <c r="B144" s="175"/>
      <c r="C144" s="176" t="s">
        <v>47</v>
      </c>
      <c r="D144" s="177"/>
      <c r="E144" s="178"/>
      <c r="F144" s="178"/>
      <c r="G144" s="179"/>
    </row>
    <row r="145" spans="1:7" x14ac:dyDescent="0.2">
      <c r="A145" s="174"/>
      <c r="B145" s="175"/>
      <c r="C145" s="176" t="s">
        <v>48</v>
      </c>
      <c r="D145" s="177"/>
      <c r="E145" s="178"/>
      <c r="F145" s="178"/>
      <c r="G145" s="179">
        <v>0</v>
      </c>
    </row>
    <row r="146" spans="1:7" x14ac:dyDescent="0.2">
      <c r="A146" s="180"/>
      <c r="B146" s="181" t="s">
        <v>41</v>
      </c>
      <c r="C146" s="182"/>
      <c r="D146" s="183"/>
      <c r="E146" s="184"/>
      <c r="F146" s="184"/>
      <c r="G146" s="185">
        <f>SUM(G138:G145)</f>
        <v>0</v>
      </c>
    </row>
    <row r="147" spans="1:7" x14ac:dyDescent="0.2">
      <c r="E147" s="82"/>
    </row>
    <row r="148" spans="1:7" x14ac:dyDescent="0.2">
      <c r="E148" s="82"/>
    </row>
    <row r="149" spans="1:7" x14ac:dyDescent="0.2">
      <c r="E149" s="82"/>
    </row>
    <row r="150" spans="1:7" x14ac:dyDescent="0.2">
      <c r="C150" s="144"/>
      <c r="E150" s="82"/>
    </row>
    <row r="151" spans="1:7" x14ac:dyDescent="0.2">
      <c r="E151" s="82"/>
    </row>
    <row r="152" spans="1:7" x14ac:dyDescent="0.2">
      <c r="E152" s="82"/>
    </row>
    <row r="153" spans="1:7" x14ac:dyDescent="0.2">
      <c r="E153" s="82"/>
    </row>
    <row r="154" spans="1:7" x14ac:dyDescent="0.2">
      <c r="E154" s="82"/>
    </row>
    <row r="155" spans="1:7" x14ac:dyDescent="0.2">
      <c r="E155" s="82"/>
    </row>
    <row r="156" spans="1:7" x14ac:dyDescent="0.2">
      <c r="E156" s="82"/>
    </row>
    <row r="157" spans="1:7" x14ac:dyDescent="0.2">
      <c r="E157" s="82"/>
    </row>
    <row r="158" spans="1:7" x14ac:dyDescent="0.2">
      <c r="E158" s="82"/>
    </row>
    <row r="159" spans="1:7" x14ac:dyDescent="0.2">
      <c r="E159" s="82"/>
    </row>
    <row r="160" spans="1:7" x14ac:dyDescent="0.2">
      <c r="E160" s="82"/>
    </row>
    <row r="161" spans="1:7" x14ac:dyDescent="0.2">
      <c r="E161" s="82"/>
    </row>
    <row r="162" spans="1:7" x14ac:dyDescent="0.2">
      <c r="E162" s="82"/>
    </row>
    <row r="163" spans="1:7" x14ac:dyDescent="0.2">
      <c r="E163" s="82"/>
    </row>
    <row r="164" spans="1:7" x14ac:dyDescent="0.2">
      <c r="A164" s="144"/>
      <c r="B164" s="144"/>
      <c r="C164" s="144"/>
      <c r="D164" s="144"/>
      <c r="E164" s="144"/>
      <c r="F164" s="144"/>
      <c r="G164" s="144"/>
    </row>
    <row r="165" spans="1:7" x14ac:dyDescent="0.2">
      <c r="A165" s="144"/>
      <c r="B165" s="144"/>
      <c r="C165" s="144"/>
      <c r="D165" s="144"/>
      <c r="E165" s="144"/>
      <c r="F165" s="144"/>
      <c r="G165" s="144"/>
    </row>
    <row r="166" spans="1:7" x14ac:dyDescent="0.2">
      <c r="A166" s="144"/>
      <c r="B166" s="144"/>
      <c r="C166" s="144"/>
      <c r="D166" s="144"/>
      <c r="E166" s="144"/>
      <c r="F166" s="144"/>
      <c r="G166" s="144"/>
    </row>
    <row r="167" spans="1:7" x14ac:dyDescent="0.2">
      <c r="A167" s="144"/>
      <c r="B167" s="144"/>
      <c r="C167" s="144"/>
      <c r="D167" s="144"/>
      <c r="E167" s="144"/>
      <c r="F167" s="144"/>
      <c r="G167" s="144"/>
    </row>
    <row r="168" spans="1:7" x14ac:dyDescent="0.2">
      <c r="E168" s="82"/>
    </row>
    <row r="169" spans="1:7" x14ac:dyDescent="0.2">
      <c r="E169" s="82"/>
    </row>
    <row r="170" spans="1:7" x14ac:dyDescent="0.2">
      <c r="E170" s="82"/>
    </row>
    <row r="171" spans="1:7" x14ac:dyDescent="0.2">
      <c r="E171" s="82"/>
    </row>
    <row r="172" spans="1:7" x14ac:dyDescent="0.2">
      <c r="E172" s="82"/>
    </row>
    <row r="173" spans="1:7" x14ac:dyDescent="0.2">
      <c r="E173" s="82"/>
    </row>
    <row r="174" spans="1:7" x14ac:dyDescent="0.2">
      <c r="E174" s="82"/>
    </row>
    <row r="175" spans="1:7" x14ac:dyDescent="0.2">
      <c r="E175" s="82"/>
    </row>
    <row r="176" spans="1:7" x14ac:dyDescent="0.2">
      <c r="E176" s="82"/>
    </row>
    <row r="177" spans="5:5" x14ac:dyDescent="0.2">
      <c r="E177" s="82"/>
    </row>
    <row r="178" spans="5:5" x14ac:dyDescent="0.2">
      <c r="E178" s="82"/>
    </row>
    <row r="179" spans="5:5" x14ac:dyDescent="0.2">
      <c r="E179" s="82"/>
    </row>
    <row r="180" spans="5:5" x14ac:dyDescent="0.2">
      <c r="E180" s="82"/>
    </row>
    <row r="181" spans="5:5" x14ac:dyDescent="0.2">
      <c r="E181" s="82"/>
    </row>
    <row r="182" spans="5:5" x14ac:dyDescent="0.2">
      <c r="E182" s="82"/>
    </row>
    <row r="183" spans="5:5" x14ac:dyDescent="0.2">
      <c r="E183" s="82"/>
    </row>
    <row r="184" spans="5:5" x14ac:dyDescent="0.2">
      <c r="E184" s="82"/>
    </row>
    <row r="185" spans="5:5" x14ac:dyDescent="0.2">
      <c r="E185" s="82"/>
    </row>
    <row r="186" spans="5:5" x14ac:dyDescent="0.2">
      <c r="E186" s="82"/>
    </row>
    <row r="187" spans="5:5" x14ac:dyDescent="0.2">
      <c r="E187" s="82"/>
    </row>
    <row r="188" spans="5:5" x14ac:dyDescent="0.2">
      <c r="E188" s="82"/>
    </row>
    <row r="189" spans="5:5" x14ac:dyDescent="0.2">
      <c r="E189" s="82"/>
    </row>
    <row r="190" spans="5:5" x14ac:dyDescent="0.2">
      <c r="E190" s="82"/>
    </row>
    <row r="191" spans="5:5" x14ac:dyDescent="0.2">
      <c r="E191" s="82"/>
    </row>
    <row r="192" spans="5:5" x14ac:dyDescent="0.2">
      <c r="E192" s="82"/>
    </row>
    <row r="193" spans="1:7" x14ac:dyDescent="0.2">
      <c r="E193" s="82"/>
    </row>
    <row r="194" spans="1:7" x14ac:dyDescent="0.2">
      <c r="E194" s="82"/>
    </row>
    <row r="195" spans="1:7" x14ac:dyDescent="0.2">
      <c r="E195" s="82"/>
    </row>
    <row r="196" spans="1:7" x14ac:dyDescent="0.2">
      <c r="E196" s="82"/>
    </row>
    <row r="197" spans="1:7" x14ac:dyDescent="0.2">
      <c r="E197" s="82"/>
    </row>
    <row r="198" spans="1:7" x14ac:dyDescent="0.2">
      <c r="E198" s="82"/>
    </row>
    <row r="199" spans="1:7" x14ac:dyDescent="0.2">
      <c r="A199" s="186"/>
      <c r="B199" s="186"/>
    </row>
    <row r="200" spans="1:7" x14ac:dyDescent="0.2">
      <c r="A200" s="144"/>
      <c r="B200" s="144"/>
      <c r="C200" s="187"/>
      <c r="D200" s="187"/>
      <c r="E200" s="188"/>
      <c r="F200" s="187"/>
      <c r="G200" s="189"/>
    </row>
    <row r="201" spans="1:7" x14ac:dyDescent="0.2">
      <c r="A201" s="190"/>
      <c r="B201" s="190"/>
      <c r="C201" s="144"/>
      <c r="D201" s="144"/>
      <c r="E201" s="191"/>
      <c r="F201" s="144"/>
      <c r="G201" s="144"/>
    </row>
    <row r="202" spans="1:7" x14ac:dyDescent="0.2">
      <c r="A202" s="144"/>
      <c r="B202" s="144"/>
      <c r="C202" s="144"/>
      <c r="D202" s="144"/>
      <c r="E202" s="191"/>
      <c r="F202" s="144"/>
      <c r="G202" s="144"/>
    </row>
    <row r="203" spans="1:7" x14ac:dyDescent="0.2">
      <c r="A203" s="144"/>
      <c r="B203" s="144"/>
      <c r="C203" s="144"/>
      <c r="D203" s="144"/>
      <c r="E203" s="191"/>
      <c r="F203" s="144"/>
      <c r="G203" s="144"/>
    </row>
    <row r="204" spans="1:7" x14ac:dyDescent="0.2">
      <c r="A204" s="144"/>
      <c r="B204" s="144"/>
      <c r="C204" s="144"/>
      <c r="D204" s="144"/>
      <c r="E204" s="191"/>
      <c r="F204" s="144"/>
      <c r="G204" s="144"/>
    </row>
    <row r="205" spans="1:7" x14ac:dyDescent="0.2">
      <c r="A205" s="144"/>
      <c r="B205" s="144"/>
      <c r="C205" s="144"/>
      <c r="D205" s="144"/>
      <c r="E205" s="191"/>
      <c r="F205" s="144"/>
      <c r="G205" s="144"/>
    </row>
    <row r="206" spans="1:7" x14ac:dyDescent="0.2">
      <c r="A206" s="144"/>
      <c r="B206" s="144"/>
      <c r="C206" s="144"/>
      <c r="D206" s="144"/>
      <c r="E206" s="191"/>
      <c r="F206" s="144"/>
      <c r="G206" s="144"/>
    </row>
    <row r="207" spans="1:7" x14ac:dyDescent="0.2">
      <c r="A207" s="144"/>
      <c r="B207" s="144"/>
      <c r="C207" s="144"/>
      <c r="D207" s="144"/>
      <c r="E207" s="191"/>
      <c r="F207" s="144"/>
      <c r="G207" s="144"/>
    </row>
    <row r="208" spans="1:7" x14ac:dyDescent="0.2">
      <c r="A208" s="144"/>
      <c r="B208" s="144"/>
      <c r="C208" s="144"/>
      <c r="D208" s="144"/>
      <c r="E208" s="191"/>
      <c r="F208" s="144"/>
      <c r="G208" s="144"/>
    </row>
    <row r="209" spans="1:7" x14ac:dyDescent="0.2">
      <c r="A209" s="144"/>
      <c r="B209" s="144"/>
      <c r="C209" s="144"/>
      <c r="D209" s="144"/>
      <c r="E209" s="191"/>
      <c r="F209" s="144"/>
      <c r="G209" s="144"/>
    </row>
    <row r="210" spans="1:7" x14ac:dyDescent="0.2">
      <c r="A210" s="144"/>
      <c r="B210" s="144"/>
      <c r="C210" s="144"/>
      <c r="D210" s="144"/>
      <c r="E210" s="191"/>
      <c r="F210" s="144"/>
      <c r="G210" s="144"/>
    </row>
    <row r="211" spans="1:7" x14ac:dyDescent="0.2">
      <c r="A211" s="144"/>
      <c r="B211" s="144"/>
      <c r="C211" s="144"/>
      <c r="D211" s="144"/>
      <c r="E211" s="191"/>
      <c r="F211" s="144"/>
      <c r="G211" s="144"/>
    </row>
    <row r="212" spans="1:7" x14ac:dyDescent="0.2">
      <c r="A212" s="144"/>
      <c r="B212" s="144"/>
      <c r="C212" s="144"/>
      <c r="D212" s="144"/>
      <c r="E212" s="191"/>
      <c r="F212" s="144"/>
      <c r="G212" s="144"/>
    </row>
    <row r="213" spans="1:7" x14ac:dyDescent="0.2">
      <c r="A213" s="144"/>
      <c r="B213" s="144"/>
      <c r="C213" s="144"/>
      <c r="D213" s="144"/>
      <c r="E213" s="191"/>
      <c r="F213" s="144"/>
      <c r="G213" s="144"/>
    </row>
    <row r="1118" spans="1:7" x14ac:dyDescent="0.2">
      <c r="A1118" s="192"/>
      <c r="B1118" s="193"/>
      <c r="C1118" s="194" t="s">
        <v>42</v>
      </c>
      <c r="D1118" s="195"/>
      <c r="E1118" s="196"/>
      <c r="F1118" s="196"/>
      <c r="G1118" s="197">
        <v>100000</v>
      </c>
    </row>
    <row r="1119" spans="1:7" x14ac:dyDescent="0.2">
      <c r="A1119" s="192"/>
      <c r="B1119" s="193"/>
      <c r="C1119" s="194" t="s">
        <v>43</v>
      </c>
      <c r="D1119" s="195"/>
      <c r="E1119" s="196"/>
      <c r="F1119" s="196"/>
      <c r="G1119" s="197">
        <v>100000</v>
      </c>
    </row>
    <row r="1120" spans="1:7" x14ac:dyDescent="0.2">
      <c r="A1120" s="192"/>
      <c r="B1120" s="193"/>
      <c r="C1120" s="194" t="s">
        <v>44</v>
      </c>
      <c r="D1120" s="195"/>
      <c r="E1120" s="196"/>
      <c r="F1120" s="196"/>
      <c r="G1120" s="197">
        <v>100000</v>
      </c>
    </row>
    <row r="1121" spans="1:7" x14ac:dyDescent="0.2">
      <c r="A1121" s="192"/>
      <c r="B1121" s="193"/>
      <c r="C1121" s="194" t="s">
        <v>45</v>
      </c>
      <c r="D1121" s="195"/>
      <c r="E1121" s="196"/>
      <c r="F1121" s="196"/>
      <c r="G1121" s="197">
        <v>100000</v>
      </c>
    </row>
    <row r="1122" spans="1:7" x14ac:dyDescent="0.2">
      <c r="A1122" s="192"/>
      <c r="B1122" s="193"/>
      <c r="C1122" s="194" t="s">
        <v>46</v>
      </c>
      <c r="D1122" s="195"/>
      <c r="E1122" s="196"/>
      <c r="F1122" s="196"/>
      <c r="G1122" s="197">
        <v>100000</v>
      </c>
    </row>
    <row r="1123" spans="1:7" x14ac:dyDescent="0.2">
      <c r="A1123" s="192"/>
      <c r="B1123" s="193"/>
      <c r="C1123" s="194" t="s">
        <v>47</v>
      </c>
      <c r="D1123" s="195"/>
      <c r="E1123" s="196"/>
      <c r="F1123" s="196"/>
      <c r="G1123" s="197">
        <v>100000</v>
      </c>
    </row>
    <row r="1124" spans="1:7" x14ac:dyDescent="0.2">
      <c r="A1124" s="192"/>
      <c r="B1124" s="193"/>
      <c r="C1124" s="194" t="s">
        <v>48</v>
      </c>
      <c r="D1124" s="195"/>
      <c r="E1124" s="196"/>
      <c r="F1124" s="196"/>
      <c r="G1124" s="197">
        <v>100000</v>
      </c>
    </row>
  </sheetData>
  <mergeCells count="61">
    <mergeCell ref="C125:D125"/>
    <mergeCell ref="C127:D127"/>
    <mergeCell ref="C128:D128"/>
    <mergeCell ref="C130:G130"/>
    <mergeCell ref="C131:D131"/>
    <mergeCell ref="C132:D132"/>
    <mergeCell ref="C118:D118"/>
    <mergeCell ref="C120:G120"/>
    <mergeCell ref="C121:D121"/>
    <mergeCell ref="C99:D99"/>
    <mergeCell ref="C101:D101"/>
    <mergeCell ref="C102:D102"/>
    <mergeCell ref="C104:D104"/>
    <mergeCell ref="C105:D105"/>
    <mergeCell ref="C79:D79"/>
    <mergeCell ref="C81:G81"/>
    <mergeCell ref="C82:D82"/>
    <mergeCell ref="C84:G84"/>
    <mergeCell ref="C85:D85"/>
    <mergeCell ref="C87:G87"/>
    <mergeCell ref="C88:D88"/>
    <mergeCell ref="C89:D89"/>
    <mergeCell ref="C91:D91"/>
    <mergeCell ref="C68:G68"/>
    <mergeCell ref="C69:G69"/>
    <mergeCell ref="C70:D70"/>
    <mergeCell ref="C71:D71"/>
    <mergeCell ref="C75:D75"/>
    <mergeCell ref="C93:D93"/>
    <mergeCell ref="C94:D94"/>
    <mergeCell ref="C96:G96"/>
    <mergeCell ref="C98:D98"/>
    <mergeCell ref="C60:D60"/>
    <mergeCell ref="C61:D61"/>
    <mergeCell ref="C63:G63"/>
    <mergeCell ref="C64:G64"/>
    <mergeCell ref="C65:D65"/>
    <mergeCell ref="C66:D66"/>
    <mergeCell ref="C50:D50"/>
    <mergeCell ref="C53:D53"/>
    <mergeCell ref="C55:D55"/>
    <mergeCell ref="C56:D56"/>
    <mergeCell ref="C58:G58"/>
    <mergeCell ref="C59:G59"/>
    <mergeCell ref="C40:G40"/>
    <mergeCell ref="C41:D41"/>
    <mergeCell ref="C42:D42"/>
    <mergeCell ref="C44:G44"/>
    <mergeCell ref="C45:D45"/>
    <mergeCell ref="C47:G47"/>
    <mergeCell ref="C48:G48"/>
    <mergeCell ref="C49:D49"/>
    <mergeCell ref="C27:D27"/>
    <mergeCell ref="C28:D28"/>
    <mergeCell ref="C33:D33"/>
    <mergeCell ref="C35:G35"/>
    <mergeCell ref="C36:D36"/>
    <mergeCell ref="A1:G1"/>
    <mergeCell ref="C12:D12"/>
    <mergeCell ref="C16:D16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5C6D-8713-4DE5-8155-72EC39E6BF9B}">
  <sheetPr codeName="List3"/>
  <dimension ref="A1:CZ1120"/>
  <sheetViews>
    <sheetView showGridLines="0" showZeros="0" topLeftCell="A118" zoomScaleNormal="100" workbookViewId="0">
      <selection activeCell="G140" sqref="G140"/>
    </sheetView>
  </sheetViews>
  <sheetFormatPr defaultRowHeight="12.75" x14ac:dyDescent="0.2"/>
  <cols>
    <col min="1" max="1" width="4.42578125" style="82" customWidth="1"/>
    <col min="2" max="2" width="11.5703125" style="82" customWidth="1"/>
    <col min="3" max="3" width="40.42578125" style="82" customWidth="1"/>
    <col min="4" max="4" width="5.5703125" style="82" customWidth="1"/>
    <col min="5" max="5" width="8.5703125" style="102" customWidth="1"/>
    <col min="6" max="6" width="9.85546875" style="82" customWidth="1"/>
    <col min="7" max="7" width="13.85546875" style="82" customWidth="1"/>
    <col min="8" max="8" width="11" style="82" hidden="1" customWidth="1"/>
    <col min="9" max="9" width="9.7109375" style="82" hidden="1" customWidth="1"/>
    <col min="10" max="10" width="11.28515625" style="82" hidden="1" customWidth="1"/>
    <col min="11" max="11" width="10.42578125" style="82" hidden="1" customWidth="1"/>
    <col min="12" max="12" width="75.42578125" style="82" customWidth="1"/>
    <col min="13" max="13" width="45.28515625" style="82" customWidth="1"/>
    <col min="14" max="55" width="9.140625" style="82"/>
    <col min="56" max="56" width="62.28515625" style="82" customWidth="1"/>
    <col min="57" max="256" width="9.140625" style="82"/>
    <col min="257" max="257" width="4.42578125" style="82" customWidth="1"/>
    <col min="258" max="258" width="11.5703125" style="82" customWidth="1"/>
    <col min="259" max="259" width="40.42578125" style="82" customWidth="1"/>
    <col min="260" max="260" width="5.5703125" style="82" customWidth="1"/>
    <col min="261" max="261" width="8.5703125" style="82" customWidth="1"/>
    <col min="262" max="262" width="9.85546875" style="82" customWidth="1"/>
    <col min="263" max="263" width="13.85546875" style="82" customWidth="1"/>
    <col min="264" max="264" width="11" style="82" customWidth="1"/>
    <col min="265" max="265" width="9.7109375" style="82" customWidth="1"/>
    <col min="266" max="266" width="11.28515625" style="82" customWidth="1"/>
    <col min="267" max="267" width="10.42578125" style="82" customWidth="1"/>
    <col min="268" max="268" width="75.42578125" style="82" customWidth="1"/>
    <col min="269" max="269" width="45.28515625" style="82" customWidth="1"/>
    <col min="270" max="311" width="9.140625" style="82"/>
    <col min="312" max="312" width="62.28515625" style="82" customWidth="1"/>
    <col min="313" max="512" width="9.140625" style="82"/>
    <col min="513" max="513" width="4.42578125" style="82" customWidth="1"/>
    <col min="514" max="514" width="11.5703125" style="82" customWidth="1"/>
    <col min="515" max="515" width="40.42578125" style="82" customWidth="1"/>
    <col min="516" max="516" width="5.5703125" style="82" customWidth="1"/>
    <col min="517" max="517" width="8.5703125" style="82" customWidth="1"/>
    <col min="518" max="518" width="9.85546875" style="82" customWidth="1"/>
    <col min="519" max="519" width="13.85546875" style="82" customWidth="1"/>
    <col min="520" max="520" width="11" style="82" customWidth="1"/>
    <col min="521" max="521" width="9.7109375" style="82" customWidth="1"/>
    <col min="522" max="522" width="11.28515625" style="82" customWidth="1"/>
    <col min="523" max="523" width="10.42578125" style="82" customWidth="1"/>
    <col min="524" max="524" width="75.42578125" style="82" customWidth="1"/>
    <col min="525" max="525" width="45.28515625" style="82" customWidth="1"/>
    <col min="526" max="567" width="9.140625" style="82"/>
    <col min="568" max="568" width="62.28515625" style="82" customWidth="1"/>
    <col min="569" max="768" width="9.140625" style="82"/>
    <col min="769" max="769" width="4.42578125" style="82" customWidth="1"/>
    <col min="770" max="770" width="11.5703125" style="82" customWidth="1"/>
    <col min="771" max="771" width="40.42578125" style="82" customWidth="1"/>
    <col min="772" max="772" width="5.5703125" style="82" customWidth="1"/>
    <col min="773" max="773" width="8.5703125" style="82" customWidth="1"/>
    <col min="774" max="774" width="9.85546875" style="82" customWidth="1"/>
    <col min="775" max="775" width="13.85546875" style="82" customWidth="1"/>
    <col min="776" max="776" width="11" style="82" customWidth="1"/>
    <col min="777" max="777" width="9.7109375" style="82" customWidth="1"/>
    <col min="778" max="778" width="11.28515625" style="82" customWidth="1"/>
    <col min="779" max="779" width="10.42578125" style="82" customWidth="1"/>
    <col min="780" max="780" width="75.42578125" style="82" customWidth="1"/>
    <col min="781" max="781" width="45.28515625" style="82" customWidth="1"/>
    <col min="782" max="823" width="9.140625" style="82"/>
    <col min="824" max="824" width="62.28515625" style="82" customWidth="1"/>
    <col min="825" max="1024" width="9.140625" style="82"/>
    <col min="1025" max="1025" width="4.42578125" style="82" customWidth="1"/>
    <col min="1026" max="1026" width="11.5703125" style="82" customWidth="1"/>
    <col min="1027" max="1027" width="40.42578125" style="82" customWidth="1"/>
    <col min="1028" max="1028" width="5.5703125" style="82" customWidth="1"/>
    <col min="1029" max="1029" width="8.5703125" style="82" customWidth="1"/>
    <col min="1030" max="1030" width="9.85546875" style="82" customWidth="1"/>
    <col min="1031" max="1031" width="13.85546875" style="82" customWidth="1"/>
    <col min="1032" max="1032" width="11" style="82" customWidth="1"/>
    <col min="1033" max="1033" width="9.7109375" style="82" customWidth="1"/>
    <col min="1034" max="1034" width="11.28515625" style="82" customWidth="1"/>
    <col min="1035" max="1035" width="10.42578125" style="82" customWidth="1"/>
    <col min="1036" max="1036" width="75.42578125" style="82" customWidth="1"/>
    <col min="1037" max="1037" width="45.28515625" style="82" customWidth="1"/>
    <col min="1038" max="1079" width="9.140625" style="82"/>
    <col min="1080" max="1080" width="62.28515625" style="82" customWidth="1"/>
    <col min="1081" max="1280" width="9.140625" style="82"/>
    <col min="1281" max="1281" width="4.42578125" style="82" customWidth="1"/>
    <col min="1282" max="1282" width="11.5703125" style="82" customWidth="1"/>
    <col min="1283" max="1283" width="40.42578125" style="82" customWidth="1"/>
    <col min="1284" max="1284" width="5.5703125" style="82" customWidth="1"/>
    <col min="1285" max="1285" width="8.5703125" style="82" customWidth="1"/>
    <col min="1286" max="1286" width="9.85546875" style="82" customWidth="1"/>
    <col min="1287" max="1287" width="13.85546875" style="82" customWidth="1"/>
    <col min="1288" max="1288" width="11" style="82" customWidth="1"/>
    <col min="1289" max="1289" width="9.7109375" style="82" customWidth="1"/>
    <col min="1290" max="1290" width="11.28515625" style="82" customWidth="1"/>
    <col min="1291" max="1291" width="10.42578125" style="82" customWidth="1"/>
    <col min="1292" max="1292" width="75.42578125" style="82" customWidth="1"/>
    <col min="1293" max="1293" width="45.28515625" style="82" customWidth="1"/>
    <col min="1294" max="1335" width="9.140625" style="82"/>
    <col min="1336" max="1336" width="62.28515625" style="82" customWidth="1"/>
    <col min="1337" max="1536" width="9.140625" style="82"/>
    <col min="1537" max="1537" width="4.42578125" style="82" customWidth="1"/>
    <col min="1538" max="1538" width="11.5703125" style="82" customWidth="1"/>
    <col min="1539" max="1539" width="40.42578125" style="82" customWidth="1"/>
    <col min="1540" max="1540" width="5.5703125" style="82" customWidth="1"/>
    <col min="1541" max="1541" width="8.5703125" style="82" customWidth="1"/>
    <col min="1542" max="1542" width="9.85546875" style="82" customWidth="1"/>
    <col min="1543" max="1543" width="13.85546875" style="82" customWidth="1"/>
    <col min="1544" max="1544" width="11" style="82" customWidth="1"/>
    <col min="1545" max="1545" width="9.7109375" style="82" customWidth="1"/>
    <col min="1546" max="1546" width="11.28515625" style="82" customWidth="1"/>
    <col min="1547" max="1547" width="10.42578125" style="82" customWidth="1"/>
    <col min="1548" max="1548" width="75.42578125" style="82" customWidth="1"/>
    <col min="1549" max="1549" width="45.28515625" style="82" customWidth="1"/>
    <col min="1550" max="1591" width="9.140625" style="82"/>
    <col min="1592" max="1592" width="62.28515625" style="82" customWidth="1"/>
    <col min="1593" max="1792" width="9.140625" style="82"/>
    <col min="1793" max="1793" width="4.42578125" style="82" customWidth="1"/>
    <col min="1794" max="1794" width="11.5703125" style="82" customWidth="1"/>
    <col min="1795" max="1795" width="40.42578125" style="82" customWidth="1"/>
    <col min="1796" max="1796" width="5.5703125" style="82" customWidth="1"/>
    <col min="1797" max="1797" width="8.5703125" style="82" customWidth="1"/>
    <col min="1798" max="1798" width="9.85546875" style="82" customWidth="1"/>
    <col min="1799" max="1799" width="13.85546875" style="82" customWidth="1"/>
    <col min="1800" max="1800" width="11" style="82" customWidth="1"/>
    <col min="1801" max="1801" width="9.7109375" style="82" customWidth="1"/>
    <col min="1802" max="1802" width="11.28515625" style="82" customWidth="1"/>
    <col min="1803" max="1803" width="10.42578125" style="82" customWidth="1"/>
    <col min="1804" max="1804" width="75.42578125" style="82" customWidth="1"/>
    <col min="1805" max="1805" width="45.28515625" style="82" customWidth="1"/>
    <col min="1806" max="1847" width="9.140625" style="82"/>
    <col min="1848" max="1848" width="62.28515625" style="82" customWidth="1"/>
    <col min="1849" max="2048" width="9.140625" style="82"/>
    <col min="2049" max="2049" width="4.42578125" style="82" customWidth="1"/>
    <col min="2050" max="2050" width="11.5703125" style="82" customWidth="1"/>
    <col min="2051" max="2051" width="40.42578125" style="82" customWidth="1"/>
    <col min="2052" max="2052" width="5.5703125" style="82" customWidth="1"/>
    <col min="2053" max="2053" width="8.5703125" style="82" customWidth="1"/>
    <col min="2054" max="2054" width="9.85546875" style="82" customWidth="1"/>
    <col min="2055" max="2055" width="13.85546875" style="82" customWidth="1"/>
    <col min="2056" max="2056" width="11" style="82" customWidth="1"/>
    <col min="2057" max="2057" width="9.7109375" style="82" customWidth="1"/>
    <col min="2058" max="2058" width="11.28515625" style="82" customWidth="1"/>
    <col min="2059" max="2059" width="10.42578125" style="82" customWidth="1"/>
    <col min="2060" max="2060" width="75.42578125" style="82" customWidth="1"/>
    <col min="2061" max="2061" width="45.28515625" style="82" customWidth="1"/>
    <col min="2062" max="2103" width="9.140625" style="82"/>
    <col min="2104" max="2104" width="62.28515625" style="82" customWidth="1"/>
    <col min="2105" max="2304" width="9.140625" style="82"/>
    <col min="2305" max="2305" width="4.42578125" style="82" customWidth="1"/>
    <col min="2306" max="2306" width="11.5703125" style="82" customWidth="1"/>
    <col min="2307" max="2307" width="40.42578125" style="82" customWidth="1"/>
    <col min="2308" max="2308" width="5.5703125" style="82" customWidth="1"/>
    <col min="2309" max="2309" width="8.5703125" style="82" customWidth="1"/>
    <col min="2310" max="2310" width="9.85546875" style="82" customWidth="1"/>
    <col min="2311" max="2311" width="13.85546875" style="82" customWidth="1"/>
    <col min="2312" max="2312" width="11" style="82" customWidth="1"/>
    <col min="2313" max="2313" width="9.7109375" style="82" customWidth="1"/>
    <col min="2314" max="2314" width="11.28515625" style="82" customWidth="1"/>
    <col min="2315" max="2315" width="10.42578125" style="82" customWidth="1"/>
    <col min="2316" max="2316" width="75.42578125" style="82" customWidth="1"/>
    <col min="2317" max="2317" width="45.28515625" style="82" customWidth="1"/>
    <col min="2318" max="2359" width="9.140625" style="82"/>
    <col min="2360" max="2360" width="62.28515625" style="82" customWidth="1"/>
    <col min="2361" max="2560" width="9.140625" style="82"/>
    <col min="2561" max="2561" width="4.42578125" style="82" customWidth="1"/>
    <col min="2562" max="2562" width="11.5703125" style="82" customWidth="1"/>
    <col min="2563" max="2563" width="40.42578125" style="82" customWidth="1"/>
    <col min="2564" max="2564" width="5.5703125" style="82" customWidth="1"/>
    <col min="2565" max="2565" width="8.5703125" style="82" customWidth="1"/>
    <col min="2566" max="2566" width="9.85546875" style="82" customWidth="1"/>
    <col min="2567" max="2567" width="13.85546875" style="82" customWidth="1"/>
    <col min="2568" max="2568" width="11" style="82" customWidth="1"/>
    <col min="2569" max="2569" width="9.7109375" style="82" customWidth="1"/>
    <col min="2570" max="2570" width="11.28515625" style="82" customWidth="1"/>
    <col min="2571" max="2571" width="10.42578125" style="82" customWidth="1"/>
    <col min="2572" max="2572" width="75.42578125" style="82" customWidth="1"/>
    <col min="2573" max="2573" width="45.28515625" style="82" customWidth="1"/>
    <col min="2574" max="2615" width="9.140625" style="82"/>
    <col min="2616" max="2616" width="62.28515625" style="82" customWidth="1"/>
    <col min="2617" max="2816" width="9.140625" style="82"/>
    <col min="2817" max="2817" width="4.42578125" style="82" customWidth="1"/>
    <col min="2818" max="2818" width="11.5703125" style="82" customWidth="1"/>
    <col min="2819" max="2819" width="40.42578125" style="82" customWidth="1"/>
    <col min="2820" max="2820" width="5.5703125" style="82" customWidth="1"/>
    <col min="2821" max="2821" width="8.5703125" style="82" customWidth="1"/>
    <col min="2822" max="2822" width="9.85546875" style="82" customWidth="1"/>
    <col min="2823" max="2823" width="13.85546875" style="82" customWidth="1"/>
    <col min="2824" max="2824" width="11" style="82" customWidth="1"/>
    <col min="2825" max="2825" width="9.7109375" style="82" customWidth="1"/>
    <col min="2826" max="2826" width="11.28515625" style="82" customWidth="1"/>
    <col min="2827" max="2827" width="10.42578125" style="82" customWidth="1"/>
    <col min="2828" max="2828" width="75.42578125" style="82" customWidth="1"/>
    <col min="2829" max="2829" width="45.28515625" style="82" customWidth="1"/>
    <col min="2830" max="2871" width="9.140625" style="82"/>
    <col min="2872" max="2872" width="62.28515625" style="82" customWidth="1"/>
    <col min="2873" max="3072" width="9.140625" style="82"/>
    <col min="3073" max="3073" width="4.42578125" style="82" customWidth="1"/>
    <col min="3074" max="3074" width="11.5703125" style="82" customWidth="1"/>
    <col min="3075" max="3075" width="40.42578125" style="82" customWidth="1"/>
    <col min="3076" max="3076" width="5.5703125" style="82" customWidth="1"/>
    <col min="3077" max="3077" width="8.5703125" style="82" customWidth="1"/>
    <col min="3078" max="3078" width="9.85546875" style="82" customWidth="1"/>
    <col min="3079" max="3079" width="13.85546875" style="82" customWidth="1"/>
    <col min="3080" max="3080" width="11" style="82" customWidth="1"/>
    <col min="3081" max="3081" width="9.7109375" style="82" customWidth="1"/>
    <col min="3082" max="3082" width="11.28515625" style="82" customWidth="1"/>
    <col min="3083" max="3083" width="10.42578125" style="82" customWidth="1"/>
    <col min="3084" max="3084" width="75.42578125" style="82" customWidth="1"/>
    <col min="3085" max="3085" width="45.28515625" style="82" customWidth="1"/>
    <col min="3086" max="3127" width="9.140625" style="82"/>
    <col min="3128" max="3128" width="62.28515625" style="82" customWidth="1"/>
    <col min="3129" max="3328" width="9.140625" style="82"/>
    <col min="3329" max="3329" width="4.42578125" style="82" customWidth="1"/>
    <col min="3330" max="3330" width="11.5703125" style="82" customWidth="1"/>
    <col min="3331" max="3331" width="40.42578125" style="82" customWidth="1"/>
    <col min="3332" max="3332" width="5.5703125" style="82" customWidth="1"/>
    <col min="3333" max="3333" width="8.5703125" style="82" customWidth="1"/>
    <col min="3334" max="3334" width="9.85546875" style="82" customWidth="1"/>
    <col min="3335" max="3335" width="13.85546875" style="82" customWidth="1"/>
    <col min="3336" max="3336" width="11" style="82" customWidth="1"/>
    <col min="3337" max="3337" width="9.7109375" style="82" customWidth="1"/>
    <col min="3338" max="3338" width="11.28515625" style="82" customWidth="1"/>
    <col min="3339" max="3339" width="10.42578125" style="82" customWidth="1"/>
    <col min="3340" max="3340" width="75.42578125" style="82" customWidth="1"/>
    <col min="3341" max="3341" width="45.28515625" style="82" customWidth="1"/>
    <col min="3342" max="3383" width="9.140625" style="82"/>
    <col min="3384" max="3384" width="62.28515625" style="82" customWidth="1"/>
    <col min="3385" max="3584" width="9.140625" style="82"/>
    <col min="3585" max="3585" width="4.42578125" style="82" customWidth="1"/>
    <col min="3586" max="3586" width="11.5703125" style="82" customWidth="1"/>
    <col min="3587" max="3587" width="40.42578125" style="82" customWidth="1"/>
    <col min="3588" max="3588" width="5.5703125" style="82" customWidth="1"/>
    <col min="3589" max="3589" width="8.5703125" style="82" customWidth="1"/>
    <col min="3590" max="3590" width="9.85546875" style="82" customWidth="1"/>
    <col min="3591" max="3591" width="13.85546875" style="82" customWidth="1"/>
    <col min="3592" max="3592" width="11" style="82" customWidth="1"/>
    <col min="3593" max="3593" width="9.7109375" style="82" customWidth="1"/>
    <col min="3594" max="3594" width="11.28515625" style="82" customWidth="1"/>
    <col min="3595" max="3595" width="10.42578125" style="82" customWidth="1"/>
    <col min="3596" max="3596" width="75.42578125" style="82" customWidth="1"/>
    <col min="3597" max="3597" width="45.28515625" style="82" customWidth="1"/>
    <col min="3598" max="3639" width="9.140625" style="82"/>
    <col min="3640" max="3640" width="62.28515625" style="82" customWidth="1"/>
    <col min="3641" max="3840" width="9.140625" style="82"/>
    <col min="3841" max="3841" width="4.42578125" style="82" customWidth="1"/>
    <col min="3842" max="3842" width="11.5703125" style="82" customWidth="1"/>
    <col min="3843" max="3843" width="40.42578125" style="82" customWidth="1"/>
    <col min="3844" max="3844" width="5.5703125" style="82" customWidth="1"/>
    <col min="3845" max="3845" width="8.5703125" style="82" customWidth="1"/>
    <col min="3846" max="3846" width="9.85546875" style="82" customWidth="1"/>
    <col min="3847" max="3847" width="13.85546875" style="82" customWidth="1"/>
    <col min="3848" max="3848" width="11" style="82" customWidth="1"/>
    <col min="3849" max="3849" width="9.7109375" style="82" customWidth="1"/>
    <col min="3850" max="3850" width="11.28515625" style="82" customWidth="1"/>
    <col min="3851" max="3851" width="10.42578125" style="82" customWidth="1"/>
    <col min="3852" max="3852" width="75.42578125" style="82" customWidth="1"/>
    <col min="3853" max="3853" width="45.28515625" style="82" customWidth="1"/>
    <col min="3854" max="3895" width="9.140625" style="82"/>
    <col min="3896" max="3896" width="62.28515625" style="82" customWidth="1"/>
    <col min="3897" max="4096" width="9.140625" style="82"/>
    <col min="4097" max="4097" width="4.42578125" style="82" customWidth="1"/>
    <col min="4098" max="4098" width="11.5703125" style="82" customWidth="1"/>
    <col min="4099" max="4099" width="40.42578125" style="82" customWidth="1"/>
    <col min="4100" max="4100" width="5.5703125" style="82" customWidth="1"/>
    <col min="4101" max="4101" width="8.5703125" style="82" customWidth="1"/>
    <col min="4102" max="4102" width="9.85546875" style="82" customWidth="1"/>
    <col min="4103" max="4103" width="13.85546875" style="82" customWidth="1"/>
    <col min="4104" max="4104" width="11" style="82" customWidth="1"/>
    <col min="4105" max="4105" width="9.7109375" style="82" customWidth="1"/>
    <col min="4106" max="4106" width="11.28515625" style="82" customWidth="1"/>
    <col min="4107" max="4107" width="10.42578125" style="82" customWidth="1"/>
    <col min="4108" max="4108" width="75.42578125" style="82" customWidth="1"/>
    <col min="4109" max="4109" width="45.28515625" style="82" customWidth="1"/>
    <col min="4110" max="4151" width="9.140625" style="82"/>
    <col min="4152" max="4152" width="62.28515625" style="82" customWidth="1"/>
    <col min="4153" max="4352" width="9.140625" style="82"/>
    <col min="4353" max="4353" width="4.42578125" style="82" customWidth="1"/>
    <col min="4354" max="4354" width="11.5703125" style="82" customWidth="1"/>
    <col min="4355" max="4355" width="40.42578125" style="82" customWidth="1"/>
    <col min="4356" max="4356" width="5.5703125" style="82" customWidth="1"/>
    <col min="4357" max="4357" width="8.5703125" style="82" customWidth="1"/>
    <col min="4358" max="4358" width="9.85546875" style="82" customWidth="1"/>
    <col min="4359" max="4359" width="13.85546875" style="82" customWidth="1"/>
    <col min="4360" max="4360" width="11" style="82" customWidth="1"/>
    <col min="4361" max="4361" width="9.7109375" style="82" customWidth="1"/>
    <col min="4362" max="4362" width="11.28515625" style="82" customWidth="1"/>
    <col min="4363" max="4363" width="10.42578125" style="82" customWidth="1"/>
    <col min="4364" max="4364" width="75.42578125" style="82" customWidth="1"/>
    <col min="4365" max="4365" width="45.28515625" style="82" customWidth="1"/>
    <col min="4366" max="4407" width="9.140625" style="82"/>
    <col min="4408" max="4408" width="62.28515625" style="82" customWidth="1"/>
    <col min="4409" max="4608" width="9.140625" style="82"/>
    <col min="4609" max="4609" width="4.42578125" style="82" customWidth="1"/>
    <col min="4610" max="4610" width="11.5703125" style="82" customWidth="1"/>
    <col min="4611" max="4611" width="40.42578125" style="82" customWidth="1"/>
    <col min="4612" max="4612" width="5.5703125" style="82" customWidth="1"/>
    <col min="4613" max="4613" width="8.5703125" style="82" customWidth="1"/>
    <col min="4614" max="4614" width="9.85546875" style="82" customWidth="1"/>
    <col min="4615" max="4615" width="13.85546875" style="82" customWidth="1"/>
    <col min="4616" max="4616" width="11" style="82" customWidth="1"/>
    <col min="4617" max="4617" width="9.7109375" style="82" customWidth="1"/>
    <col min="4618" max="4618" width="11.28515625" style="82" customWidth="1"/>
    <col min="4619" max="4619" width="10.42578125" style="82" customWidth="1"/>
    <col min="4620" max="4620" width="75.42578125" style="82" customWidth="1"/>
    <col min="4621" max="4621" width="45.28515625" style="82" customWidth="1"/>
    <col min="4622" max="4663" width="9.140625" style="82"/>
    <col min="4664" max="4664" width="62.28515625" style="82" customWidth="1"/>
    <col min="4665" max="4864" width="9.140625" style="82"/>
    <col min="4865" max="4865" width="4.42578125" style="82" customWidth="1"/>
    <col min="4866" max="4866" width="11.5703125" style="82" customWidth="1"/>
    <col min="4867" max="4867" width="40.42578125" style="82" customWidth="1"/>
    <col min="4868" max="4868" width="5.5703125" style="82" customWidth="1"/>
    <col min="4869" max="4869" width="8.5703125" style="82" customWidth="1"/>
    <col min="4870" max="4870" width="9.85546875" style="82" customWidth="1"/>
    <col min="4871" max="4871" width="13.85546875" style="82" customWidth="1"/>
    <col min="4872" max="4872" width="11" style="82" customWidth="1"/>
    <col min="4873" max="4873" width="9.7109375" style="82" customWidth="1"/>
    <col min="4874" max="4874" width="11.28515625" style="82" customWidth="1"/>
    <col min="4875" max="4875" width="10.42578125" style="82" customWidth="1"/>
    <col min="4876" max="4876" width="75.42578125" style="82" customWidth="1"/>
    <col min="4877" max="4877" width="45.28515625" style="82" customWidth="1"/>
    <col min="4878" max="4919" width="9.140625" style="82"/>
    <col min="4920" max="4920" width="62.28515625" style="82" customWidth="1"/>
    <col min="4921" max="5120" width="9.140625" style="82"/>
    <col min="5121" max="5121" width="4.42578125" style="82" customWidth="1"/>
    <col min="5122" max="5122" width="11.5703125" style="82" customWidth="1"/>
    <col min="5123" max="5123" width="40.42578125" style="82" customWidth="1"/>
    <col min="5124" max="5124" width="5.5703125" style="82" customWidth="1"/>
    <col min="5125" max="5125" width="8.5703125" style="82" customWidth="1"/>
    <col min="5126" max="5126" width="9.85546875" style="82" customWidth="1"/>
    <col min="5127" max="5127" width="13.85546875" style="82" customWidth="1"/>
    <col min="5128" max="5128" width="11" style="82" customWidth="1"/>
    <col min="5129" max="5129" width="9.7109375" style="82" customWidth="1"/>
    <col min="5130" max="5130" width="11.28515625" style="82" customWidth="1"/>
    <col min="5131" max="5131" width="10.42578125" style="82" customWidth="1"/>
    <col min="5132" max="5132" width="75.42578125" style="82" customWidth="1"/>
    <col min="5133" max="5133" width="45.28515625" style="82" customWidth="1"/>
    <col min="5134" max="5175" width="9.140625" style="82"/>
    <col min="5176" max="5176" width="62.28515625" style="82" customWidth="1"/>
    <col min="5177" max="5376" width="9.140625" style="82"/>
    <col min="5377" max="5377" width="4.42578125" style="82" customWidth="1"/>
    <col min="5378" max="5378" width="11.5703125" style="82" customWidth="1"/>
    <col min="5379" max="5379" width="40.42578125" style="82" customWidth="1"/>
    <col min="5380" max="5380" width="5.5703125" style="82" customWidth="1"/>
    <col min="5381" max="5381" width="8.5703125" style="82" customWidth="1"/>
    <col min="5382" max="5382" width="9.85546875" style="82" customWidth="1"/>
    <col min="5383" max="5383" width="13.85546875" style="82" customWidth="1"/>
    <col min="5384" max="5384" width="11" style="82" customWidth="1"/>
    <col min="5385" max="5385" width="9.7109375" style="82" customWidth="1"/>
    <col min="5386" max="5386" width="11.28515625" style="82" customWidth="1"/>
    <col min="5387" max="5387" width="10.42578125" style="82" customWidth="1"/>
    <col min="5388" max="5388" width="75.42578125" style="82" customWidth="1"/>
    <col min="5389" max="5389" width="45.28515625" style="82" customWidth="1"/>
    <col min="5390" max="5431" width="9.140625" style="82"/>
    <col min="5432" max="5432" width="62.28515625" style="82" customWidth="1"/>
    <col min="5433" max="5632" width="9.140625" style="82"/>
    <col min="5633" max="5633" width="4.42578125" style="82" customWidth="1"/>
    <col min="5634" max="5634" width="11.5703125" style="82" customWidth="1"/>
    <col min="5635" max="5635" width="40.42578125" style="82" customWidth="1"/>
    <col min="5636" max="5636" width="5.5703125" style="82" customWidth="1"/>
    <col min="5637" max="5637" width="8.5703125" style="82" customWidth="1"/>
    <col min="5638" max="5638" width="9.85546875" style="82" customWidth="1"/>
    <col min="5639" max="5639" width="13.85546875" style="82" customWidth="1"/>
    <col min="5640" max="5640" width="11" style="82" customWidth="1"/>
    <col min="5641" max="5641" width="9.7109375" style="82" customWidth="1"/>
    <col min="5642" max="5642" width="11.28515625" style="82" customWidth="1"/>
    <col min="5643" max="5643" width="10.42578125" style="82" customWidth="1"/>
    <col min="5644" max="5644" width="75.42578125" style="82" customWidth="1"/>
    <col min="5645" max="5645" width="45.28515625" style="82" customWidth="1"/>
    <col min="5646" max="5687" width="9.140625" style="82"/>
    <col min="5688" max="5688" width="62.28515625" style="82" customWidth="1"/>
    <col min="5689" max="5888" width="9.140625" style="82"/>
    <col min="5889" max="5889" width="4.42578125" style="82" customWidth="1"/>
    <col min="5890" max="5890" width="11.5703125" style="82" customWidth="1"/>
    <col min="5891" max="5891" width="40.42578125" style="82" customWidth="1"/>
    <col min="5892" max="5892" width="5.5703125" style="82" customWidth="1"/>
    <col min="5893" max="5893" width="8.5703125" style="82" customWidth="1"/>
    <col min="5894" max="5894" width="9.85546875" style="82" customWidth="1"/>
    <col min="5895" max="5895" width="13.85546875" style="82" customWidth="1"/>
    <col min="5896" max="5896" width="11" style="82" customWidth="1"/>
    <col min="5897" max="5897" width="9.7109375" style="82" customWidth="1"/>
    <col min="5898" max="5898" width="11.28515625" style="82" customWidth="1"/>
    <col min="5899" max="5899" width="10.42578125" style="82" customWidth="1"/>
    <col min="5900" max="5900" width="75.42578125" style="82" customWidth="1"/>
    <col min="5901" max="5901" width="45.28515625" style="82" customWidth="1"/>
    <col min="5902" max="5943" width="9.140625" style="82"/>
    <col min="5944" max="5944" width="62.28515625" style="82" customWidth="1"/>
    <col min="5945" max="6144" width="9.140625" style="82"/>
    <col min="6145" max="6145" width="4.42578125" style="82" customWidth="1"/>
    <col min="6146" max="6146" width="11.5703125" style="82" customWidth="1"/>
    <col min="6147" max="6147" width="40.42578125" style="82" customWidth="1"/>
    <col min="6148" max="6148" width="5.5703125" style="82" customWidth="1"/>
    <col min="6149" max="6149" width="8.5703125" style="82" customWidth="1"/>
    <col min="6150" max="6150" width="9.85546875" style="82" customWidth="1"/>
    <col min="6151" max="6151" width="13.85546875" style="82" customWidth="1"/>
    <col min="6152" max="6152" width="11" style="82" customWidth="1"/>
    <col min="6153" max="6153" width="9.7109375" style="82" customWidth="1"/>
    <col min="6154" max="6154" width="11.28515625" style="82" customWidth="1"/>
    <col min="6155" max="6155" width="10.42578125" style="82" customWidth="1"/>
    <col min="6156" max="6156" width="75.42578125" style="82" customWidth="1"/>
    <col min="6157" max="6157" width="45.28515625" style="82" customWidth="1"/>
    <col min="6158" max="6199" width="9.140625" style="82"/>
    <col min="6200" max="6200" width="62.28515625" style="82" customWidth="1"/>
    <col min="6201" max="6400" width="9.140625" style="82"/>
    <col min="6401" max="6401" width="4.42578125" style="82" customWidth="1"/>
    <col min="6402" max="6402" width="11.5703125" style="82" customWidth="1"/>
    <col min="6403" max="6403" width="40.42578125" style="82" customWidth="1"/>
    <col min="6404" max="6404" width="5.5703125" style="82" customWidth="1"/>
    <col min="6405" max="6405" width="8.5703125" style="82" customWidth="1"/>
    <col min="6406" max="6406" width="9.85546875" style="82" customWidth="1"/>
    <col min="6407" max="6407" width="13.85546875" style="82" customWidth="1"/>
    <col min="6408" max="6408" width="11" style="82" customWidth="1"/>
    <col min="6409" max="6409" width="9.7109375" style="82" customWidth="1"/>
    <col min="6410" max="6410" width="11.28515625" style="82" customWidth="1"/>
    <col min="6411" max="6411" width="10.42578125" style="82" customWidth="1"/>
    <col min="6412" max="6412" width="75.42578125" style="82" customWidth="1"/>
    <col min="6413" max="6413" width="45.28515625" style="82" customWidth="1"/>
    <col min="6414" max="6455" width="9.140625" style="82"/>
    <col min="6456" max="6456" width="62.28515625" style="82" customWidth="1"/>
    <col min="6457" max="6656" width="9.140625" style="82"/>
    <col min="6657" max="6657" width="4.42578125" style="82" customWidth="1"/>
    <col min="6658" max="6658" width="11.5703125" style="82" customWidth="1"/>
    <col min="6659" max="6659" width="40.42578125" style="82" customWidth="1"/>
    <col min="6660" max="6660" width="5.5703125" style="82" customWidth="1"/>
    <col min="6661" max="6661" width="8.5703125" style="82" customWidth="1"/>
    <col min="6662" max="6662" width="9.85546875" style="82" customWidth="1"/>
    <col min="6663" max="6663" width="13.85546875" style="82" customWidth="1"/>
    <col min="6664" max="6664" width="11" style="82" customWidth="1"/>
    <col min="6665" max="6665" width="9.7109375" style="82" customWidth="1"/>
    <col min="6666" max="6666" width="11.28515625" style="82" customWidth="1"/>
    <col min="6667" max="6667" width="10.42578125" style="82" customWidth="1"/>
    <col min="6668" max="6668" width="75.42578125" style="82" customWidth="1"/>
    <col min="6669" max="6669" width="45.28515625" style="82" customWidth="1"/>
    <col min="6670" max="6711" width="9.140625" style="82"/>
    <col min="6712" max="6712" width="62.28515625" style="82" customWidth="1"/>
    <col min="6713" max="6912" width="9.140625" style="82"/>
    <col min="6913" max="6913" width="4.42578125" style="82" customWidth="1"/>
    <col min="6914" max="6914" width="11.5703125" style="82" customWidth="1"/>
    <col min="6915" max="6915" width="40.42578125" style="82" customWidth="1"/>
    <col min="6916" max="6916" width="5.5703125" style="82" customWidth="1"/>
    <col min="6917" max="6917" width="8.5703125" style="82" customWidth="1"/>
    <col min="6918" max="6918" width="9.85546875" style="82" customWidth="1"/>
    <col min="6919" max="6919" width="13.85546875" style="82" customWidth="1"/>
    <col min="6920" max="6920" width="11" style="82" customWidth="1"/>
    <col min="6921" max="6921" width="9.7109375" style="82" customWidth="1"/>
    <col min="6922" max="6922" width="11.28515625" style="82" customWidth="1"/>
    <col min="6923" max="6923" width="10.42578125" style="82" customWidth="1"/>
    <col min="6924" max="6924" width="75.42578125" style="82" customWidth="1"/>
    <col min="6925" max="6925" width="45.28515625" style="82" customWidth="1"/>
    <col min="6926" max="6967" width="9.140625" style="82"/>
    <col min="6968" max="6968" width="62.28515625" style="82" customWidth="1"/>
    <col min="6969" max="7168" width="9.140625" style="82"/>
    <col min="7169" max="7169" width="4.42578125" style="82" customWidth="1"/>
    <col min="7170" max="7170" width="11.5703125" style="82" customWidth="1"/>
    <col min="7171" max="7171" width="40.42578125" style="82" customWidth="1"/>
    <col min="7172" max="7172" width="5.5703125" style="82" customWidth="1"/>
    <col min="7173" max="7173" width="8.5703125" style="82" customWidth="1"/>
    <col min="7174" max="7174" width="9.85546875" style="82" customWidth="1"/>
    <col min="7175" max="7175" width="13.85546875" style="82" customWidth="1"/>
    <col min="7176" max="7176" width="11" style="82" customWidth="1"/>
    <col min="7177" max="7177" width="9.7109375" style="82" customWidth="1"/>
    <col min="7178" max="7178" width="11.28515625" style="82" customWidth="1"/>
    <col min="7179" max="7179" width="10.42578125" style="82" customWidth="1"/>
    <col min="7180" max="7180" width="75.42578125" style="82" customWidth="1"/>
    <col min="7181" max="7181" width="45.28515625" style="82" customWidth="1"/>
    <col min="7182" max="7223" width="9.140625" style="82"/>
    <col min="7224" max="7224" width="62.28515625" style="82" customWidth="1"/>
    <col min="7225" max="7424" width="9.140625" style="82"/>
    <col min="7425" max="7425" width="4.42578125" style="82" customWidth="1"/>
    <col min="7426" max="7426" width="11.5703125" style="82" customWidth="1"/>
    <col min="7427" max="7427" width="40.42578125" style="82" customWidth="1"/>
    <col min="7428" max="7428" width="5.5703125" style="82" customWidth="1"/>
    <col min="7429" max="7429" width="8.5703125" style="82" customWidth="1"/>
    <col min="7430" max="7430" width="9.85546875" style="82" customWidth="1"/>
    <col min="7431" max="7431" width="13.85546875" style="82" customWidth="1"/>
    <col min="7432" max="7432" width="11" style="82" customWidth="1"/>
    <col min="7433" max="7433" width="9.7109375" style="82" customWidth="1"/>
    <col min="7434" max="7434" width="11.28515625" style="82" customWidth="1"/>
    <col min="7435" max="7435" width="10.42578125" style="82" customWidth="1"/>
    <col min="7436" max="7436" width="75.42578125" style="82" customWidth="1"/>
    <col min="7437" max="7437" width="45.28515625" style="82" customWidth="1"/>
    <col min="7438" max="7479" width="9.140625" style="82"/>
    <col min="7480" max="7480" width="62.28515625" style="82" customWidth="1"/>
    <col min="7481" max="7680" width="9.140625" style="82"/>
    <col min="7681" max="7681" width="4.42578125" style="82" customWidth="1"/>
    <col min="7682" max="7682" width="11.5703125" style="82" customWidth="1"/>
    <col min="7683" max="7683" width="40.42578125" style="82" customWidth="1"/>
    <col min="7684" max="7684" width="5.5703125" style="82" customWidth="1"/>
    <col min="7685" max="7685" width="8.5703125" style="82" customWidth="1"/>
    <col min="7686" max="7686" width="9.85546875" style="82" customWidth="1"/>
    <col min="7687" max="7687" width="13.85546875" style="82" customWidth="1"/>
    <col min="7688" max="7688" width="11" style="82" customWidth="1"/>
    <col min="7689" max="7689" width="9.7109375" style="82" customWidth="1"/>
    <col min="7690" max="7690" width="11.28515625" style="82" customWidth="1"/>
    <col min="7691" max="7691" width="10.42578125" style="82" customWidth="1"/>
    <col min="7692" max="7692" width="75.42578125" style="82" customWidth="1"/>
    <col min="7693" max="7693" width="45.28515625" style="82" customWidth="1"/>
    <col min="7694" max="7735" width="9.140625" style="82"/>
    <col min="7736" max="7736" width="62.28515625" style="82" customWidth="1"/>
    <col min="7737" max="7936" width="9.140625" style="82"/>
    <col min="7937" max="7937" width="4.42578125" style="82" customWidth="1"/>
    <col min="7938" max="7938" width="11.5703125" style="82" customWidth="1"/>
    <col min="7939" max="7939" width="40.42578125" style="82" customWidth="1"/>
    <col min="7940" max="7940" width="5.5703125" style="82" customWidth="1"/>
    <col min="7941" max="7941" width="8.5703125" style="82" customWidth="1"/>
    <col min="7942" max="7942" width="9.85546875" style="82" customWidth="1"/>
    <col min="7943" max="7943" width="13.85546875" style="82" customWidth="1"/>
    <col min="7944" max="7944" width="11" style="82" customWidth="1"/>
    <col min="7945" max="7945" width="9.7109375" style="82" customWidth="1"/>
    <col min="7946" max="7946" width="11.28515625" style="82" customWidth="1"/>
    <col min="7947" max="7947" width="10.42578125" style="82" customWidth="1"/>
    <col min="7948" max="7948" width="75.42578125" style="82" customWidth="1"/>
    <col min="7949" max="7949" width="45.28515625" style="82" customWidth="1"/>
    <col min="7950" max="7991" width="9.140625" style="82"/>
    <col min="7992" max="7992" width="62.28515625" style="82" customWidth="1"/>
    <col min="7993" max="8192" width="9.140625" style="82"/>
    <col min="8193" max="8193" width="4.42578125" style="82" customWidth="1"/>
    <col min="8194" max="8194" width="11.5703125" style="82" customWidth="1"/>
    <col min="8195" max="8195" width="40.42578125" style="82" customWidth="1"/>
    <col min="8196" max="8196" width="5.5703125" style="82" customWidth="1"/>
    <col min="8197" max="8197" width="8.5703125" style="82" customWidth="1"/>
    <col min="8198" max="8198" width="9.85546875" style="82" customWidth="1"/>
    <col min="8199" max="8199" width="13.85546875" style="82" customWidth="1"/>
    <col min="8200" max="8200" width="11" style="82" customWidth="1"/>
    <col min="8201" max="8201" width="9.7109375" style="82" customWidth="1"/>
    <col min="8202" max="8202" width="11.28515625" style="82" customWidth="1"/>
    <col min="8203" max="8203" width="10.42578125" style="82" customWidth="1"/>
    <col min="8204" max="8204" width="75.42578125" style="82" customWidth="1"/>
    <col min="8205" max="8205" width="45.28515625" style="82" customWidth="1"/>
    <col min="8206" max="8247" width="9.140625" style="82"/>
    <col min="8248" max="8248" width="62.28515625" style="82" customWidth="1"/>
    <col min="8249" max="8448" width="9.140625" style="82"/>
    <col min="8449" max="8449" width="4.42578125" style="82" customWidth="1"/>
    <col min="8450" max="8450" width="11.5703125" style="82" customWidth="1"/>
    <col min="8451" max="8451" width="40.42578125" style="82" customWidth="1"/>
    <col min="8452" max="8452" width="5.5703125" style="82" customWidth="1"/>
    <col min="8453" max="8453" width="8.5703125" style="82" customWidth="1"/>
    <col min="8454" max="8454" width="9.85546875" style="82" customWidth="1"/>
    <col min="8455" max="8455" width="13.85546875" style="82" customWidth="1"/>
    <col min="8456" max="8456" width="11" style="82" customWidth="1"/>
    <col min="8457" max="8457" width="9.7109375" style="82" customWidth="1"/>
    <col min="8458" max="8458" width="11.28515625" style="82" customWidth="1"/>
    <col min="8459" max="8459" width="10.42578125" style="82" customWidth="1"/>
    <col min="8460" max="8460" width="75.42578125" style="82" customWidth="1"/>
    <col min="8461" max="8461" width="45.28515625" style="82" customWidth="1"/>
    <col min="8462" max="8503" width="9.140625" style="82"/>
    <col min="8504" max="8504" width="62.28515625" style="82" customWidth="1"/>
    <col min="8505" max="8704" width="9.140625" style="82"/>
    <col min="8705" max="8705" width="4.42578125" style="82" customWidth="1"/>
    <col min="8706" max="8706" width="11.5703125" style="82" customWidth="1"/>
    <col min="8707" max="8707" width="40.42578125" style="82" customWidth="1"/>
    <col min="8708" max="8708" width="5.5703125" style="82" customWidth="1"/>
    <col min="8709" max="8709" width="8.5703125" style="82" customWidth="1"/>
    <col min="8710" max="8710" width="9.85546875" style="82" customWidth="1"/>
    <col min="8711" max="8711" width="13.85546875" style="82" customWidth="1"/>
    <col min="8712" max="8712" width="11" style="82" customWidth="1"/>
    <col min="8713" max="8713" width="9.7109375" style="82" customWidth="1"/>
    <col min="8714" max="8714" width="11.28515625" style="82" customWidth="1"/>
    <col min="8715" max="8715" width="10.42578125" style="82" customWidth="1"/>
    <col min="8716" max="8716" width="75.42578125" style="82" customWidth="1"/>
    <col min="8717" max="8717" width="45.28515625" style="82" customWidth="1"/>
    <col min="8718" max="8759" width="9.140625" style="82"/>
    <col min="8760" max="8760" width="62.28515625" style="82" customWidth="1"/>
    <col min="8761" max="8960" width="9.140625" style="82"/>
    <col min="8961" max="8961" width="4.42578125" style="82" customWidth="1"/>
    <col min="8962" max="8962" width="11.5703125" style="82" customWidth="1"/>
    <col min="8963" max="8963" width="40.42578125" style="82" customWidth="1"/>
    <col min="8964" max="8964" width="5.5703125" style="82" customWidth="1"/>
    <col min="8965" max="8965" width="8.5703125" style="82" customWidth="1"/>
    <col min="8966" max="8966" width="9.85546875" style="82" customWidth="1"/>
    <col min="8967" max="8967" width="13.85546875" style="82" customWidth="1"/>
    <col min="8968" max="8968" width="11" style="82" customWidth="1"/>
    <col min="8969" max="8969" width="9.7109375" style="82" customWidth="1"/>
    <col min="8970" max="8970" width="11.28515625" style="82" customWidth="1"/>
    <col min="8971" max="8971" width="10.42578125" style="82" customWidth="1"/>
    <col min="8972" max="8972" width="75.42578125" style="82" customWidth="1"/>
    <col min="8973" max="8973" width="45.28515625" style="82" customWidth="1"/>
    <col min="8974" max="9015" width="9.140625" style="82"/>
    <col min="9016" max="9016" width="62.28515625" style="82" customWidth="1"/>
    <col min="9017" max="9216" width="9.140625" style="82"/>
    <col min="9217" max="9217" width="4.42578125" style="82" customWidth="1"/>
    <col min="9218" max="9218" width="11.5703125" style="82" customWidth="1"/>
    <col min="9219" max="9219" width="40.42578125" style="82" customWidth="1"/>
    <col min="9220" max="9220" width="5.5703125" style="82" customWidth="1"/>
    <col min="9221" max="9221" width="8.5703125" style="82" customWidth="1"/>
    <col min="9222" max="9222" width="9.85546875" style="82" customWidth="1"/>
    <col min="9223" max="9223" width="13.85546875" style="82" customWidth="1"/>
    <col min="9224" max="9224" width="11" style="82" customWidth="1"/>
    <col min="9225" max="9225" width="9.7109375" style="82" customWidth="1"/>
    <col min="9226" max="9226" width="11.28515625" style="82" customWidth="1"/>
    <col min="9227" max="9227" width="10.42578125" style="82" customWidth="1"/>
    <col min="9228" max="9228" width="75.42578125" style="82" customWidth="1"/>
    <col min="9229" max="9229" width="45.28515625" style="82" customWidth="1"/>
    <col min="9230" max="9271" width="9.140625" style="82"/>
    <col min="9272" max="9272" width="62.28515625" style="82" customWidth="1"/>
    <col min="9273" max="9472" width="9.140625" style="82"/>
    <col min="9473" max="9473" width="4.42578125" style="82" customWidth="1"/>
    <col min="9474" max="9474" width="11.5703125" style="82" customWidth="1"/>
    <col min="9475" max="9475" width="40.42578125" style="82" customWidth="1"/>
    <col min="9476" max="9476" width="5.5703125" style="82" customWidth="1"/>
    <col min="9477" max="9477" width="8.5703125" style="82" customWidth="1"/>
    <col min="9478" max="9478" width="9.85546875" style="82" customWidth="1"/>
    <col min="9479" max="9479" width="13.85546875" style="82" customWidth="1"/>
    <col min="9480" max="9480" width="11" style="82" customWidth="1"/>
    <col min="9481" max="9481" width="9.7109375" style="82" customWidth="1"/>
    <col min="9482" max="9482" width="11.28515625" style="82" customWidth="1"/>
    <col min="9483" max="9483" width="10.42578125" style="82" customWidth="1"/>
    <col min="9484" max="9484" width="75.42578125" style="82" customWidth="1"/>
    <col min="9485" max="9485" width="45.28515625" style="82" customWidth="1"/>
    <col min="9486" max="9527" width="9.140625" style="82"/>
    <col min="9528" max="9528" width="62.28515625" style="82" customWidth="1"/>
    <col min="9529" max="9728" width="9.140625" style="82"/>
    <col min="9729" max="9729" width="4.42578125" style="82" customWidth="1"/>
    <col min="9730" max="9730" width="11.5703125" style="82" customWidth="1"/>
    <col min="9731" max="9731" width="40.42578125" style="82" customWidth="1"/>
    <col min="9732" max="9732" width="5.5703125" style="82" customWidth="1"/>
    <col min="9733" max="9733" width="8.5703125" style="82" customWidth="1"/>
    <col min="9734" max="9734" width="9.85546875" style="82" customWidth="1"/>
    <col min="9735" max="9735" width="13.85546875" style="82" customWidth="1"/>
    <col min="9736" max="9736" width="11" style="82" customWidth="1"/>
    <col min="9737" max="9737" width="9.7109375" style="82" customWidth="1"/>
    <col min="9738" max="9738" width="11.28515625" style="82" customWidth="1"/>
    <col min="9739" max="9739" width="10.42578125" style="82" customWidth="1"/>
    <col min="9740" max="9740" width="75.42578125" style="82" customWidth="1"/>
    <col min="9741" max="9741" width="45.28515625" style="82" customWidth="1"/>
    <col min="9742" max="9783" width="9.140625" style="82"/>
    <col min="9784" max="9784" width="62.28515625" style="82" customWidth="1"/>
    <col min="9785" max="9984" width="9.140625" style="82"/>
    <col min="9985" max="9985" width="4.42578125" style="82" customWidth="1"/>
    <col min="9986" max="9986" width="11.5703125" style="82" customWidth="1"/>
    <col min="9987" max="9987" width="40.42578125" style="82" customWidth="1"/>
    <col min="9988" max="9988" width="5.5703125" style="82" customWidth="1"/>
    <col min="9989" max="9989" width="8.5703125" style="82" customWidth="1"/>
    <col min="9990" max="9990" width="9.85546875" style="82" customWidth="1"/>
    <col min="9991" max="9991" width="13.85546875" style="82" customWidth="1"/>
    <col min="9992" max="9992" width="11" style="82" customWidth="1"/>
    <col min="9993" max="9993" width="9.7109375" style="82" customWidth="1"/>
    <col min="9994" max="9994" width="11.28515625" style="82" customWidth="1"/>
    <col min="9995" max="9995" width="10.42578125" style="82" customWidth="1"/>
    <col min="9996" max="9996" width="75.42578125" style="82" customWidth="1"/>
    <col min="9997" max="9997" width="45.28515625" style="82" customWidth="1"/>
    <col min="9998" max="10039" width="9.140625" style="82"/>
    <col min="10040" max="10040" width="62.28515625" style="82" customWidth="1"/>
    <col min="10041" max="10240" width="9.140625" style="82"/>
    <col min="10241" max="10241" width="4.42578125" style="82" customWidth="1"/>
    <col min="10242" max="10242" width="11.5703125" style="82" customWidth="1"/>
    <col min="10243" max="10243" width="40.42578125" style="82" customWidth="1"/>
    <col min="10244" max="10244" width="5.5703125" style="82" customWidth="1"/>
    <col min="10245" max="10245" width="8.5703125" style="82" customWidth="1"/>
    <col min="10246" max="10246" width="9.85546875" style="82" customWidth="1"/>
    <col min="10247" max="10247" width="13.85546875" style="82" customWidth="1"/>
    <col min="10248" max="10248" width="11" style="82" customWidth="1"/>
    <col min="10249" max="10249" width="9.7109375" style="82" customWidth="1"/>
    <col min="10250" max="10250" width="11.28515625" style="82" customWidth="1"/>
    <col min="10251" max="10251" width="10.42578125" style="82" customWidth="1"/>
    <col min="10252" max="10252" width="75.42578125" style="82" customWidth="1"/>
    <col min="10253" max="10253" width="45.28515625" style="82" customWidth="1"/>
    <col min="10254" max="10295" width="9.140625" style="82"/>
    <col min="10296" max="10296" width="62.28515625" style="82" customWidth="1"/>
    <col min="10297" max="10496" width="9.140625" style="82"/>
    <col min="10497" max="10497" width="4.42578125" style="82" customWidth="1"/>
    <col min="10498" max="10498" width="11.5703125" style="82" customWidth="1"/>
    <col min="10499" max="10499" width="40.42578125" style="82" customWidth="1"/>
    <col min="10500" max="10500" width="5.5703125" style="82" customWidth="1"/>
    <col min="10501" max="10501" width="8.5703125" style="82" customWidth="1"/>
    <col min="10502" max="10502" width="9.85546875" style="82" customWidth="1"/>
    <col min="10503" max="10503" width="13.85546875" style="82" customWidth="1"/>
    <col min="10504" max="10504" width="11" style="82" customWidth="1"/>
    <col min="10505" max="10505" width="9.7109375" style="82" customWidth="1"/>
    <col min="10506" max="10506" width="11.28515625" style="82" customWidth="1"/>
    <col min="10507" max="10507" width="10.42578125" style="82" customWidth="1"/>
    <col min="10508" max="10508" width="75.42578125" style="82" customWidth="1"/>
    <col min="10509" max="10509" width="45.28515625" style="82" customWidth="1"/>
    <col min="10510" max="10551" width="9.140625" style="82"/>
    <col min="10552" max="10552" width="62.28515625" style="82" customWidth="1"/>
    <col min="10553" max="10752" width="9.140625" style="82"/>
    <col min="10753" max="10753" width="4.42578125" style="82" customWidth="1"/>
    <col min="10754" max="10754" width="11.5703125" style="82" customWidth="1"/>
    <col min="10755" max="10755" width="40.42578125" style="82" customWidth="1"/>
    <col min="10756" max="10756" width="5.5703125" style="82" customWidth="1"/>
    <col min="10757" max="10757" width="8.5703125" style="82" customWidth="1"/>
    <col min="10758" max="10758" width="9.85546875" style="82" customWidth="1"/>
    <col min="10759" max="10759" width="13.85546875" style="82" customWidth="1"/>
    <col min="10760" max="10760" width="11" style="82" customWidth="1"/>
    <col min="10761" max="10761" width="9.7109375" style="82" customWidth="1"/>
    <col min="10762" max="10762" width="11.28515625" style="82" customWidth="1"/>
    <col min="10763" max="10763" width="10.42578125" style="82" customWidth="1"/>
    <col min="10764" max="10764" width="75.42578125" style="82" customWidth="1"/>
    <col min="10765" max="10765" width="45.28515625" style="82" customWidth="1"/>
    <col min="10766" max="10807" width="9.140625" style="82"/>
    <col min="10808" max="10808" width="62.28515625" style="82" customWidth="1"/>
    <col min="10809" max="11008" width="9.140625" style="82"/>
    <col min="11009" max="11009" width="4.42578125" style="82" customWidth="1"/>
    <col min="11010" max="11010" width="11.5703125" style="82" customWidth="1"/>
    <col min="11011" max="11011" width="40.42578125" style="82" customWidth="1"/>
    <col min="11012" max="11012" width="5.5703125" style="82" customWidth="1"/>
    <col min="11013" max="11013" width="8.5703125" style="82" customWidth="1"/>
    <col min="11014" max="11014" width="9.85546875" style="82" customWidth="1"/>
    <col min="11015" max="11015" width="13.85546875" style="82" customWidth="1"/>
    <col min="11016" max="11016" width="11" style="82" customWidth="1"/>
    <col min="11017" max="11017" width="9.7109375" style="82" customWidth="1"/>
    <col min="11018" max="11018" width="11.28515625" style="82" customWidth="1"/>
    <col min="11019" max="11019" width="10.42578125" style="82" customWidth="1"/>
    <col min="11020" max="11020" width="75.42578125" style="82" customWidth="1"/>
    <col min="11021" max="11021" width="45.28515625" style="82" customWidth="1"/>
    <col min="11022" max="11063" width="9.140625" style="82"/>
    <col min="11064" max="11064" width="62.28515625" style="82" customWidth="1"/>
    <col min="11065" max="11264" width="9.140625" style="82"/>
    <col min="11265" max="11265" width="4.42578125" style="82" customWidth="1"/>
    <col min="11266" max="11266" width="11.5703125" style="82" customWidth="1"/>
    <col min="11267" max="11267" width="40.42578125" style="82" customWidth="1"/>
    <col min="11268" max="11268" width="5.5703125" style="82" customWidth="1"/>
    <col min="11269" max="11269" width="8.5703125" style="82" customWidth="1"/>
    <col min="11270" max="11270" width="9.85546875" style="82" customWidth="1"/>
    <col min="11271" max="11271" width="13.85546875" style="82" customWidth="1"/>
    <col min="11272" max="11272" width="11" style="82" customWidth="1"/>
    <col min="11273" max="11273" width="9.7109375" style="82" customWidth="1"/>
    <col min="11274" max="11274" width="11.28515625" style="82" customWidth="1"/>
    <col min="11275" max="11275" width="10.42578125" style="82" customWidth="1"/>
    <col min="11276" max="11276" width="75.42578125" style="82" customWidth="1"/>
    <col min="11277" max="11277" width="45.28515625" style="82" customWidth="1"/>
    <col min="11278" max="11319" width="9.140625" style="82"/>
    <col min="11320" max="11320" width="62.28515625" style="82" customWidth="1"/>
    <col min="11321" max="11520" width="9.140625" style="82"/>
    <col min="11521" max="11521" width="4.42578125" style="82" customWidth="1"/>
    <col min="11522" max="11522" width="11.5703125" style="82" customWidth="1"/>
    <col min="11523" max="11523" width="40.42578125" style="82" customWidth="1"/>
    <col min="11524" max="11524" width="5.5703125" style="82" customWidth="1"/>
    <col min="11525" max="11525" width="8.5703125" style="82" customWidth="1"/>
    <col min="11526" max="11526" width="9.85546875" style="82" customWidth="1"/>
    <col min="11527" max="11527" width="13.85546875" style="82" customWidth="1"/>
    <col min="11528" max="11528" width="11" style="82" customWidth="1"/>
    <col min="11529" max="11529" width="9.7109375" style="82" customWidth="1"/>
    <col min="11530" max="11530" width="11.28515625" style="82" customWidth="1"/>
    <col min="11531" max="11531" width="10.42578125" style="82" customWidth="1"/>
    <col min="11532" max="11532" width="75.42578125" style="82" customWidth="1"/>
    <col min="11533" max="11533" width="45.28515625" style="82" customWidth="1"/>
    <col min="11534" max="11575" width="9.140625" style="82"/>
    <col min="11576" max="11576" width="62.28515625" style="82" customWidth="1"/>
    <col min="11577" max="11776" width="9.140625" style="82"/>
    <col min="11777" max="11777" width="4.42578125" style="82" customWidth="1"/>
    <col min="11778" max="11778" width="11.5703125" style="82" customWidth="1"/>
    <col min="11779" max="11779" width="40.42578125" style="82" customWidth="1"/>
    <col min="11780" max="11780" width="5.5703125" style="82" customWidth="1"/>
    <col min="11781" max="11781" width="8.5703125" style="82" customWidth="1"/>
    <col min="11782" max="11782" width="9.85546875" style="82" customWidth="1"/>
    <col min="11783" max="11783" width="13.85546875" style="82" customWidth="1"/>
    <col min="11784" max="11784" width="11" style="82" customWidth="1"/>
    <col min="11785" max="11785" width="9.7109375" style="82" customWidth="1"/>
    <col min="11786" max="11786" width="11.28515625" style="82" customWidth="1"/>
    <col min="11787" max="11787" width="10.42578125" style="82" customWidth="1"/>
    <col min="11788" max="11788" width="75.42578125" style="82" customWidth="1"/>
    <col min="11789" max="11789" width="45.28515625" style="82" customWidth="1"/>
    <col min="11790" max="11831" width="9.140625" style="82"/>
    <col min="11832" max="11832" width="62.28515625" style="82" customWidth="1"/>
    <col min="11833" max="12032" width="9.140625" style="82"/>
    <col min="12033" max="12033" width="4.42578125" style="82" customWidth="1"/>
    <col min="12034" max="12034" width="11.5703125" style="82" customWidth="1"/>
    <col min="12035" max="12035" width="40.42578125" style="82" customWidth="1"/>
    <col min="12036" max="12036" width="5.5703125" style="82" customWidth="1"/>
    <col min="12037" max="12037" width="8.5703125" style="82" customWidth="1"/>
    <col min="12038" max="12038" width="9.85546875" style="82" customWidth="1"/>
    <col min="12039" max="12039" width="13.85546875" style="82" customWidth="1"/>
    <col min="12040" max="12040" width="11" style="82" customWidth="1"/>
    <col min="12041" max="12041" width="9.7109375" style="82" customWidth="1"/>
    <col min="12042" max="12042" width="11.28515625" style="82" customWidth="1"/>
    <col min="12043" max="12043" width="10.42578125" style="82" customWidth="1"/>
    <col min="12044" max="12044" width="75.42578125" style="82" customWidth="1"/>
    <col min="12045" max="12045" width="45.28515625" style="82" customWidth="1"/>
    <col min="12046" max="12087" width="9.140625" style="82"/>
    <col min="12088" max="12088" width="62.28515625" style="82" customWidth="1"/>
    <col min="12089" max="12288" width="9.140625" style="82"/>
    <col min="12289" max="12289" width="4.42578125" style="82" customWidth="1"/>
    <col min="12290" max="12290" width="11.5703125" style="82" customWidth="1"/>
    <col min="12291" max="12291" width="40.42578125" style="82" customWidth="1"/>
    <col min="12292" max="12292" width="5.5703125" style="82" customWidth="1"/>
    <col min="12293" max="12293" width="8.5703125" style="82" customWidth="1"/>
    <col min="12294" max="12294" width="9.85546875" style="82" customWidth="1"/>
    <col min="12295" max="12295" width="13.85546875" style="82" customWidth="1"/>
    <col min="12296" max="12296" width="11" style="82" customWidth="1"/>
    <col min="12297" max="12297" width="9.7109375" style="82" customWidth="1"/>
    <col min="12298" max="12298" width="11.28515625" style="82" customWidth="1"/>
    <col min="12299" max="12299" width="10.42578125" style="82" customWidth="1"/>
    <col min="12300" max="12300" width="75.42578125" style="82" customWidth="1"/>
    <col min="12301" max="12301" width="45.28515625" style="82" customWidth="1"/>
    <col min="12302" max="12343" width="9.140625" style="82"/>
    <col min="12344" max="12344" width="62.28515625" style="82" customWidth="1"/>
    <col min="12345" max="12544" width="9.140625" style="82"/>
    <col min="12545" max="12545" width="4.42578125" style="82" customWidth="1"/>
    <col min="12546" max="12546" width="11.5703125" style="82" customWidth="1"/>
    <col min="12547" max="12547" width="40.42578125" style="82" customWidth="1"/>
    <col min="12548" max="12548" width="5.5703125" style="82" customWidth="1"/>
    <col min="12549" max="12549" width="8.5703125" style="82" customWidth="1"/>
    <col min="12550" max="12550" width="9.85546875" style="82" customWidth="1"/>
    <col min="12551" max="12551" width="13.85546875" style="82" customWidth="1"/>
    <col min="12552" max="12552" width="11" style="82" customWidth="1"/>
    <col min="12553" max="12553" width="9.7109375" style="82" customWidth="1"/>
    <col min="12554" max="12554" width="11.28515625" style="82" customWidth="1"/>
    <col min="12555" max="12555" width="10.42578125" style="82" customWidth="1"/>
    <col min="12556" max="12556" width="75.42578125" style="82" customWidth="1"/>
    <col min="12557" max="12557" width="45.28515625" style="82" customWidth="1"/>
    <col min="12558" max="12599" width="9.140625" style="82"/>
    <col min="12600" max="12600" width="62.28515625" style="82" customWidth="1"/>
    <col min="12601" max="12800" width="9.140625" style="82"/>
    <col min="12801" max="12801" width="4.42578125" style="82" customWidth="1"/>
    <col min="12802" max="12802" width="11.5703125" style="82" customWidth="1"/>
    <col min="12803" max="12803" width="40.42578125" style="82" customWidth="1"/>
    <col min="12804" max="12804" width="5.5703125" style="82" customWidth="1"/>
    <col min="12805" max="12805" width="8.5703125" style="82" customWidth="1"/>
    <col min="12806" max="12806" width="9.85546875" style="82" customWidth="1"/>
    <col min="12807" max="12807" width="13.85546875" style="82" customWidth="1"/>
    <col min="12808" max="12808" width="11" style="82" customWidth="1"/>
    <col min="12809" max="12809" width="9.7109375" style="82" customWidth="1"/>
    <col min="12810" max="12810" width="11.28515625" style="82" customWidth="1"/>
    <col min="12811" max="12811" width="10.42578125" style="82" customWidth="1"/>
    <col min="12812" max="12812" width="75.42578125" style="82" customWidth="1"/>
    <col min="12813" max="12813" width="45.28515625" style="82" customWidth="1"/>
    <col min="12814" max="12855" width="9.140625" style="82"/>
    <col min="12856" max="12856" width="62.28515625" style="82" customWidth="1"/>
    <col min="12857" max="13056" width="9.140625" style="82"/>
    <col min="13057" max="13057" width="4.42578125" style="82" customWidth="1"/>
    <col min="13058" max="13058" width="11.5703125" style="82" customWidth="1"/>
    <col min="13059" max="13059" width="40.42578125" style="82" customWidth="1"/>
    <col min="13060" max="13060" width="5.5703125" style="82" customWidth="1"/>
    <col min="13061" max="13061" width="8.5703125" style="82" customWidth="1"/>
    <col min="13062" max="13062" width="9.85546875" style="82" customWidth="1"/>
    <col min="13063" max="13063" width="13.85546875" style="82" customWidth="1"/>
    <col min="13064" max="13064" width="11" style="82" customWidth="1"/>
    <col min="13065" max="13065" width="9.7109375" style="82" customWidth="1"/>
    <col min="13066" max="13066" width="11.28515625" style="82" customWidth="1"/>
    <col min="13067" max="13067" width="10.42578125" style="82" customWidth="1"/>
    <col min="13068" max="13068" width="75.42578125" style="82" customWidth="1"/>
    <col min="13069" max="13069" width="45.28515625" style="82" customWidth="1"/>
    <col min="13070" max="13111" width="9.140625" style="82"/>
    <col min="13112" max="13112" width="62.28515625" style="82" customWidth="1"/>
    <col min="13113" max="13312" width="9.140625" style="82"/>
    <col min="13313" max="13313" width="4.42578125" style="82" customWidth="1"/>
    <col min="13314" max="13314" width="11.5703125" style="82" customWidth="1"/>
    <col min="13315" max="13315" width="40.42578125" style="82" customWidth="1"/>
    <col min="13316" max="13316" width="5.5703125" style="82" customWidth="1"/>
    <col min="13317" max="13317" width="8.5703125" style="82" customWidth="1"/>
    <col min="13318" max="13318" width="9.85546875" style="82" customWidth="1"/>
    <col min="13319" max="13319" width="13.85546875" style="82" customWidth="1"/>
    <col min="13320" max="13320" width="11" style="82" customWidth="1"/>
    <col min="13321" max="13321" width="9.7109375" style="82" customWidth="1"/>
    <col min="13322" max="13322" width="11.28515625" style="82" customWidth="1"/>
    <col min="13323" max="13323" width="10.42578125" style="82" customWidth="1"/>
    <col min="13324" max="13324" width="75.42578125" style="82" customWidth="1"/>
    <col min="13325" max="13325" width="45.28515625" style="82" customWidth="1"/>
    <col min="13326" max="13367" width="9.140625" style="82"/>
    <col min="13368" max="13368" width="62.28515625" style="82" customWidth="1"/>
    <col min="13369" max="13568" width="9.140625" style="82"/>
    <col min="13569" max="13569" width="4.42578125" style="82" customWidth="1"/>
    <col min="13570" max="13570" width="11.5703125" style="82" customWidth="1"/>
    <col min="13571" max="13571" width="40.42578125" style="82" customWidth="1"/>
    <col min="13572" max="13572" width="5.5703125" style="82" customWidth="1"/>
    <col min="13573" max="13573" width="8.5703125" style="82" customWidth="1"/>
    <col min="13574" max="13574" width="9.85546875" style="82" customWidth="1"/>
    <col min="13575" max="13575" width="13.85546875" style="82" customWidth="1"/>
    <col min="13576" max="13576" width="11" style="82" customWidth="1"/>
    <col min="13577" max="13577" width="9.7109375" style="82" customWidth="1"/>
    <col min="13578" max="13578" width="11.28515625" style="82" customWidth="1"/>
    <col min="13579" max="13579" width="10.42578125" style="82" customWidth="1"/>
    <col min="13580" max="13580" width="75.42578125" style="82" customWidth="1"/>
    <col min="13581" max="13581" width="45.28515625" style="82" customWidth="1"/>
    <col min="13582" max="13623" width="9.140625" style="82"/>
    <col min="13624" max="13624" width="62.28515625" style="82" customWidth="1"/>
    <col min="13625" max="13824" width="9.140625" style="82"/>
    <col min="13825" max="13825" width="4.42578125" style="82" customWidth="1"/>
    <col min="13826" max="13826" width="11.5703125" style="82" customWidth="1"/>
    <col min="13827" max="13827" width="40.42578125" style="82" customWidth="1"/>
    <col min="13828" max="13828" width="5.5703125" style="82" customWidth="1"/>
    <col min="13829" max="13829" width="8.5703125" style="82" customWidth="1"/>
    <col min="13830" max="13830" width="9.85546875" style="82" customWidth="1"/>
    <col min="13831" max="13831" width="13.85546875" style="82" customWidth="1"/>
    <col min="13832" max="13832" width="11" style="82" customWidth="1"/>
    <col min="13833" max="13833" width="9.7109375" style="82" customWidth="1"/>
    <col min="13834" max="13834" width="11.28515625" style="82" customWidth="1"/>
    <col min="13835" max="13835" width="10.42578125" style="82" customWidth="1"/>
    <col min="13836" max="13836" width="75.42578125" style="82" customWidth="1"/>
    <col min="13837" max="13837" width="45.28515625" style="82" customWidth="1"/>
    <col min="13838" max="13879" width="9.140625" style="82"/>
    <col min="13880" max="13880" width="62.28515625" style="82" customWidth="1"/>
    <col min="13881" max="14080" width="9.140625" style="82"/>
    <col min="14081" max="14081" width="4.42578125" style="82" customWidth="1"/>
    <col min="14082" max="14082" width="11.5703125" style="82" customWidth="1"/>
    <col min="14083" max="14083" width="40.42578125" style="82" customWidth="1"/>
    <col min="14084" max="14084" width="5.5703125" style="82" customWidth="1"/>
    <col min="14085" max="14085" width="8.5703125" style="82" customWidth="1"/>
    <col min="14086" max="14086" width="9.85546875" style="82" customWidth="1"/>
    <col min="14087" max="14087" width="13.85546875" style="82" customWidth="1"/>
    <col min="14088" max="14088" width="11" style="82" customWidth="1"/>
    <col min="14089" max="14089" width="9.7109375" style="82" customWidth="1"/>
    <col min="14090" max="14090" width="11.28515625" style="82" customWidth="1"/>
    <col min="14091" max="14091" width="10.42578125" style="82" customWidth="1"/>
    <col min="14092" max="14092" width="75.42578125" style="82" customWidth="1"/>
    <col min="14093" max="14093" width="45.28515625" style="82" customWidth="1"/>
    <col min="14094" max="14135" width="9.140625" style="82"/>
    <col min="14136" max="14136" width="62.28515625" style="82" customWidth="1"/>
    <col min="14137" max="14336" width="9.140625" style="82"/>
    <col min="14337" max="14337" width="4.42578125" style="82" customWidth="1"/>
    <col min="14338" max="14338" width="11.5703125" style="82" customWidth="1"/>
    <col min="14339" max="14339" width="40.42578125" style="82" customWidth="1"/>
    <col min="14340" max="14340" width="5.5703125" style="82" customWidth="1"/>
    <col min="14341" max="14341" width="8.5703125" style="82" customWidth="1"/>
    <col min="14342" max="14342" width="9.85546875" style="82" customWidth="1"/>
    <col min="14343" max="14343" width="13.85546875" style="82" customWidth="1"/>
    <col min="14344" max="14344" width="11" style="82" customWidth="1"/>
    <col min="14345" max="14345" width="9.7109375" style="82" customWidth="1"/>
    <col min="14346" max="14346" width="11.28515625" style="82" customWidth="1"/>
    <col min="14347" max="14347" width="10.42578125" style="82" customWidth="1"/>
    <col min="14348" max="14348" width="75.42578125" style="82" customWidth="1"/>
    <col min="14349" max="14349" width="45.28515625" style="82" customWidth="1"/>
    <col min="14350" max="14391" width="9.140625" style="82"/>
    <col min="14392" max="14392" width="62.28515625" style="82" customWidth="1"/>
    <col min="14393" max="14592" width="9.140625" style="82"/>
    <col min="14593" max="14593" width="4.42578125" style="82" customWidth="1"/>
    <col min="14594" max="14594" width="11.5703125" style="82" customWidth="1"/>
    <col min="14595" max="14595" width="40.42578125" style="82" customWidth="1"/>
    <col min="14596" max="14596" width="5.5703125" style="82" customWidth="1"/>
    <col min="14597" max="14597" width="8.5703125" style="82" customWidth="1"/>
    <col min="14598" max="14598" width="9.85546875" style="82" customWidth="1"/>
    <col min="14599" max="14599" width="13.85546875" style="82" customWidth="1"/>
    <col min="14600" max="14600" width="11" style="82" customWidth="1"/>
    <col min="14601" max="14601" width="9.7109375" style="82" customWidth="1"/>
    <col min="14602" max="14602" width="11.28515625" style="82" customWidth="1"/>
    <col min="14603" max="14603" width="10.42578125" style="82" customWidth="1"/>
    <col min="14604" max="14604" width="75.42578125" style="82" customWidth="1"/>
    <col min="14605" max="14605" width="45.28515625" style="82" customWidth="1"/>
    <col min="14606" max="14647" width="9.140625" style="82"/>
    <col min="14648" max="14648" width="62.28515625" style="82" customWidth="1"/>
    <col min="14649" max="14848" width="9.140625" style="82"/>
    <col min="14849" max="14849" width="4.42578125" style="82" customWidth="1"/>
    <col min="14850" max="14850" width="11.5703125" style="82" customWidth="1"/>
    <col min="14851" max="14851" width="40.42578125" style="82" customWidth="1"/>
    <col min="14852" max="14852" width="5.5703125" style="82" customWidth="1"/>
    <col min="14853" max="14853" width="8.5703125" style="82" customWidth="1"/>
    <col min="14854" max="14854" width="9.85546875" style="82" customWidth="1"/>
    <col min="14855" max="14855" width="13.85546875" style="82" customWidth="1"/>
    <col min="14856" max="14856" width="11" style="82" customWidth="1"/>
    <col min="14857" max="14857" width="9.7109375" style="82" customWidth="1"/>
    <col min="14858" max="14858" width="11.28515625" style="82" customWidth="1"/>
    <col min="14859" max="14859" width="10.42578125" style="82" customWidth="1"/>
    <col min="14860" max="14860" width="75.42578125" style="82" customWidth="1"/>
    <col min="14861" max="14861" width="45.28515625" style="82" customWidth="1"/>
    <col min="14862" max="14903" width="9.140625" style="82"/>
    <col min="14904" max="14904" width="62.28515625" style="82" customWidth="1"/>
    <col min="14905" max="15104" width="9.140625" style="82"/>
    <col min="15105" max="15105" width="4.42578125" style="82" customWidth="1"/>
    <col min="15106" max="15106" width="11.5703125" style="82" customWidth="1"/>
    <col min="15107" max="15107" width="40.42578125" style="82" customWidth="1"/>
    <col min="15108" max="15108" width="5.5703125" style="82" customWidth="1"/>
    <col min="15109" max="15109" width="8.5703125" style="82" customWidth="1"/>
    <col min="15110" max="15110" width="9.85546875" style="82" customWidth="1"/>
    <col min="15111" max="15111" width="13.85546875" style="82" customWidth="1"/>
    <col min="15112" max="15112" width="11" style="82" customWidth="1"/>
    <col min="15113" max="15113" width="9.7109375" style="82" customWidth="1"/>
    <col min="15114" max="15114" width="11.28515625" style="82" customWidth="1"/>
    <col min="15115" max="15115" width="10.42578125" style="82" customWidth="1"/>
    <col min="15116" max="15116" width="75.42578125" style="82" customWidth="1"/>
    <col min="15117" max="15117" width="45.28515625" style="82" customWidth="1"/>
    <col min="15118" max="15159" width="9.140625" style="82"/>
    <col min="15160" max="15160" width="62.28515625" style="82" customWidth="1"/>
    <col min="15161" max="15360" width="9.140625" style="82"/>
    <col min="15361" max="15361" width="4.42578125" style="82" customWidth="1"/>
    <col min="15362" max="15362" width="11.5703125" style="82" customWidth="1"/>
    <col min="15363" max="15363" width="40.42578125" style="82" customWidth="1"/>
    <col min="15364" max="15364" width="5.5703125" style="82" customWidth="1"/>
    <col min="15365" max="15365" width="8.5703125" style="82" customWidth="1"/>
    <col min="15366" max="15366" width="9.85546875" style="82" customWidth="1"/>
    <col min="15367" max="15367" width="13.85546875" style="82" customWidth="1"/>
    <col min="15368" max="15368" width="11" style="82" customWidth="1"/>
    <col min="15369" max="15369" width="9.7109375" style="82" customWidth="1"/>
    <col min="15370" max="15370" width="11.28515625" style="82" customWidth="1"/>
    <col min="15371" max="15371" width="10.42578125" style="82" customWidth="1"/>
    <col min="15372" max="15372" width="75.42578125" style="82" customWidth="1"/>
    <col min="15373" max="15373" width="45.28515625" style="82" customWidth="1"/>
    <col min="15374" max="15415" width="9.140625" style="82"/>
    <col min="15416" max="15416" width="62.28515625" style="82" customWidth="1"/>
    <col min="15417" max="15616" width="9.140625" style="82"/>
    <col min="15617" max="15617" width="4.42578125" style="82" customWidth="1"/>
    <col min="15618" max="15618" width="11.5703125" style="82" customWidth="1"/>
    <col min="15619" max="15619" width="40.42578125" style="82" customWidth="1"/>
    <col min="15620" max="15620" width="5.5703125" style="82" customWidth="1"/>
    <col min="15621" max="15621" width="8.5703125" style="82" customWidth="1"/>
    <col min="15622" max="15622" width="9.85546875" style="82" customWidth="1"/>
    <col min="15623" max="15623" width="13.85546875" style="82" customWidth="1"/>
    <col min="15624" max="15624" width="11" style="82" customWidth="1"/>
    <col min="15625" max="15625" width="9.7109375" style="82" customWidth="1"/>
    <col min="15626" max="15626" width="11.28515625" style="82" customWidth="1"/>
    <col min="15627" max="15627" width="10.42578125" style="82" customWidth="1"/>
    <col min="15628" max="15628" width="75.42578125" style="82" customWidth="1"/>
    <col min="15629" max="15629" width="45.28515625" style="82" customWidth="1"/>
    <col min="15630" max="15671" width="9.140625" style="82"/>
    <col min="15672" max="15672" width="62.28515625" style="82" customWidth="1"/>
    <col min="15673" max="15872" width="9.140625" style="82"/>
    <col min="15873" max="15873" width="4.42578125" style="82" customWidth="1"/>
    <col min="15874" max="15874" width="11.5703125" style="82" customWidth="1"/>
    <col min="15875" max="15875" width="40.42578125" style="82" customWidth="1"/>
    <col min="15876" max="15876" width="5.5703125" style="82" customWidth="1"/>
    <col min="15877" max="15877" width="8.5703125" style="82" customWidth="1"/>
    <col min="15878" max="15878" width="9.85546875" style="82" customWidth="1"/>
    <col min="15879" max="15879" width="13.85546875" style="82" customWidth="1"/>
    <col min="15880" max="15880" width="11" style="82" customWidth="1"/>
    <col min="15881" max="15881" width="9.7109375" style="82" customWidth="1"/>
    <col min="15882" max="15882" width="11.28515625" style="82" customWidth="1"/>
    <col min="15883" max="15883" width="10.42578125" style="82" customWidth="1"/>
    <col min="15884" max="15884" width="75.42578125" style="82" customWidth="1"/>
    <col min="15885" max="15885" width="45.28515625" style="82" customWidth="1"/>
    <col min="15886" max="15927" width="9.140625" style="82"/>
    <col min="15928" max="15928" width="62.28515625" style="82" customWidth="1"/>
    <col min="15929" max="16128" width="9.140625" style="82"/>
    <col min="16129" max="16129" width="4.42578125" style="82" customWidth="1"/>
    <col min="16130" max="16130" width="11.5703125" style="82" customWidth="1"/>
    <col min="16131" max="16131" width="40.42578125" style="82" customWidth="1"/>
    <col min="16132" max="16132" width="5.5703125" style="82" customWidth="1"/>
    <col min="16133" max="16133" width="8.5703125" style="82" customWidth="1"/>
    <col min="16134" max="16134" width="9.85546875" style="82" customWidth="1"/>
    <col min="16135" max="16135" width="13.85546875" style="82" customWidth="1"/>
    <col min="16136" max="16136" width="11" style="82" customWidth="1"/>
    <col min="16137" max="16137" width="9.7109375" style="82" customWidth="1"/>
    <col min="16138" max="16138" width="11.28515625" style="82" customWidth="1"/>
    <col min="16139" max="16139" width="10.42578125" style="82" customWidth="1"/>
    <col min="16140" max="16140" width="75.42578125" style="82" customWidth="1"/>
    <col min="16141" max="16141" width="45.28515625" style="82" customWidth="1"/>
    <col min="16142" max="16183" width="9.140625" style="82"/>
    <col min="16184" max="16184" width="62.28515625" style="82" customWidth="1"/>
    <col min="16185" max="16384" width="9.140625" style="82"/>
  </cols>
  <sheetData>
    <row r="1" spans="1:104" ht="15" customHeight="1" x14ac:dyDescent="0.25">
      <c r="A1" s="81" t="s">
        <v>269</v>
      </c>
      <c r="B1" s="81"/>
      <c r="C1" s="81"/>
      <c r="D1" s="81"/>
      <c r="E1" s="81"/>
      <c r="F1" s="81"/>
      <c r="G1" s="81"/>
    </row>
    <row r="2" spans="1:104" ht="3" customHeight="1" thickBot="1" x14ac:dyDescent="0.25">
      <c r="B2" s="83"/>
      <c r="C2" s="84"/>
      <c r="D2" s="84"/>
      <c r="E2" s="85"/>
      <c r="F2" s="84"/>
      <c r="G2" s="84"/>
    </row>
    <row r="3" spans="1:104" ht="13.5" customHeight="1" thickTop="1" x14ac:dyDescent="0.2">
      <c r="A3" s="86" t="s">
        <v>19</v>
      </c>
      <c r="B3" s="87"/>
      <c r="C3" s="88"/>
      <c r="D3" s="89" t="s">
        <v>222</v>
      </c>
      <c r="E3" s="90"/>
      <c r="F3" s="91"/>
      <c r="G3" s="92"/>
    </row>
    <row r="4" spans="1:104" ht="13.5" customHeight="1" thickBot="1" x14ac:dyDescent="0.25">
      <c r="A4" s="93" t="s">
        <v>20</v>
      </c>
      <c r="B4" s="94"/>
      <c r="C4" s="95"/>
      <c r="D4" s="96" t="s">
        <v>260</v>
      </c>
      <c r="E4" s="97"/>
      <c r="F4" s="98"/>
      <c r="G4" s="99"/>
    </row>
    <row r="5" spans="1:104" ht="13.5" thickTop="1" x14ac:dyDescent="0.2">
      <c r="A5" s="100"/>
      <c r="B5" s="101"/>
      <c r="C5" s="101"/>
      <c r="G5" s="103"/>
    </row>
    <row r="6" spans="1:104" s="109" customFormat="1" ht="26.25" customHeight="1" x14ac:dyDescent="0.2">
      <c r="A6" s="104" t="s">
        <v>21</v>
      </c>
      <c r="B6" s="105" t="s">
        <v>22</v>
      </c>
      <c r="C6" s="105" t="s">
        <v>23</v>
      </c>
      <c r="D6" s="105" t="s">
        <v>24</v>
      </c>
      <c r="E6" s="106" t="s">
        <v>25</v>
      </c>
      <c r="F6" s="105" t="s">
        <v>26</v>
      </c>
      <c r="G6" s="107" t="s">
        <v>27</v>
      </c>
      <c r="H6" s="108" t="s">
        <v>28</v>
      </c>
      <c r="I6" s="108" t="s">
        <v>29</v>
      </c>
      <c r="J6" s="108" t="s">
        <v>30</v>
      </c>
      <c r="K6" s="108" t="s">
        <v>31</v>
      </c>
    </row>
    <row r="7" spans="1:104" ht="14.25" customHeight="1" x14ac:dyDescent="0.2">
      <c r="A7" s="110" t="s">
        <v>32</v>
      </c>
      <c r="B7" s="111" t="s">
        <v>49</v>
      </c>
      <c r="C7" s="112" t="s">
        <v>34</v>
      </c>
      <c r="D7" s="113"/>
      <c r="E7" s="114"/>
      <c r="F7" s="114"/>
      <c r="G7" s="115"/>
      <c r="H7" s="116"/>
      <c r="I7" s="117"/>
      <c r="J7" s="118"/>
      <c r="K7" s="119"/>
      <c r="O7" s="120"/>
    </row>
    <row r="8" spans="1:104" x14ac:dyDescent="0.2">
      <c r="A8" s="121">
        <v>1</v>
      </c>
      <c r="B8" s="122" t="s">
        <v>50</v>
      </c>
      <c r="C8" s="123" t="s">
        <v>51</v>
      </c>
      <c r="D8" s="124" t="s">
        <v>52</v>
      </c>
      <c r="E8" s="125">
        <v>1</v>
      </c>
      <c r="F8" s="126"/>
      <c r="G8" s="127">
        <f>E8*F8</f>
        <v>0</v>
      </c>
      <c r="H8" s="128">
        <v>0</v>
      </c>
      <c r="I8" s="129">
        <f>E8*H8</f>
        <v>0</v>
      </c>
      <c r="J8" s="128"/>
      <c r="K8" s="129">
        <f>E8*J8</f>
        <v>0</v>
      </c>
      <c r="O8" s="120"/>
      <c r="Z8" s="130"/>
      <c r="AA8" s="130">
        <v>12</v>
      </c>
      <c r="AB8" s="130">
        <v>0</v>
      </c>
      <c r="AC8" s="130">
        <v>1</v>
      </c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CA8" s="130">
        <v>12</v>
      </c>
      <c r="CB8" s="130">
        <v>0</v>
      </c>
      <c r="CZ8" s="82">
        <v>1</v>
      </c>
    </row>
    <row r="9" spans="1:104" x14ac:dyDescent="0.2">
      <c r="A9" s="147" t="s">
        <v>37</v>
      </c>
      <c r="B9" s="148" t="s">
        <v>49</v>
      </c>
      <c r="C9" s="149" t="s">
        <v>34</v>
      </c>
      <c r="D9" s="150"/>
      <c r="E9" s="151"/>
      <c r="F9" s="151"/>
      <c r="G9" s="152">
        <f>SUM(G7:G8)</f>
        <v>0</v>
      </c>
      <c r="H9" s="153"/>
      <c r="I9" s="154">
        <f>SUM(I7:I8)</f>
        <v>0</v>
      </c>
      <c r="J9" s="155"/>
      <c r="K9" s="154">
        <f>SUM(K7:K8)</f>
        <v>0</v>
      </c>
      <c r="O9" s="120"/>
      <c r="X9" s="156">
        <f>K9</f>
        <v>0</v>
      </c>
      <c r="Y9" s="156">
        <f>I9</f>
        <v>0</v>
      </c>
      <c r="Z9" s="157">
        <f>G9</f>
        <v>0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58"/>
      <c r="BB9" s="158"/>
      <c r="BC9" s="158"/>
      <c r="BD9" s="158"/>
      <c r="BE9" s="158"/>
      <c r="BF9" s="158"/>
      <c r="BG9" s="130"/>
      <c r="BH9" s="130"/>
      <c r="BI9" s="130"/>
      <c r="BJ9" s="130"/>
      <c r="BK9" s="130"/>
    </row>
    <row r="10" spans="1:104" ht="14.25" customHeight="1" x14ac:dyDescent="0.2">
      <c r="A10" s="110" t="s">
        <v>32</v>
      </c>
      <c r="B10" s="111" t="s">
        <v>33</v>
      </c>
      <c r="C10" s="112" t="s">
        <v>34</v>
      </c>
      <c r="D10" s="113"/>
      <c r="E10" s="114"/>
      <c r="F10" s="114"/>
      <c r="G10" s="115"/>
      <c r="H10" s="116"/>
      <c r="I10" s="117"/>
      <c r="J10" s="118"/>
      <c r="K10" s="119"/>
      <c r="O10" s="120"/>
    </row>
    <row r="11" spans="1:104" x14ac:dyDescent="0.2">
      <c r="A11" s="121">
        <v>2</v>
      </c>
      <c r="B11" s="122" t="s">
        <v>53</v>
      </c>
      <c r="C11" s="123" t="s">
        <v>54</v>
      </c>
      <c r="D11" s="124" t="s">
        <v>55</v>
      </c>
      <c r="E11" s="125">
        <v>24.2182</v>
      </c>
      <c r="F11" s="126"/>
      <c r="G11" s="127">
        <f>E11*F11</f>
        <v>0</v>
      </c>
      <c r="H11" s="128">
        <v>0</v>
      </c>
      <c r="I11" s="129">
        <f>E11*H11</f>
        <v>0</v>
      </c>
      <c r="J11" s="128">
        <v>0</v>
      </c>
      <c r="K11" s="129">
        <f>E11*J11</f>
        <v>0</v>
      </c>
      <c r="O11" s="120"/>
      <c r="Z11" s="130"/>
      <c r="AA11" s="130">
        <v>1</v>
      </c>
      <c r="AB11" s="130">
        <v>1</v>
      </c>
      <c r="AC11" s="130">
        <v>1</v>
      </c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CA11" s="130">
        <v>1</v>
      </c>
      <c r="CB11" s="130">
        <v>1</v>
      </c>
      <c r="CZ11" s="82">
        <v>1</v>
      </c>
    </row>
    <row r="12" spans="1:104" x14ac:dyDescent="0.2">
      <c r="A12" s="131"/>
      <c r="B12" s="132"/>
      <c r="C12" s="138" t="s">
        <v>224</v>
      </c>
      <c r="D12" s="139"/>
      <c r="E12" s="140">
        <v>24.2182</v>
      </c>
      <c r="F12" s="141"/>
      <c r="G12" s="142"/>
      <c r="H12" s="143"/>
      <c r="I12" s="136"/>
      <c r="J12" s="144"/>
      <c r="K12" s="136"/>
      <c r="M12" s="145" t="s">
        <v>224</v>
      </c>
      <c r="O12" s="12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46" t="str">
        <f>C11</f>
        <v>Odkopávky pro silnice v hor. 3 do 100 m3</v>
      </c>
      <c r="BE12" s="130"/>
      <c r="BF12" s="130"/>
      <c r="BG12" s="130"/>
      <c r="BH12" s="130"/>
      <c r="BI12" s="130"/>
      <c r="BJ12" s="130"/>
      <c r="BK12" s="130"/>
    </row>
    <row r="13" spans="1:104" x14ac:dyDescent="0.2">
      <c r="A13" s="121">
        <v>3</v>
      </c>
      <c r="B13" s="122" t="s">
        <v>57</v>
      </c>
      <c r="C13" s="123" t="s">
        <v>58</v>
      </c>
      <c r="D13" s="124" t="s">
        <v>55</v>
      </c>
      <c r="E13" s="125">
        <v>24.2182</v>
      </c>
      <c r="F13" s="126"/>
      <c r="G13" s="127">
        <f>E13*F13</f>
        <v>0</v>
      </c>
      <c r="H13" s="128">
        <v>0</v>
      </c>
      <c r="I13" s="129">
        <f>E13*H13</f>
        <v>0</v>
      </c>
      <c r="J13" s="128">
        <v>0</v>
      </c>
      <c r="K13" s="129">
        <f>E13*J13</f>
        <v>0</v>
      </c>
      <c r="O13" s="120"/>
      <c r="Z13" s="130"/>
      <c r="AA13" s="130">
        <v>1</v>
      </c>
      <c r="AB13" s="130">
        <v>1</v>
      </c>
      <c r="AC13" s="130">
        <v>1</v>
      </c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CA13" s="130">
        <v>1</v>
      </c>
      <c r="CB13" s="130">
        <v>1</v>
      </c>
      <c r="CZ13" s="82">
        <v>1</v>
      </c>
    </row>
    <row r="14" spans="1:104" x14ac:dyDescent="0.2">
      <c r="A14" s="121">
        <v>4</v>
      </c>
      <c r="B14" s="122" t="s">
        <v>59</v>
      </c>
      <c r="C14" s="123" t="s">
        <v>60</v>
      </c>
      <c r="D14" s="124" t="s">
        <v>55</v>
      </c>
      <c r="E14" s="125">
        <v>24.2182</v>
      </c>
      <c r="F14" s="126"/>
      <c r="G14" s="127">
        <f>E14*F14</f>
        <v>0</v>
      </c>
      <c r="H14" s="128">
        <v>0</v>
      </c>
      <c r="I14" s="129">
        <f>E14*H14</f>
        <v>0</v>
      </c>
      <c r="J14" s="128">
        <v>0</v>
      </c>
      <c r="K14" s="129">
        <f>E14*J14</f>
        <v>0</v>
      </c>
      <c r="O14" s="120"/>
      <c r="Z14" s="130"/>
      <c r="AA14" s="130">
        <v>1</v>
      </c>
      <c r="AB14" s="130">
        <v>1</v>
      </c>
      <c r="AC14" s="130">
        <v>1</v>
      </c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CA14" s="130">
        <v>1</v>
      </c>
      <c r="CB14" s="130">
        <v>1</v>
      </c>
      <c r="CZ14" s="82">
        <v>1</v>
      </c>
    </row>
    <row r="15" spans="1:104" x14ac:dyDescent="0.2">
      <c r="A15" s="121">
        <v>5</v>
      </c>
      <c r="B15" s="122" t="s">
        <v>61</v>
      </c>
      <c r="C15" s="123" t="s">
        <v>62</v>
      </c>
      <c r="D15" s="124" t="s">
        <v>55</v>
      </c>
      <c r="E15" s="125">
        <v>11.9</v>
      </c>
      <c r="F15" s="126"/>
      <c r="G15" s="127">
        <f>E15*F15</f>
        <v>0</v>
      </c>
      <c r="H15" s="128">
        <v>0</v>
      </c>
      <c r="I15" s="129">
        <f>E15*H15</f>
        <v>0</v>
      </c>
      <c r="J15" s="128">
        <v>0</v>
      </c>
      <c r="K15" s="129">
        <f>E15*J15</f>
        <v>0</v>
      </c>
      <c r="O15" s="120"/>
      <c r="Z15" s="130"/>
      <c r="AA15" s="130">
        <v>1</v>
      </c>
      <c r="AB15" s="130">
        <v>1</v>
      </c>
      <c r="AC15" s="130">
        <v>1</v>
      </c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CA15" s="130">
        <v>1</v>
      </c>
      <c r="CB15" s="130">
        <v>1</v>
      </c>
      <c r="CZ15" s="82">
        <v>1</v>
      </c>
    </row>
    <row r="16" spans="1:104" x14ac:dyDescent="0.2">
      <c r="A16" s="131"/>
      <c r="B16" s="132"/>
      <c r="C16" s="138" t="s">
        <v>225</v>
      </c>
      <c r="D16" s="139"/>
      <c r="E16" s="140">
        <v>11.9</v>
      </c>
      <c r="F16" s="141"/>
      <c r="G16" s="142"/>
      <c r="H16" s="143"/>
      <c r="I16" s="136"/>
      <c r="J16" s="144"/>
      <c r="K16" s="136"/>
      <c r="M16" s="145" t="s">
        <v>225</v>
      </c>
      <c r="O16" s="12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46" t="str">
        <f>C15</f>
        <v>Zásyp jam, rýh, šachet se zhutněním</v>
      </c>
      <c r="BE16" s="130"/>
      <c r="BF16" s="130"/>
      <c r="BG16" s="130"/>
      <c r="BH16" s="130"/>
      <c r="BI16" s="130"/>
      <c r="BJ16" s="130"/>
      <c r="BK16" s="130"/>
    </row>
    <row r="17" spans="1:104" x14ac:dyDescent="0.2">
      <c r="A17" s="121">
        <v>6</v>
      </c>
      <c r="B17" s="122" t="s">
        <v>64</v>
      </c>
      <c r="C17" s="123" t="s">
        <v>65</v>
      </c>
      <c r="D17" s="124" t="s">
        <v>36</v>
      </c>
      <c r="E17" s="125">
        <v>72</v>
      </c>
      <c r="F17" s="126"/>
      <c r="G17" s="127">
        <f>E17*F17</f>
        <v>0</v>
      </c>
      <c r="H17" s="128">
        <v>0</v>
      </c>
      <c r="I17" s="129">
        <f>E17*H17</f>
        <v>0</v>
      </c>
      <c r="J17" s="128">
        <v>0</v>
      </c>
      <c r="K17" s="129">
        <f>E17*J17</f>
        <v>0</v>
      </c>
      <c r="O17" s="120"/>
      <c r="Z17" s="130"/>
      <c r="AA17" s="130">
        <v>1</v>
      </c>
      <c r="AB17" s="130">
        <v>1</v>
      </c>
      <c r="AC17" s="130">
        <v>1</v>
      </c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CA17" s="130">
        <v>1</v>
      </c>
      <c r="CB17" s="130">
        <v>1</v>
      </c>
      <c r="CZ17" s="82">
        <v>1</v>
      </c>
    </row>
    <row r="18" spans="1:104" x14ac:dyDescent="0.2">
      <c r="A18" s="131"/>
      <c r="B18" s="132"/>
      <c r="C18" s="138" t="s">
        <v>226</v>
      </c>
      <c r="D18" s="139"/>
      <c r="E18" s="140">
        <v>72</v>
      </c>
      <c r="F18" s="141"/>
      <c r="G18" s="142"/>
      <c r="H18" s="143"/>
      <c r="I18" s="136"/>
      <c r="J18" s="144"/>
      <c r="K18" s="136"/>
      <c r="M18" s="145" t="s">
        <v>226</v>
      </c>
      <c r="O18" s="12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46" t="str">
        <f>C17</f>
        <v>Úprava pláně v zářezech v hor. 1-4, se zhutněním</v>
      </c>
      <c r="BE18" s="130"/>
      <c r="BF18" s="130"/>
      <c r="BG18" s="130"/>
      <c r="BH18" s="130"/>
      <c r="BI18" s="130"/>
      <c r="BJ18" s="130"/>
      <c r="BK18" s="130"/>
    </row>
    <row r="19" spans="1:104" x14ac:dyDescent="0.2">
      <c r="A19" s="147" t="s">
        <v>37</v>
      </c>
      <c r="B19" s="148" t="s">
        <v>33</v>
      </c>
      <c r="C19" s="149" t="s">
        <v>34</v>
      </c>
      <c r="D19" s="150"/>
      <c r="E19" s="151"/>
      <c r="F19" s="151"/>
      <c r="G19" s="152">
        <f>SUM(G10:G18)</f>
        <v>0</v>
      </c>
      <c r="H19" s="153"/>
      <c r="I19" s="154">
        <f>SUM(I10:I18)</f>
        <v>0</v>
      </c>
      <c r="J19" s="155"/>
      <c r="K19" s="154">
        <f>SUM(K10:K18)</f>
        <v>0</v>
      </c>
      <c r="O19" s="120"/>
      <c r="X19" s="156">
        <f>K19</f>
        <v>0</v>
      </c>
      <c r="Y19" s="156">
        <f>I19</f>
        <v>0</v>
      </c>
      <c r="Z19" s="157">
        <f>G19</f>
        <v>0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58"/>
      <c r="BB19" s="158"/>
      <c r="BC19" s="158"/>
      <c r="BD19" s="158"/>
      <c r="BE19" s="158"/>
      <c r="BF19" s="158"/>
      <c r="BG19" s="130"/>
      <c r="BH19" s="130"/>
      <c r="BI19" s="130"/>
      <c r="BJ19" s="130"/>
      <c r="BK19" s="130"/>
    </row>
    <row r="20" spans="1:104" ht="14.25" customHeight="1" x14ac:dyDescent="0.2">
      <c r="A20" s="110" t="s">
        <v>32</v>
      </c>
      <c r="B20" s="111" t="s">
        <v>67</v>
      </c>
      <c r="C20" s="112" t="s">
        <v>68</v>
      </c>
      <c r="D20" s="113"/>
      <c r="E20" s="114"/>
      <c r="F20" s="114"/>
      <c r="G20" s="115"/>
      <c r="H20" s="116"/>
      <c r="I20" s="117"/>
      <c r="J20" s="118"/>
      <c r="K20" s="119"/>
      <c r="O20" s="120"/>
    </row>
    <row r="21" spans="1:104" x14ac:dyDescent="0.2">
      <c r="A21" s="121">
        <v>7</v>
      </c>
      <c r="B21" s="122" t="s">
        <v>69</v>
      </c>
      <c r="C21" s="123" t="s">
        <v>70</v>
      </c>
      <c r="D21" s="124" t="s">
        <v>36</v>
      </c>
      <c r="E21" s="125">
        <v>110</v>
      </c>
      <c r="F21" s="126"/>
      <c r="G21" s="127">
        <f>E21*F21</f>
        <v>0</v>
      </c>
      <c r="H21" s="128">
        <v>0</v>
      </c>
      <c r="I21" s="129">
        <f>E21*H21</f>
        <v>0</v>
      </c>
      <c r="J21" s="128">
        <v>0</v>
      </c>
      <c r="K21" s="129">
        <f>E21*J21</f>
        <v>0</v>
      </c>
      <c r="O21" s="120"/>
      <c r="Z21" s="130"/>
      <c r="AA21" s="130">
        <v>1</v>
      </c>
      <c r="AB21" s="130">
        <v>1</v>
      </c>
      <c r="AC21" s="130">
        <v>1</v>
      </c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CA21" s="130">
        <v>1</v>
      </c>
      <c r="CB21" s="130">
        <v>1</v>
      </c>
      <c r="CZ21" s="82">
        <v>1</v>
      </c>
    </row>
    <row r="22" spans="1:104" x14ac:dyDescent="0.2">
      <c r="A22" s="121">
        <v>8</v>
      </c>
      <c r="B22" s="122" t="s">
        <v>71</v>
      </c>
      <c r="C22" s="123" t="s">
        <v>72</v>
      </c>
      <c r="D22" s="124" t="s">
        <v>36</v>
      </c>
      <c r="E22" s="125">
        <v>110</v>
      </c>
      <c r="F22" s="126"/>
      <c r="G22" s="127">
        <f>E22*F22</f>
        <v>0</v>
      </c>
      <c r="H22" s="128">
        <v>0</v>
      </c>
      <c r="I22" s="129">
        <f>E22*H22</f>
        <v>0</v>
      </c>
      <c r="J22" s="128">
        <v>0</v>
      </c>
      <c r="K22" s="129">
        <f>E22*J22</f>
        <v>0</v>
      </c>
      <c r="O22" s="120"/>
      <c r="Z22" s="130"/>
      <c r="AA22" s="130">
        <v>1</v>
      </c>
      <c r="AB22" s="130">
        <v>1</v>
      </c>
      <c r="AC22" s="130">
        <v>1</v>
      </c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CA22" s="130">
        <v>1</v>
      </c>
      <c r="CB22" s="130">
        <v>1</v>
      </c>
      <c r="CZ22" s="82">
        <v>1</v>
      </c>
    </row>
    <row r="23" spans="1:104" x14ac:dyDescent="0.2">
      <c r="A23" s="121">
        <v>9</v>
      </c>
      <c r="B23" s="122" t="s">
        <v>73</v>
      </c>
      <c r="C23" s="123" t="s">
        <v>74</v>
      </c>
      <c r="D23" s="124" t="s">
        <v>36</v>
      </c>
      <c r="E23" s="125">
        <v>110</v>
      </c>
      <c r="F23" s="126"/>
      <c r="G23" s="127">
        <f>E23*F23</f>
        <v>0</v>
      </c>
      <c r="H23" s="128">
        <v>0</v>
      </c>
      <c r="I23" s="129">
        <f>E23*H23</f>
        <v>0</v>
      </c>
      <c r="J23" s="128">
        <v>0</v>
      </c>
      <c r="K23" s="129">
        <f>E23*J23</f>
        <v>0</v>
      </c>
      <c r="O23" s="120"/>
      <c r="Z23" s="130"/>
      <c r="AA23" s="130">
        <v>1</v>
      </c>
      <c r="AB23" s="130">
        <v>1</v>
      </c>
      <c r="AC23" s="130">
        <v>1</v>
      </c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CA23" s="130">
        <v>1</v>
      </c>
      <c r="CB23" s="130">
        <v>1</v>
      </c>
      <c r="CZ23" s="82">
        <v>1</v>
      </c>
    </row>
    <row r="24" spans="1:104" x14ac:dyDescent="0.2">
      <c r="A24" s="121">
        <v>10</v>
      </c>
      <c r="B24" s="122" t="s">
        <v>75</v>
      </c>
      <c r="C24" s="123" t="s">
        <v>76</v>
      </c>
      <c r="D24" s="124" t="s">
        <v>36</v>
      </c>
      <c r="E24" s="125">
        <v>110</v>
      </c>
      <c r="F24" s="126"/>
      <c r="G24" s="127">
        <f>E24*F24</f>
        <v>0</v>
      </c>
      <c r="H24" s="128">
        <v>0</v>
      </c>
      <c r="I24" s="129">
        <f>E24*H24</f>
        <v>0</v>
      </c>
      <c r="J24" s="128">
        <v>0</v>
      </c>
      <c r="K24" s="129">
        <f>E24*J24</f>
        <v>0</v>
      </c>
      <c r="O24" s="120"/>
      <c r="Z24" s="130"/>
      <c r="AA24" s="130">
        <v>1</v>
      </c>
      <c r="AB24" s="130">
        <v>1</v>
      </c>
      <c r="AC24" s="130">
        <v>1</v>
      </c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CA24" s="130">
        <v>1</v>
      </c>
      <c r="CB24" s="130">
        <v>1</v>
      </c>
      <c r="CZ24" s="82">
        <v>1</v>
      </c>
    </row>
    <row r="25" spans="1:104" x14ac:dyDescent="0.2">
      <c r="A25" s="121">
        <v>11</v>
      </c>
      <c r="B25" s="122" t="s">
        <v>77</v>
      </c>
      <c r="C25" s="123" t="s">
        <v>78</v>
      </c>
      <c r="D25" s="124" t="s">
        <v>36</v>
      </c>
      <c r="E25" s="125">
        <v>110</v>
      </c>
      <c r="F25" s="126"/>
      <c r="G25" s="127">
        <f>E25*F25</f>
        <v>0</v>
      </c>
      <c r="H25" s="128">
        <v>0</v>
      </c>
      <c r="I25" s="129">
        <f>E25*H25</f>
        <v>0</v>
      </c>
      <c r="J25" s="128">
        <v>0</v>
      </c>
      <c r="K25" s="129">
        <f>E25*J25</f>
        <v>0</v>
      </c>
      <c r="O25" s="120"/>
      <c r="Z25" s="130"/>
      <c r="AA25" s="130">
        <v>1</v>
      </c>
      <c r="AB25" s="130">
        <v>1</v>
      </c>
      <c r="AC25" s="130">
        <v>1</v>
      </c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CA25" s="130">
        <v>1</v>
      </c>
      <c r="CB25" s="130">
        <v>1</v>
      </c>
      <c r="CZ25" s="82">
        <v>1</v>
      </c>
    </row>
    <row r="26" spans="1:104" x14ac:dyDescent="0.2">
      <c r="A26" s="121">
        <v>12</v>
      </c>
      <c r="B26" s="122" t="s">
        <v>79</v>
      </c>
      <c r="C26" s="123" t="s">
        <v>80</v>
      </c>
      <c r="D26" s="124" t="s">
        <v>81</v>
      </c>
      <c r="E26" s="125">
        <v>30.8</v>
      </c>
      <c r="F26" s="126"/>
      <c r="G26" s="127">
        <f>E26*F26</f>
        <v>0</v>
      </c>
      <c r="H26" s="128">
        <v>9.9999999999944599E-4</v>
      </c>
      <c r="I26" s="129">
        <f>E26*H26</f>
        <v>3.0799999999982938E-2</v>
      </c>
      <c r="J26" s="128"/>
      <c r="K26" s="129">
        <f>E26*J26</f>
        <v>0</v>
      </c>
      <c r="O26" s="120"/>
      <c r="Z26" s="130"/>
      <c r="AA26" s="130">
        <v>3</v>
      </c>
      <c r="AB26" s="130">
        <v>1</v>
      </c>
      <c r="AC26" s="130">
        <v>572410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CA26" s="130">
        <v>3</v>
      </c>
      <c r="CB26" s="130">
        <v>1</v>
      </c>
      <c r="CZ26" s="82">
        <v>1</v>
      </c>
    </row>
    <row r="27" spans="1:104" x14ac:dyDescent="0.2">
      <c r="A27" s="131"/>
      <c r="B27" s="132"/>
      <c r="C27" s="138" t="s">
        <v>227</v>
      </c>
      <c r="D27" s="139"/>
      <c r="E27" s="140">
        <v>22</v>
      </c>
      <c r="F27" s="141"/>
      <c r="G27" s="142"/>
      <c r="H27" s="143"/>
      <c r="I27" s="136"/>
      <c r="J27" s="144"/>
      <c r="K27" s="136"/>
      <c r="M27" s="145" t="s">
        <v>227</v>
      </c>
      <c r="O27" s="12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46" t="str">
        <f>C26</f>
        <v>Směs travní parková II. mírná zátěž PROFI</v>
      </c>
      <c r="BE27" s="130"/>
      <c r="BF27" s="130"/>
      <c r="BG27" s="130"/>
      <c r="BH27" s="130"/>
      <c r="BI27" s="130"/>
      <c r="BJ27" s="130"/>
      <c r="BK27" s="130"/>
    </row>
    <row r="28" spans="1:104" x14ac:dyDescent="0.2">
      <c r="A28" s="131"/>
      <c r="B28" s="132"/>
      <c r="C28" s="138" t="s">
        <v>228</v>
      </c>
      <c r="D28" s="139"/>
      <c r="E28" s="140">
        <v>8.8000000000000007</v>
      </c>
      <c r="F28" s="141"/>
      <c r="G28" s="142"/>
      <c r="H28" s="143"/>
      <c r="I28" s="136"/>
      <c r="J28" s="144"/>
      <c r="K28" s="136"/>
      <c r="M28" s="145" t="s">
        <v>228</v>
      </c>
      <c r="O28" s="12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46" t="str">
        <f>C27</f>
        <v>úsek č. 1-první osetí - spotřeba 200g/m2:110*200/1000</v>
      </c>
      <c r="BE28" s="130"/>
      <c r="BF28" s="130"/>
      <c r="BG28" s="130"/>
      <c r="BH28" s="130"/>
      <c r="BI28" s="130"/>
      <c r="BJ28" s="130"/>
      <c r="BK28" s="130"/>
    </row>
    <row r="29" spans="1:104" x14ac:dyDescent="0.2">
      <c r="A29" s="121">
        <v>13</v>
      </c>
      <c r="B29" s="122" t="s">
        <v>84</v>
      </c>
      <c r="C29" s="123" t="s">
        <v>85</v>
      </c>
      <c r="D29" s="124" t="s">
        <v>55</v>
      </c>
      <c r="E29" s="125">
        <v>11.1</v>
      </c>
      <c r="F29" s="126"/>
      <c r="G29" s="127">
        <f>E29*F29</f>
        <v>0</v>
      </c>
      <c r="H29" s="128">
        <v>1.6700000000000701</v>
      </c>
      <c r="I29" s="129">
        <f>E29*H29</f>
        <v>18.537000000000777</v>
      </c>
      <c r="J29" s="128"/>
      <c r="K29" s="129">
        <f>E29*J29</f>
        <v>0</v>
      </c>
      <c r="O29" s="120"/>
      <c r="Z29" s="130"/>
      <c r="AA29" s="130">
        <v>3</v>
      </c>
      <c r="AB29" s="130">
        <v>10</v>
      </c>
      <c r="AC29" s="130">
        <v>10364200</v>
      </c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CA29" s="130">
        <v>3</v>
      </c>
      <c r="CB29" s="130">
        <v>10</v>
      </c>
      <c r="CZ29" s="82">
        <v>1</v>
      </c>
    </row>
    <row r="30" spans="1:104" x14ac:dyDescent="0.2">
      <c r="A30" s="147" t="s">
        <v>37</v>
      </c>
      <c r="B30" s="148" t="s">
        <v>67</v>
      </c>
      <c r="C30" s="149" t="s">
        <v>68</v>
      </c>
      <c r="D30" s="150"/>
      <c r="E30" s="151"/>
      <c r="F30" s="151"/>
      <c r="G30" s="152">
        <f>SUM(G20:G29)</f>
        <v>0</v>
      </c>
      <c r="H30" s="153"/>
      <c r="I30" s="154">
        <f>SUM(I20:I29)</f>
        <v>18.567800000000759</v>
      </c>
      <c r="J30" s="155"/>
      <c r="K30" s="154">
        <f>SUM(K20:K29)</f>
        <v>0</v>
      </c>
      <c r="O30" s="120"/>
      <c r="X30" s="156">
        <f>K30</f>
        <v>0</v>
      </c>
      <c r="Y30" s="156">
        <f>I30</f>
        <v>18.567800000000759</v>
      </c>
      <c r="Z30" s="157">
        <f>G30</f>
        <v>0</v>
      </c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58"/>
      <c r="BB30" s="158"/>
      <c r="BC30" s="158"/>
      <c r="BD30" s="158"/>
      <c r="BE30" s="158"/>
      <c r="BF30" s="158"/>
      <c r="BG30" s="130"/>
      <c r="BH30" s="130"/>
      <c r="BI30" s="130"/>
      <c r="BJ30" s="130"/>
      <c r="BK30" s="130"/>
    </row>
    <row r="31" spans="1:104" ht="14.25" customHeight="1" x14ac:dyDescent="0.2">
      <c r="A31" s="110" t="s">
        <v>32</v>
      </c>
      <c r="B31" s="111" t="s">
        <v>86</v>
      </c>
      <c r="C31" s="112" t="s">
        <v>87</v>
      </c>
      <c r="D31" s="113"/>
      <c r="E31" s="114"/>
      <c r="F31" s="114"/>
      <c r="G31" s="115"/>
      <c r="H31" s="116"/>
      <c r="I31" s="117"/>
      <c r="J31" s="118"/>
      <c r="K31" s="119"/>
      <c r="O31" s="120"/>
    </row>
    <row r="32" spans="1:104" x14ac:dyDescent="0.2">
      <c r="A32" s="121">
        <v>14</v>
      </c>
      <c r="B32" s="122" t="s">
        <v>88</v>
      </c>
      <c r="C32" s="123" t="s">
        <v>89</v>
      </c>
      <c r="D32" s="124" t="s">
        <v>36</v>
      </c>
      <c r="E32" s="125">
        <v>339.5</v>
      </c>
      <c r="F32" s="126"/>
      <c r="G32" s="127">
        <f>E32*F32</f>
        <v>0</v>
      </c>
      <c r="H32" s="128">
        <v>0</v>
      </c>
      <c r="I32" s="129">
        <f>E32*H32</f>
        <v>0</v>
      </c>
      <c r="J32" s="128">
        <v>0</v>
      </c>
      <c r="K32" s="129">
        <f>E32*J32</f>
        <v>0</v>
      </c>
      <c r="O32" s="120"/>
      <c r="Z32" s="130"/>
      <c r="AA32" s="130">
        <v>1</v>
      </c>
      <c r="AB32" s="130">
        <v>1</v>
      </c>
      <c r="AC32" s="130">
        <v>1</v>
      </c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CA32" s="130">
        <v>1</v>
      </c>
      <c r="CB32" s="130">
        <v>1</v>
      </c>
      <c r="CZ32" s="82">
        <v>1</v>
      </c>
    </row>
    <row r="33" spans="1:104" x14ac:dyDescent="0.2">
      <c r="A33" s="131"/>
      <c r="B33" s="132"/>
      <c r="C33" s="138" t="s">
        <v>229</v>
      </c>
      <c r="D33" s="139"/>
      <c r="E33" s="140">
        <v>339.5</v>
      </c>
      <c r="F33" s="141"/>
      <c r="G33" s="142"/>
      <c r="H33" s="143"/>
      <c r="I33" s="136"/>
      <c r="J33" s="144"/>
      <c r="K33" s="136"/>
      <c r="M33" s="145" t="s">
        <v>229</v>
      </c>
      <c r="O33" s="12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46" t="str">
        <f>C32</f>
        <v>Zhutnění konstrukčních vrstev vibrační deskou</v>
      </c>
      <c r="BE33" s="130"/>
      <c r="BF33" s="130"/>
      <c r="BG33" s="130"/>
      <c r="BH33" s="130"/>
      <c r="BI33" s="130"/>
      <c r="BJ33" s="130"/>
      <c r="BK33" s="130"/>
    </row>
    <row r="34" spans="1:104" x14ac:dyDescent="0.2">
      <c r="A34" s="121">
        <v>15</v>
      </c>
      <c r="B34" s="122" t="s">
        <v>91</v>
      </c>
      <c r="C34" s="123" t="s">
        <v>92</v>
      </c>
      <c r="D34" s="124" t="s">
        <v>36</v>
      </c>
      <c r="E34" s="125">
        <v>339.5</v>
      </c>
      <c r="F34" s="126"/>
      <c r="G34" s="127">
        <f>E34*F34</f>
        <v>0</v>
      </c>
      <c r="H34" s="128">
        <v>0.15120000000001699</v>
      </c>
      <c r="I34" s="129">
        <f>E34*H34</f>
        <v>51.332400000005769</v>
      </c>
      <c r="J34" s="128">
        <v>0</v>
      </c>
      <c r="K34" s="129">
        <f>E34*J34</f>
        <v>0</v>
      </c>
      <c r="O34" s="120"/>
      <c r="Z34" s="130"/>
      <c r="AA34" s="130">
        <v>1</v>
      </c>
      <c r="AB34" s="130">
        <v>1</v>
      </c>
      <c r="AC34" s="130">
        <v>1</v>
      </c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CA34" s="130">
        <v>1</v>
      </c>
      <c r="CB34" s="130">
        <v>1</v>
      </c>
      <c r="CZ34" s="82">
        <v>1</v>
      </c>
    </row>
    <row r="35" spans="1:104" x14ac:dyDescent="0.2">
      <c r="A35" s="131"/>
      <c r="B35" s="132"/>
      <c r="C35" s="133"/>
      <c r="D35" s="134"/>
      <c r="E35" s="134"/>
      <c r="F35" s="134"/>
      <c r="G35" s="135"/>
      <c r="I35" s="136"/>
      <c r="K35" s="136"/>
      <c r="L35" s="137"/>
      <c r="O35" s="12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</row>
    <row r="36" spans="1:104" x14ac:dyDescent="0.2">
      <c r="A36" s="131"/>
      <c r="B36" s="132"/>
      <c r="C36" s="138" t="s">
        <v>230</v>
      </c>
      <c r="D36" s="139"/>
      <c r="E36" s="140">
        <v>339.5</v>
      </c>
      <c r="F36" s="141"/>
      <c r="G36" s="142"/>
      <c r="H36" s="143"/>
      <c r="I36" s="136"/>
      <c r="J36" s="144"/>
      <c r="K36" s="136"/>
      <c r="M36" s="145" t="s">
        <v>230</v>
      </c>
      <c r="O36" s="12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46">
        <f>C35</f>
        <v>0</v>
      </c>
      <c r="BE36" s="130"/>
      <c r="BF36" s="130"/>
      <c r="BG36" s="130"/>
      <c r="BH36" s="130"/>
      <c r="BI36" s="130"/>
      <c r="BJ36" s="130"/>
      <c r="BK36" s="130"/>
    </row>
    <row r="37" spans="1:104" x14ac:dyDescent="0.2">
      <c r="A37" s="147" t="s">
        <v>37</v>
      </c>
      <c r="B37" s="148" t="s">
        <v>86</v>
      </c>
      <c r="C37" s="149" t="s">
        <v>87</v>
      </c>
      <c r="D37" s="150"/>
      <c r="E37" s="151"/>
      <c r="F37" s="151"/>
      <c r="G37" s="152">
        <f>SUM(G31:G36)</f>
        <v>0</v>
      </c>
      <c r="H37" s="153"/>
      <c r="I37" s="154">
        <f>SUM(I31:I36)</f>
        <v>51.332400000005769</v>
      </c>
      <c r="J37" s="155"/>
      <c r="K37" s="154">
        <f>SUM(K31:K36)</f>
        <v>0</v>
      </c>
      <c r="O37" s="120"/>
      <c r="X37" s="156">
        <f>K37</f>
        <v>0</v>
      </c>
      <c r="Y37" s="156">
        <f>I37</f>
        <v>51.332400000005769</v>
      </c>
      <c r="Z37" s="157">
        <f>G37</f>
        <v>0</v>
      </c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58"/>
      <c r="BB37" s="158"/>
      <c r="BC37" s="158"/>
      <c r="BD37" s="158"/>
      <c r="BE37" s="158"/>
      <c r="BF37" s="158"/>
      <c r="BG37" s="130"/>
      <c r="BH37" s="130"/>
      <c r="BI37" s="130"/>
      <c r="BJ37" s="130"/>
      <c r="BK37" s="130"/>
    </row>
    <row r="38" spans="1:104" ht="14.25" customHeight="1" x14ac:dyDescent="0.2">
      <c r="A38" s="110" t="s">
        <v>32</v>
      </c>
      <c r="B38" s="111" t="s">
        <v>94</v>
      </c>
      <c r="C38" s="112" t="s">
        <v>95</v>
      </c>
      <c r="D38" s="113"/>
      <c r="E38" s="114"/>
      <c r="F38" s="114"/>
      <c r="G38" s="115"/>
      <c r="H38" s="116"/>
      <c r="I38" s="117"/>
      <c r="J38" s="118"/>
      <c r="K38" s="119"/>
      <c r="O38" s="120"/>
    </row>
    <row r="39" spans="1:104" ht="22.5" x14ac:dyDescent="0.2">
      <c r="A39" s="121">
        <v>16</v>
      </c>
      <c r="B39" s="122" t="s">
        <v>96</v>
      </c>
      <c r="C39" s="123" t="s">
        <v>97</v>
      </c>
      <c r="D39" s="124" t="s">
        <v>36</v>
      </c>
      <c r="E39" s="125">
        <v>2.5</v>
      </c>
      <c r="F39" s="126"/>
      <c r="G39" s="127">
        <f>E39*F39</f>
        <v>0</v>
      </c>
      <c r="H39" s="128">
        <v>0.110000000000014</v>
      </c>
      <c r="I39" s="129">
        <f>E39*H39</f>
        <v>0.27500000000003499</v>
      </c>
      <c r="J39" s="128">
        <v>0</v>
      </c>
      <c r="K39" s="129">
        <f>E39*J39</f>
        <v>0</v>
      </c>
      <c r="O39" s="120"/>
      <c r="Z39" s="130"/>
      <c r="AA39" s="130">
        <v>1</v>
      </c>
      <c r="AB39" s="130">
        <v>1</v>
      </c>
      <c r="AC39" s="130">
        <v>1</v>
      </c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CA39" s="130">
        <v>1</v>
      </c>
      <c r="CB39" s="130">
        <v>1</v>
      </c>
      <c r="CZ39" s="82">
        <v>1</v>
      </c>
    </row>
    <row r="40" spans="1:104" x14ac:dyDescent="0.2">
      <c r="A40" s="131"/>
      <c r="B40" s="132"/>
      <c r="C40" s="133"/>
      <c r="D40" s="134"/>
      <c r="E40" s="134"/>
      <c r="F40" s="134"/>
      <c r="G40" s="135"/>
      <c r="I40" s="136"/>
      <c r="K40" s="136"/>
      <c r="L40" s="137"/>
      <c r="O40" s="12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</row>
    <row r="41" spans="1:104" x14ac:dyDescent="0.2">
      <c r="A41" s="131"/>
      <c r="B41" s="132"/>
      <c r="C41" s="138" t="s">
        <v>231</v>
      </c>
      <c r="D41" s="139"/>
      <c r="E41" s="140">
        <v>2.5</v>
      </c>
      <c r="F41" s="141"/>
      <c r="G41" s="142"/>
      <c r="H41" s="143"/>
      <c r="I41" s="136"/>
      <c r="J41" s="144"/>
      <c r="K41" s="136"/>
      <c r="M41" s="145" t="s">
        <v>231</v>
      </c>
      <c r="O41" s="12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46">
        <f>C40</f>
        <v>0</v>
      </c>
      <c r="BE41" s="130"/>
      <c r="BF41" s="130"/>
      <c r="BG41" s="130"/>
      <c r="BH41" s="130"/>
      <c r="BI41" s="130"/>
      <c r="BJ41" s="130"/>
      <c r="BK41" s="130"/>
    </row>
    <row r="42" spans="1:104" x14ac:dyDescent="0.2">
      <c r="A42" s="121">
        <v>17</v>
      </c>
      <c r="B42" s="122" t="s">
        <v>100</v>
      </c>
      <c r="C42" s="123" t="s">
        <v>101</v>
      </c>
      <c r="D42" s="124" t="s">
        <v>36</v>
      </c>
      <c r="E42" s="125">
        <v>333</v>
      </c>
      <c r="F42" s="126"/>
      <c r="G42" s="127">
        <f>E42*F42</f>
        <v>0</v>
      </c>
      <c r="H42" s="128">
        <v>0.110000000000014</v>
      </c>
      <c r="I42" s="129">
        <f>E42*H42</f>
        <v>36.630000000004664</v>
      </c>
      <c r="J42" s="128">
        <v>0</v>
      </c>
      <c r="K42" s="129">
        <f>E42*J42</f>
        <v>0</v>
      </c>
      <c r="O42" s="120"/>
      <c r="Z42" s="130"/>
      <c r="AA42" s="130">
        <v>1</v>
      </c>
      <c r="AB42" s="130">
        <v>1</v>
      </c>
      <c r="AC42" s="130">
        <v>1</v>
      </c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CA42" s="130">
        <v>1</v>
      </c>
      <c r="CB42" s="130">
        <v>1</v>
      </c>
      <c r="CZ42" s="82">
        <v>1</v>
      </c>
    </row>
    <row r="43" spans="1:104" x14ac:dyDescent="0.2">
      <c r="A43" s="131"/>
      <c r="B43" s="132"/>
      <c r="C43" s="133"/>
      <c r="D43" s="134"/>
      <c r="E43" s="134"/>
      <c r="F43" s="134"/>
      <c r="G43" s="135"/>
      <c r="I43" s="136"/>
      <c r="K43" s="136"/>
      <c r="L43" s="137"/>
      <c r="O43" s="12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</row>
    <row r="44" spans="1:104" x14ac:dyDescent="0.2">
      <c r="A44" s="131"/>
      <c r="B44" s="132"/>
      <c r="C44" s="138" t="s">
        <v>232</v>
      </c>
      <c r="D44" s="139"/>
      <c r="E44" s="140">
        <v>333</v>
      </c>
      <c r="F44" s="141"/>
      <c r="G44" s="142"/>
      <c r="H44" s="143"/>
      <c r="I44" s="136"/>
      <c r="J44" s="144"/>
      <c r="K44" s="136"/>
      <c r="M44" s="145" t="s">
        <v>232</v>
      </c>
      <c r="O44" s="12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46">
        <f>C43</f>
        <v>0</v>
      </c>
      <c r="BE44" s="130"/>
      <c r="BF44" s="130"/>
      <c r="BG44" s="130"/>
      <c r="BH44" s="130"/>
      <c r="BI44" s="130"/>
      <c r="BJ44" s="130"/>
      <c r="BK44" s="130"/>
    </row>
    <row r="45" spans="1:104" x14ac:dyDescent="0.2">
      <c r="A45" s="121">
        <v>18</v>
      </c>
      <c r="B45" s="122" t="s">
        <v>103</v>
      </c>
      <c r="C45" s="123" t="s">
        <v>104</v>
      </c>
      <c r="D45" s="124" t="s">
        <v>36</v>
      </c>
      <c r="E45" s="125">
        <v>4</v>
      </c>
      <c r="F45" s="126"/>
      <c r="G45" s="127">
        <f>E45*F45</f>
        <v>0</v>
      </c>
      <c r="H45" s="128">
        <v>7.3899999999980495E-2</v>
      </c>
      <c r="I45" s="129">
        <f>E45*H45</f>
        <v>0.29559999999992198</v>
      </c>
      <c r="J45" s="128">
        <v>0</v>
      </c>
      <c r="K45" s="129">
        <f>E45*J45</f>
        <v>0</v>
      </c>
      <c r="O45" s="120"/>
      <c r="Z45" s="130"/>
      <c r="AA45" s="130">
        <v>1</v>
      </c>
      <c r="AB45" s="130">
        <v>1</v>
      </c>
      <c r="AC45" s="130">
        <v>1</v>
      </c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CA45" s="130">
        <v>1</v>
      </c>
      <c r="CB45" s="130">
        <v>1</v>
      </c>
      <c r="CZ45" s="82">
        <v>1</v>
      </c>
    </row>
    <row r="46" spans="1:104" ht="22.5" x14ac:dyDescent="0.2">
      <c r="A46" s="131"/>
      <c r="B46" s="132"/>
      <c r="C46" s="133" t="s">
        <v>105</v>
      </c>
      <c r="D46" s="134"/>
      <c r="E46" s="134"/>
      <c r="F46" s="134"/>
      <c r="G46" s="135"/>
      <c r="I46" s="136"/>
      <c r="K46" s="136"/>
      <c r="L46" s="137" t="s">
        <v>105</v>
      </c>
      <c r="O46" s="12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</row>
    <row r="47" spans="1:104" x14ac:dyDescent="0.2">
      <c r="A47" s="131"/>
      <c r="B47" s="132"/>
      <c r="C47" s="133" t="s">
        <v>106</v>
      </c>
      <c r="D47" s="134"/>
      <c r="E47" s="134"/>
      <c r="F47" s="134"/>
      <c r="G47" s="135"/>
      <c r="I47" s="136"/>
      <c r="K47" s="136"/>
      <c r="L47" s="137" t="s">
        <v>106</v>
      </c>
      <c r="O47" s="12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</row>
    <row r="48" spans="1:104" x14ac:dyDescent="0.2">
      <c r="A48" s="131"/>
      <c r="B48" s="132"/>
      <c r="C48" s="138" t="s">
        <v>233</v>
      </c>
      <c r="D48" s="139"/>
      <c r="E48" s="140">
        <v>2</v>
      </c>
      <c r="F48" s="141"/>
      <c r="G48" s="142"/>
      <c r="H48" s="143"/>
      <c r="I48" s="136"/>
      <c r="J48" s="144"/>
      <c r="K48" s="136"/>
      <c r="M48" s="145" t="s">
        <v>233</v>
      </c>
      <c r="O48" s="12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46" t="str">
        <f>C47</f>
        <v>dlažba ve specifikaci</v>
      </c>
      <c r="BE48" s="130"/>
      <c r="BF48" s="130"/>
      <c r="BG48" s="130"/>
      <c r="BH48" s="130"/>
      <c r="BI48" s="130"/>
      <c r="BJ48" s="130"/>
      <c r="BK48" s="130"/>
    </row>
    <row r="49" spans="1:104" x14ac:dyDescent="0.2">
      <c r="A49" s="131"/>
      <c r="B49" s="132"/>
      <c r="C49" s="138" t="s">
        <v>108</v>
      </c>
      <c r="D49" s="139"/>
      <c r="E49" s="140">
        <v>2</v>
      </c>
      <c r="F49" s="141"/>
      <c r="G49" s="142"/>
      <c r="H49" s="143"/>
      <c r="I49" s="136"/>
      <c r="J49" s="144"/>
      <c r="K49" s="136"/>
      <c r="M49" s="145" t="s">
        <v>108</v>
      </c>
      <c r="O49" s="12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46" t="str">
        <f>C48</f>
        <v>dlažba bet. - předlažba stáv. ploch:2</v>
      </c>
      <c r="BE49" s="130"/>
      <c r="BF49" s="130"/>
      <c r="BG49" s="130"/>
      <c r="BH49" s="130"/>
      <c r="BI49" s="130"/>
      <c r="BJ49" s="130"/>
      <c r="BK49" s="130"/>
    </row>
    <row r="50" spans="1:104" x14ac:dyDescent="0.2">
      <c r="A50" s="121">
        <v>19</v>
      </c>
      <c r="B50" s="122" t="s">
        <v>109</v>
      </c>
      <c r="C50" s="123" t="s">
        <v>110</v>
      </c>
      <c r="D50" s="124" t="s">
        <v>111</v>
      </c>
      <c r="E50" s="125">
        <v>5</v>
      </c>
      <c r="F50" s="126"/>
      <c r="G50" s="127">
        <f>E50*F50</f>
        <v>0</v>
      </c>
      <c r="H50" s="128">
        <v>3.2999999999994102E-4</v>
      </c>
      <c r="I50" s="129">
        <f>E50*H50</f>
        <v>1.6499999999997051E-3</v>
      </c>
      <c r="J50" s="128">
        <v>0</v>
      </c>
      <c r="K50" s="129">
        <f>E50*J50</f>
        <v>0</v>
      </c>
      <c r="O50" s="120"/>
      <c r="Z50" s="130"/>
      <c r="AA50" s="130">
        <v>1</v>
      </c>
      <c r="AB50" s="130">
        <v>1</v>
      </c>
      <c r="AC50" s="130">
        <v>1</v>
      </c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CA50" s="130">
        <v>1</v>
      </c>
      <c r="CB50" s="130">
        <v>1</v>
      </c>
      <c r="CZ50" s="82">
        <v>1</v>
      </c>
    </row>
    <row r="51" spans="1:104" x14ac:dyDescent="0.2">
      <c r="A51" s="121">
        <v>20</v>
      </c>
      <c r="B51" s="122" t="s">
        <v>112</v>
      </c>
      <c r="C51" s="123" t="s">
        <v>113</v>
      </c>
      <c r="D51" s="124" t="s">
        <v>111</v>
      </c>
      <c r="E51" s="125">
        <v>4</v>
      </c>
      <c r="F51" s="126"/>
      <c r="G51" s="127">
        <f>E51*F51</f>
        <v>0</v>
      </c>
      <c r="H51" s="128">
        <v>0.18805999999994999</v>
      </c>
      <c r="I51" s="129">
        <f>E51*H51</f>
        <v>0.75223999999979996</v>
      </c>
      <c r="J51" s="128">
        <v>0</v>
      </c>
      <c r="K51" s="129">
        <f>E51*J51</f>
        <v>0</v>
      </c>
      <c r="O51" s="120"/>
      <c r="Z51" s="130"/>
      <c r="AA51" s="130">
        <v>1</v>
      </c>
      <c r="AB51" s="130">
        <v>1</v>
      </c>
      <c r="AC51" s="130">
        <v>1</v>
      </c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CA51" s="130">
        <v>1</v>
      </c>
      <c r="CB51" s="130">
        <v>1</v>
      </c>
      <c r="CZ51" s="82">
        <v>1</v>
      </c>
    </row>
    <row r="52" spans="1:104" x14ac:dyDescent="0.2">
      <c r="A52" s="131"/>
      <c r="B52" s="132"/>
      <c r="C52" s="138" t="s">
        <v>234</v>
      </c>
      <c r="D52" s="139"/>
      <c r="E52" s="140">
        <v>4</v>
      </c>
      <c r="F52" s="141"/>
      <c r="G52" s="142"/>
      <c r="H52" s="143"/>
      <c r="I52" s="136"/>
      <c r="J52" s="144"/>
      <c r="K52" s="136"/>
      <c r="M52" s="145" t="s">
        <v>234</v>
      </c>
      <c r="O52" s="12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46" t="str">
        <f>C51</f>
        <v>Osazení lež. obrub.kamen. s opěrou, lože z C 12/15</v>
      </c>
      <c r="BE52" s="130"/>
      <c r="BF52" s="130"/>
      <c r="BG52" s="130"/>
      <c r="BH52" s="130"/>
      <c r="BI52" s="130"/>
      <c r="BJ52" s="130"/>
      <c r="BK52" s="130"/>
    </row>
    <row r="53" spans="1:104" x14ac:dyDescent="0.2">
      <c r="A53" s="121">
        <v>21</v>
      </c>
      <c r="B53" s="122" t="s">
        <v>115</v>
      </c>
      <c r="C53" s="123" t="s">
        <v>116</v>
      </c>
      <c r="D53" s="124" t="s">
        <v>111</v>
      </c>
      <c r="E53" s="125">
        <v>200</v>
      </c>
      <c r="F53" s="126"/>
      <c r="G53" s="127">
        <f>E53*F53</f>
        <v>0</v>
      </c>
      <c r="H53" s="128">
        <v>0.148740000000089</v>
      </c>
      <c r="I53" s="129">
        <f>E53*H53</f>
        <v>29.7480000000178</v>
      </c>
      <c r="J53" s="128">
        <v>0</v>
      </c>
      <c r="K53" s="129">
        <f>E53*J53</f>
        <v>0</v>
      </c>
      <c r="O53" s="120"/>
      <c r="Z53" s="130"/>
      <c r="AA53" s="130">
        <v>1</v>
      </c>
      <c r="AB53" s="130">
        <v>1</v>
      </c>
      <c r="AC53" s="130">
        <v>1</v>
      </c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CA53" s="130">
        <v>1</v>
      </c>
      <c r="CB53" s="130">
        <v>1</v>
      </c>
      <c r="CZ53" s="82">
        <v>1</v>
      </c>
    </row>
    <row r="54" spans="1:104" x14ac:dyDescent="0.2">
      <c r="A54" s="131"/>
      <c r="B54" s="132"/>
      <c r="C54" s="138" t="s">
        <v>117</v>
      </c>
      <c r="D54" s="139"/>
      <c r="E54" s="140">
        <v>3</v>
      </c>
      <c r="F54" s="141"/>
      <c r="G54" s="142"/>
      <c r="H54" s="143"/>
      <c r="I54" s="136"/>
      <c r="J54" s="144"/>
      <c r="K54" s="136"/>
      <c r="M54" s="145" t="s">
        <v>117</v>
      </c>
      <c r="O54" s="12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46" t="str">
        <f>C53</f>
        <v>Osazení obrub.bet. s opěrou,lože z C 12/15</v>
      </c>
      <c r="BE54" s="130"/>
      <c r="BF54" s="130"/>
      <c r="BG54" s="130"/>
      <c r="BH54" s="130"/>
      <c r="BI54" s="130"/>
      <c r="BJ54" s="130"/>
      <c r="BK54" s="130"/>
    </row>
    <row r="55" spans="1:104" x14ac:dyDescent="0.2">
      <c r="A55" s="131"/>
      <c r="B55" s="132"/>
      <c r="C55" s="138" t="s">
        <v>235</v>
      </c>
      <c r="D55" s="139"/>
      <c r="E55" s="140">
        <v>197</v>
      </c>
      <c r="F55" s="141"/>
      <c r="G55" s="142"/>
      <c r="H55" s="143"/>
      <c r="I55" s="136"/>
      <c r="J55" s="144"/>
      <c r="K55" s="136"/>
      <c r="M55" s="145" t="s">
        <v>235</v>
      </c>
      <c r="O55" s="12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46" t="str">
        <f>C54</f>
        <v>silniční betonový 15/15, 15/25, 15-25/25:3</v>
      </c>
      <c r="BE55" s="130"/>
      <c r="BF55" s="130"/>
      <c r="BG55" s="130"/>
      <c r="BH55" s="130"/>
      <c r="BI55" s="130"/>
      <c r="BJ55" s="130"/>
      <c r="BK55" s="130"/>
    </row>
    <row r="56" spans="1:104" x14ac:dyDescent="0.2">
      <c r="A56" s="121">
        <v>22</v>
      </c>
      <c r="B56" s="122" t="s">
        <v>119</v>
      </c>
      <c r="C56" s="123" t="s">
        <v>120</v>
      </c>
      <c r="D56" s="124" t="s">
        <v>121</v>
      </c>
      <c r="E56" s="125">
        <v>10.696899999999999</v>
      </c>
      <c r="F56" s="126">
        <v>0</v>
      </c>
      <c r="G56" s="127">
        <f>E56*F56</f>
        <v>0</v>
      </c>
      <c r="H56" s="128">
        <v>1</v>
      </c>
      <c r="I56" s="129">
        <f>E56*H56</f>
        <v>10.696899999999999</v>
      </c>
      <c r="J56" s="128"/>
      <c r="K56" s="129">
        <f>E56*J56</f>
        <v>0</v>
      </c>
      <c r="O56" s="120"/>
      <c r="Z56" s="130"/>
      <c r="AA56" s="130">
        <v>3</v>
      </c>
      <c r="AB56" s="130">
        <v>1</v>
      </c>
      <c r="AC56" s="130">
        <v>58380010</v>
      </c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CA56" s="130">
        <v>3</v>
      </c>
      <c r="CB56" s="130">
        <v>1</v>
      </c>
      <c r="CZ56" s="82">
        <v>1</v>
      </c>
    </row>
    <row r="57" spans="1:104" x14ac:dyDescent="0.2">
      <c r="A57" s="131"/>
      <c r="B57" s="132"/>
      <c r="C57" s="133" t="s">
        <v>122</v>
      </c>
      <c r="D57" s="134"/>
      <c r="E57" s="134"/>
      <c r="F57" s="134"/>
      <c r="G57" s="135"/>
      <c r="I57" s="136"/>
      <c r="K57" s="136"/>
      <c r="L57" s="137" t="s">
        <v>122</v>
      </c>
      <c r="O57" s="12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</row>
    <row r="58" spans="1:104" x14ac:dyDescent="0.2">
      <c r="A58" s="131"/>
      <c r="B58" s="132"/>
      <c r="C58" s="133" t="s">
        <v>123</v>
      </c>
      <c r="D58" s="134"/>
      <c r="E58" s="134"/>
      <c r="F58" s="134"/>
      <c r="G58" s="135"/>
      <c r="I58" s="136"/>
      <c r="K58" s="136"/>
      <c r="L58" s="137" t="s">
        <v>123</v>
      </c>
      <c r="O58" s="12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</row>
    <row r="59" spans="1:104" x14ac:dyDescent="0.2">
      <c r="A59" s="131"/>
      <c r="B59" s="132"/>
      <c r="C59" s="138" t="s">
        <v>124</v>
      </c>
      <c r="D59" s="139"/>
      <c r="E59" s="140">
        <v>10.1875</v>
      </c>
      <c r="F59" s="141"/>
      <c r="G59" s="142"/>
      <c r="H59" s="143"/>
      <c r="I59" s="136"/>
      <c r="J59" s="144"/>
      <c r="K59" s="136"/>
      <c r="M59" s="145" t="s">
        <v>124</v>
      </c>
      <c r="O59" s="12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46" t="str">
        <f>C58</f>
        <v>případně bude doplněno 5% z technického dvora města</v>
      </c>
      <c r="BE59" s="130"/>
      <c r="BF59" s="130"/>
      <c r="BG59" s="130"/>
      <c r="BH59" s="130"/>
      <c r="BI59" s="130"/>
      <c r="BJ59" s="130"/>
      <c r="BK59" s="130"/>
    </row>
    <row r="60" spans="1:104" x14ac:dyDescent="0.2">
      <c r="A60" s="131"/>
      <c r="B60" s="132"/>
      <c r="C60" s="138" t="s">
        <v>125</v>
      </c>
      <c r="D60" s="139"/>
      <c r="E60" s="140">
        <v>0.50939999999999996</v>
      </c>
      <c r="F60" s="141"/>
      <c r="G60" s="142"/>
      <c r="H60" s="143"/>
      <c r="I60" s="136"/>
      <c r="J60" s="144"/>
      <c r="K60" s="136"/>
      <c r="M60" s="145" t="s">
        <v>125</v>
      </c>
      <c r="O60" s="12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46" t="str">
        <f>C59</f>
        <v>použití očištěné stávající:81,5/8</v>
      </c>
      <c r="BE60" s="130"/>
      <c r="BF60" s="130"/>
      <c r="BG60" s="130"/>
      <c r="BH60" s="130"/>
      <c r="BI60" s="130"/>
      <c r="BJ60" s="130"/>
      <c r="BK60" s="130"/>
    </row>
    <row r="61" spans="1:104" x14ac:dyDescent="0.2">
      <c r="A61" s="121">
        <v>23</v>
      </c>
      <c r="B61" s="122" t="s">
        <v>126</v>
      </c>
      <c r="C61" s="123" t="s">
        <v>127</v>
      </c>
      <c r="D61" s="124" t="s">
        <v>121</v>
      </c>
      <c r="E61" s="125">
        <v>14.175000000000001</v>
      </c>
      <c r="F61" s="126">
        <v>0</v>
      </c>
      <c r="G61" s="127">
        <f>E61*F61</f>
        <v>0</v>
      </c>
      <c r="H61" s="128">
        <v>1</v>
      </c>
      <c r="I61" s="129">
        <f>E61*H61</f>
        <v>14.175000000000001</v>
      </c>
      <c r="J61" s="128"/>
      <c r="K61" s="129">
        <f>E61*J61</f>
        <v>0</v>
      </c>
      <c r="O61" s="120"/>
      <c r="Z61" s="130"/>
      <c r="AA61" s="130">
        <v>3</v>
      </c>
      <c r="AB61" s="130">
        <v>1</v>
      </c>
      <c r="AC61" s="130">
        <v>58380129</v>
      </c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CA61" s="130">
        <v>3</v>
      </c>
      <c r="CB61" s="130">
        <v>1</v>
      </c>
      <c r="CZ61" s="82">
        <v>1</v>
      </c>
    </row>
    <row r="62" spans="1:104" x14ac:dyDescent="0.2">
      <c r="A62" s="131"/>
      <c r="B62" s="132"/>
      <c r="C62" s="133" t="s">
        <v>122</v>
      </c>
      <c r="D62" s="134"/>
      <c r="E62" s="134"/>
      <c r="F62" s="134"/>
      <c r="G62" s="135"/>
      <c r="I62" s="136"/>
      <c r="K62" s="136"/>
      <c r="L62" s="137" t="s">
        <v>122</v>
      </c>
      <c r="O62" s="12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</row>
    <row r="63" spans="1:104" x14ac:dyDescent="0.2">
      <c r="A63" s="131"/>
      <c r="B63" s="132"/>
      <c r="C63" s="133" t="s">
        <v>123</v>
      </c>
      <c r="D63" s="134"/>
      <c r="E63" s="134"/>
      <c r="F63" s="134"/>
      <c r="G63" s="135"/>
      <c r="I63" s="136"/>
      <c r="K63" s="136"/>
      <c r="L63" s="137" t="s">
        <v>123</v>
      </c>
      <c r="O63" s="12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</row>
    <row r="64" spans="1:104" x14ac:dyDescent="0.2">
      <c r="A64" s="131"/>
      <c r="B64" s="132"/>
      <c r="C64" s="138" t="s">
        <v>128</v>
      </c>
      <c r="D64" s="139"/>
      <c r="E64" s="140">
        <v>13.5</v>
      </c>
      <c r="F64" s="141"/>
      <c r="G64" s="142"/>
      <c r="H64" s="143"/>
      <c r="I64" s="136"/>
      <c r="J64" s="144"/>
      <c r="K64" s="136"/>
      <c r="M64" s="145" t="s">
        <v>128</v>
      </c>
      <c r="O64" s="12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46" t="str">
        <f>C63</f>
        <v>případně bude doplněno 5% z technického dvora města</v>
      </c>
      <c r="BE64" s="130"/>
      <c r="BF64" s="130"/>
      <c r="BG64" s="130"/>
      <c r="BH64" s="130"/>
      <c r="BI64" s="130"/>
      <c r="BJ64" s="130"/>
      <c r="BK64" s="130"/>
    </row>
    <row r="65" spans="1:104" x14ac:dyDescent="0.2">
      <c r="A65" s="131"/>
      <c r="B65" s="132"/>
      <c r="C65" s="138" t="s">
        <v>129</v>
      </c>
      <c r="D65" s="139"/>
      <c r="E65" s="140">
        <v>0.67500000000000004</v>
      </c>
      <c r="F65" s="141"/>
      <c r="G65" s="142"/>
      <c r="H65" s="143"/>
      <c r="I65" s="136"/>
      <c r="J65" s="144"/>
      <c r="K65" s="136"/>
      <c r="M65" s="145" t="s">
        <v>129</v>
      </c>
      <c r="O65" s="12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46" t="str">
        <f>C64</f>
        <v>použití očištěné stávající:54/4</v>
      </c>
      <c r="BE65" s="130"/>
      <c r="BF65" s="130"/>
      <c r="BG65" s="130"/>
      <c r="BH65" s="130"/>
      <c r="BI65" s="130"/>
      <c r="BJ65" s="130"/>
      <c r="BK65" s="130"/>
    </row>
    <row r="66" spans="1:104" x14ac:dyDescent="0.2">
      <c r="A66" s="121">
        <v>24</v>
      </c>
      <c r="B66" s="122" t="s">
        <v>130</v>
      </c>
      <c r="C66" s="123" t="s">
        <v>131</v>
      </c>
      <c r="D66" s="124" t="s">
        <v>111</v>
      </c>
      <c r="E66" s="125">
        <v>4</v>
      </c>
      <c r="F66" s="126">
        <v>0</v>
      </c>
      <c r="G66" s="127">
        <f>E66*F66</f>
        <v>0</v>
      </c>
      <c r="H66" s="128">
        <v>0.150000000000091</v>
      </c>
      <c r="I66" s="129">
        <f>E66*H66</f>
        <v>0.60000000000036402</v>
      </c>
      <c r="J66" s="128"/>
      <c r="K66" s="129">
        <f>E66*J66</f>
        <v>0</v>
      </c>
      <c r="O66" s="120"/>
      <c r="Z66" s="130"/>
      <c r="AA66" s="130">
        <v>3</v>
      </c>
      <c r="AB66" s="130">
        <v>1</v>
      </c>
      <c r="AC66" s="130">
        <v>58380313</v>
      </c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CA66" s="130">
        <v>3</v>
      </c>
      <c r="CB66" s="130">
        <v>1</v>
      </c>
      <c r="CZ66" s="82">
        <v>1</v>
      </c>
    </row>
    <row r="67" spans="1:104" x14ac:dyDescent="0.2">
      <c r="A67" s="131"/>
      <c r="B67" s="132"/>
      <c r="C67" s="133" t="s">
        <v>132</v>
      </c>
      <c r="D67" s="134"/>
      <c r="E67" s="134"/>
      <c r="F67" s="134"/>
      <c r="G67" s="135"/>
      <c r="I67" s="136"/>
      <c r="K67" s="136"/>
      <c r="L67" s="137" t="s">
        <v>132</v>
      </c>
      <c r="O67" s="12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</row>
    <row r="68" spans="1:104" x14ac:dyDescent="0.2">
      <c r="A68" s="131"/>
      <c r="B68" s="132"/>
      <c r="C68" s="133" t="s">
        <v>133</v>
      </c>
      <c r="D68" s="134"/>
      <c r="E68" s="134"/>
      <c r="F68" s="134"/>
      <c r="G68" s="135"/>
      <c r="I68" s="136"/>
      <c r="K68" s="136"/>
      <c r="L68" s="137" t="s">
        <v>133</v>
      </c>
      <c r="O68" s="12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</row>
    <row r="69" spans="1:104" x14ac:dyDescent="0.2">
      <c r="A69" s="131"/>
      <c r="B69" s="132"/>
      <c r="C69" s="138" t="s">
        <v>236</v>
      </c>
      <c r="D69" s="139"/>
      <c r="E69" s="140">
        <v>4</v>
      </c>
      <c r="F69" s="141"/>
      <c r="G69" s="142"/>
      <c r="H69" s="143"/>
      <c r="I69" s="136"/>
      <c r="J69" s="144"/>
      <c r="K69" s="136"/>
      <c r="M69" s="145" t="s">
        <v>236</v>
      </c>
      <c r="O69" s="12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46" t="str">
        <f>C68</f>
        <v>případně bude doplněno materiálem z technického dvora města</v>
      </c>
      <c r="BE69" s="130"/>
      <c r="BF69" s="130"/>
      <c r="BG69" s="130"/>
      <c r="BH69" s="130"/>
      <c r="BI69" s="130"/>
      <c r="BJ69" s="130"/>
      <c r="BK69" s="130"/>
    </row>
    <row r="70" spans="1:104" x14ac:dyDescent="0.2">
      <c r="A70" s="121">
        <v>25</v>
      </c>
      <c r="B70" s="122" t="s">
        <v>136</v>
      </c>
      <c r="C70" s="123" t="s">
        <v>137</v>
      </c>
      <c r="D70" s="124" t="s">
        <v>138</v>
      </c>
      <c r="E70" s="125">
        <v>206</v>
      </c>
      <c r="F70" s="126"/>
      <c r="G70" s="127">
        <f>E70*F70</f>
        <v>0</v>
      </c>
      <c r="H70" s="128">
        <v>6.0000000000002301E-2</v>
      </c>
      <c r="I70" s="129">
        <f>E70*H70</f>
        <v>12.360000000000474</v>
      </c>
      <c r="J70" s="128"/>
      <c r="K70" s="129">
        <f>E70*J70</f>
        <v>0</v>
      </c>
      <c r="O70" s="120"/>
      <c r="Z70" s="130"/>
      <c r="AA70" s="130">
        <v>3</v>
      </c>
      <c r="AB70" s="130">
        <v>1</v>
      </c>
      <c r="AC70" s="130">
        <v>59217421</v>
      </c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CA70" s="130">
        <v>3</v>
      </c>
      <c r="CB70" s="130">
        <v>1</v>
      </c>
      <c r="CZ70" s="82">
        <v>1</v>
      </c>
    </row>
    <row r="71" spans="1:104" x14ac:dyDescent="0.2">
      <c r="A71" s="121">
        <v>26</v>
      </c>
      <c r="B71" s="122" t="s">
        <v>139</v>
      </c>
      <c r="C71" s="123" t="s">
        <v>140</v>
      </c>
      <c r="D71" s="124" t="s">
        <v>138</v>
      </c>
      <c r="E71" s="125">
        <v>3</v>
      </c>
      <c r="F71" s="126"/>
      <c r="G71" s="127">
        <f>E71*F71</f>
        <v>0</v>
      </c>
      <c r="H71" s="128">
        <v>4.8299999999983398E-2</v>
      </c>
      <c r="I71" s="129">
        <f>E71*H71</f>
        <v>0.14489999999995018</v>
      </c>
      <c r="J71" s="128"/>
      <c r="K71" s="129">
        <f>E71*J71</f>
        <v>0</v>
      </c>
      <c r="O71" s="120"/>
      <c r="Z71" s="130"/>
      <c r="AA71" s="130">
        <v>3</v>
      </c>
      <c r="AB71" s="130">
        <v>1</v>
      </c>
      <c r="AC71" s="130">
        <v>59217476</v>
      </c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CA71" s="130">
        <v>3</v>
      </c>
      <c r="CB71" s="130">
        <v>1</v>
      </c>
      <c r="CZ71" s="82">
        <v>1</v>
      </c>
    </row>
    <row r="72" spans="1:104" ht="22.5" x14ac:dyDescent="0.2">
      <c r="A72" s="121">
        <v>27</v>
      </c>
      <c r="B72" s="122" t="s">
        <v>141</v>
      </c>
      <c r="C72" s="123" t="s">
        <v>142</v>
      </c>
      <c r="D72" s="124" t="s">
        <v>36</v>
      </c>
      <c r="E72" s="125">
        <v>2.2000000000000002</v>
      </c>
      <c r="F72" s="126"/>
      <c r="G72" s="127">
        <f>E72*F72</f>
        <v>0</v>
      </c>
      <c r="H72" s="128">
        <v>0.14400000000000501</v>
      </c>
      <c r="I72" s="129">
        <f>E72*H72</f>
        <v>0.31680000000001107</v>
      </c>
      <c r="J72" s="128"/>
      <c r="K72" s="129">
        <f>E72*J72</f>
        <v>0</v>
      </c>
      <c r="O72" s="120"/>
      <c r="Z72" s="130"/>
      <c r="AA72" s="130">
        <v>3</v>
      </c>
      <c r="AB72" s="130">
        <v>1</v>
      </c>
      <c r="AC72" s="130">
        <v>592451151</v>
      </c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CA72" s="130">
        <v>3</v>
      </c>
      <c r="CB72" s="130">
        <v>1</v>
      </c>
      <c r="CZ72" s="82">
        <v>1</v>
      </c>
    </row>
    <row r="73" spans="1:104" x14ac:dyDescent="0.2">
      <c r="A73" s="131"/>
      <c r="B73" s="132"/>
      <c r="C73" s="138" t="s">
        <v>143</v>
      </c>
      <c r="D73" s="139"/>
      <c r="E73" s="140">
        <v>2.2000000000000002</v>
      </c>
      <c r="F73" s="141"/>
      <c r="G73" s="142"/>
      <c r="H73" s="143"/>
      <c r="I73" s="136"/>
      <c r="J73" s="144"/>
      <c r="K73" s="136"/>
      <c r="M73" s="145" t="s">
        <v>143</v>
      </c>
      <c r="O73" s="12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46" t="str">
        <f>C72</f>
        <v>Dlažba betonová SLP 20x10x6 cm, barva červená náklepová</v>
      </c>
      <c r="BE73" s="130"/>
      <c r="BF73" s="130"/>
      <c r="BG73" s="130"/>
      <c r="BH73" s="130"/>
      <c r="BI73" s="130"/>
      <c r="BJ73" s="130"/>
      <c r="BK73" s="130"/>
    </row>
    <row r="74" spans="1:104" x14ac:dyDescent="0.2">
      <c r="A74" s="147" t="s">
        <v>37</v>
      </c>
      <c r="B74" s="148" t="s">
        <v>94</v>
      </c>
      <c r="C74" s="149" t="s">
        <v>95</v>
      </c>
      <c r="D74" s="150"/>
      <c r="E74" s="151"/>
      <c r="F74" s="151"/>
      <c r="G74" s="152">
        <f>SUM(G38:G73)</f>
        <v>0</v>
      </c>
      <c r="H74" s="153"/>
      <c r="I74" s="154">
        <f>SUM(I38:I73)</f>
        <v>105.99609000002302</v>
      </c>
      <c r="J74" s="155"/>
      <c r="K74" s="154">
        <f>SUM(K38:K73)</f>
        <v>0</v>
      </c>
      <c r="O74" s="120"/>
      <c r="X74" s="156">
        <f>K74</f>
        <v>0</v>
      </c>
      <c r="Y74" s="156">
        <f>I74</f>
        <v>105.99609000002302</v>
      </c>
      <c r="Z74" s="157">
        <f>G74</f>
        <v>0</v>
      </c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58"/>
      <c r="BB74" s="158"/>
      <c r="BC74" s="158"/>
      <c r="BD74" s="158"/>
      <c r="BE74" s="158"/>
      <c r="BF74" s="158"/>
      <c r="BG74" s="130"/>
      <c r="BH74" s="130"/>
      <c r="BI74" s="130"/>
      <c r="BJ74" s="130"/>
      <c r="BK74" s="130"/>
    </row>
    <row r="75" spans="1:104" ht="14.25" customHeight="1" x14ac:dyDescent="0.2">
      <c r="A75" s="110" t="s">
        <v>32</v>
      </c>
      <c r="B75" s="111" t="s">
        <v>144</v>
      </c>
      <c r="C75" s="112" t="s">
        <v>145</v>
      </c>
      <c r="D75" s="113"/>
      <c r="E75" s="114"/>
      <c r="F75" s="114"/>
      <c r="G75" s="115"/>
      <c r="H75" s="116"/>
      <c r="I75" s="117"/>
      <c r="J75" s="118"/>
      <c r="K75" s="119"/>
      <c r="O75" s="120"/>
    </row>
    <row r="76" spans="1:104" x14ac:dyDescent="0.2">
      <c r="A76" s="121">
        <v>28</v>
      </c>
      <c r="B76" s="122" t="s">
        <v>146</v>
      </c>
      <c r="C76" s="123" t="s">
        <v>147</v>
      </c>
      <c r="D76" s="124" t="s">
        <v>36</v>
      </c>
      <c r="E76" s="125">
        <v>2</v>
      </c>
      <c r="F76" s="126"/>
      <c r="G76" s="127">
        <f>E76*F76</f>
        <v>0</v>
      </c>
      <c r="H76" s="128">
        <v>0</v>
      </c>
      <c r="I76" s="129">
        <f>E76*H76</f>
        <v>0</v>
      </c>
      <c r="J76" s="128">
        <v>-0.13799999999991999</v>
      </c>
      <c r="K76" s="129">
        <f>E76*J76</f>
        <v>-0.27599999999983998</v>
      </c>
      <c r="O76" s="120"/>
      <c r="Z76" s="130"/>
      <c r="AA76" s="130">
        <v>1</v>
      </c>
      <c r="AB76" s="130">
        <v>1</v>
      </c>
      <c r="AC76" s="130">
        <v>1</v>
      </c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CA76" s="130">
        <v>1</v>
      </c>
      <c r="CB76" s="130">
        <v>1</v>
      </c>
      <c r="CZ76" s="82">
        <v>1</v>
      </c>
    </row>
    <row r="77" spans="1:104" x14ac:dyDescent="0.2">
      <c r="A77" s="131"/>
      <c r="B77" s="132"/>
      <c r="C77" s="138" t="s">
        <v>237</v>
      </c>
      <c r="D77" s="139"/>
      <c r="E77" s="140">
        <v>2</v>
      </c>
      <c r="F77" s="141"/>
      <c r="G77" s="142"/>
      <c r="H77" s="143"/>
      <c r="I77" s="136"/>
      <c r="J77" s="144"/>
      <c r="K77" s="136"/>
      <c r="M77" s="145" t="s">
        <v>237</v>
      </c>
      <c r="O77" s="12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46" t="str">
        <f>C76</f>
        <v>Rozebrání dlažeb z betonových dlaždic na sucho</v>
      </c>
      <c r="BE77" s="130"/>
      <c r="BF77" s="130"/>
      <c r="BG77" s="130"/>
      <c r="BH77" s="130"/>
      <c r="BI77" s="130"/>
      <c r="BJ77" s="130"/>
      <c r="BK77" s="130"/>
    </row>
    <row r="78" spans="1:104" x14ac:dyDescent="0.2">
      <c r="A78" s="121">
        <v>29</v>
      </c>
      <c r="B78" s="122" t="s">
        <v>149</v>
      </c>
      <c r="C78" s="123" t="s">
        <v>150</v>
      </c>
      <c r="D78" s="124" t="s">
        <v>36</v>
      </c>
      <c r="E78" s="125">
        <v>348</v>
      </c>
      <c r="F78" s="126"/>
      <c r="G78" s="127">
        <f>E78*F78</f>
        <v>0</v>
      </c>
      <c r="H78" s="128">
        <v>0</v>
      </c>
      <c r="I78" s="129">
        <f>E78*H78</f>
        <v>0</v>
      </c>
      <c r="J78" s="128">
        <v>-0.41699999999991599</v>
      </c>
      <c r="K78" s="129">
        <f>E78*J78</f>
        <v>-145.11599999997077</v>
      </c>
      <c r="O78" s="120"/>
      <c r="Z78" s="130"/>
      <c r="AA78" s="130">
        <v>1</v>
      </c>
      <c r="AB78" s="130">
        <v>1</v>
      </c>
      <c r="AC78" s="130">
        <v>1</v>
      </c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CA78" s="130">
        <v>1</v>
      </c>
      <c r="CB78" s="130">
        <v>1</v>
      </c>
      <c r="CZ78" s="82">
        <v>1</v>
      </c>
    </row>
    <row r="79" spans="1:104" x14ac:dyDescent="0.2">
      <c r="A79" s="131"/>
      <c r="B79" s="132"/>
      <c r="C79" s="133" t="s">
        <v>151</v>
      </c>
      <c r="D79" s="134"/>
      <c r="E79" s="134"/>
      <c r="F79" s="134"/>
      <c r="G79" s="135"/>
      <c r="I79" s="136"/>
      <c r="K79" s="136"/>
      <c r="L79" s="137" t="s">
        <v>151</v>
      </c>
      <c r="O79" s="12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</row>
    <row r="80" spans="1:104" x14ac:dyDescent="0.2">
      <c r="A80" s="131"/>
      <c r="B80" s="132"/>
      <c r="C80" s="138" t="s">
        <v>238</v>
      </c>
      <c r="D80" s="139"/>
      <c r="E80" s="140">
        <v>348</v>
      </c>
      <c r="F80" s="141"/>
      <c r="G80" s="142"/>
      <c r="H80" s="143"/>
      <c r="I80" s="136"/>
      <c r="J80" s="144"/>
      <c r="K80" s="136"/>
      <c r="M80" s="145" t="s">
        <v>238</v>
      </c>
      <c r="O80" s="12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46" t="str">
        <f>C79</f>
        <v>bude zpětně využita</v>
      </c>
      <c r="BE80" s="130"/>
      <c r="BF80" s="130"/>
      <c r="BG80" s="130"/>
      <c r="BH80" s="130"/>
      <c r="BI80" s="130"/>
      <c r="BJ80" s="130"/>
      <c r="BK80" s="130"/>
    </row>
    <row r="81" spans="1:104" x14ac:dyDescent="0.2">
      <c r="A81" s="121">
        <v>30</v>
      </c>
      <c r="B81" s="122" t="s">
        <v>35</v>
      </c>
      <c r="C81" s="123" t="s">
        <v>153</v>
      </c>
      <c r="D81" s="124" t="s">
        <v>36</v>
      </c>
      <c r="E81" s="125">
        <v>2.5</v>
      </c>
      <c r="F81" s="126"/>
      <c r="G81" s="127">
        <f>E81*F81</f>
        <v>0</v>
      </c>
      <c r="H81" s="128">
        <v>0</v>
      </c>
      <c r="I81" s="129">
        <f>E81*H81</f>
        <v>0</v>
      </c>
      <c r="J81" s="128">
        <v>-0.200000000000045</v>
      </c>
      <c r="K81" s="129">
        <f>E81*J81</f>
        <v>-0.50000000000011247</v>
      </c>
      <c r="O81" s="120"/>
      <c r="Z81" s="130"/>
      <c r="AA81" s="130">
        <v>1</v>
      </c>
      <c r="AB81" s="130">
        <v>1</v>
      </c>
      <c r="AC81" s="130">
        <v>1</v>
      </c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CA81" s="130">
        <v>1</v>
      </c>
      <c r="CB81" s="130">
        <v>1</v>
      </c>
      <c r="CZ81" s="82">
        <v>1</v>
      </c>
    </row>
    <row r="82" spans="1:104" x14ac:dyDescent="0.2">
      <c r="A82" s="131"/>
      <c r="B82" s="132"/>
      <c r="C82" s="133" t="s">
        <v>151</v>
      </c>
      <c r="D82" s="134"/>
      <c r="E82" s="134"/>
      <c r="F82" s="134"/>
      <c r="G82" s="135"/>
      <c r="I82" s="136"/>
      <c r="K82" s="136"/>
      <c r="L82" s="137" t="s">
        <v>151</v>
      </c>
      <c r="O82" s="12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</row>
    <row r="83" spans="1:104" x14ac:dyDescent="0.2">
      <c r="A83" s="131"/>
      <c r="B83" s="132"/>
      <c r="C83" s="138" t="s">
        <v>239</v>
      </c>
      <c r="D83" s="139"/>
      <c r="E83" s="140">
        <v>2.5</v>
      </c>
      <c r="F83" s="141"/>
      <c r="G83" s="142"/>
      <c r="H83" s="143"/>
      <c r="I83" s="136"/>
      <c r="J83" s="144"/>
      <c r="K83" s="136"/>
      <c r="M83" s="145" t="s">
        <v>239</v>
      </c>
      <c r="O83" s="12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46" t="str">
        <f>C82</f>
        <v>bude zpětně využita</v>
      </c>
      <c r="BE83" s="130"/>
      <c r="BF83" s="130"/>
      <c r="BG83" s="130"/>
      <c r="BH83" s="130"/>
      <c r="BI83" s="130"/>
      <c r="BJ83" s="130"/>
      <c r="BK83" s="130"/>
    </row>
    <row r="84" spans="1:104" x14ac:dyDescent="0.2">
      <c r="A84" s="121">
        <v>31</v>
      </c>
      <c r="B84" s="122" t="s">
        <v>240</v>
      </c>
      <c r="C84" s="123" t="s">
        <v>241</v>
      </c>
      <c r="D84" s="124" t="s">
        <v>36</v>
      </c>
      <c r="E84" s="125">
        <v>20</v>
      </c>
      <c r="F84" s="126"/>
      <c r="G84" s="127">
        <f>E84*F84</f>
        <v>0</v>
      </c>
      <c r="H84" s="128">
        <v>0</v>
      </c>
      <c r="I84" s="129">
        <f>E84*H84</f>
        <v>0</v>
      </c>
      <c r="J84" s="128">
        <v>-0.44000000000005501</v>
      </c>
      <c r="K84" s="129">
        <f>E84*J84</f>
        <v>-8.8000000000011003</v>
      </c>
      <c r="O84" s="120"/>
      <c r="Z84" s="130"/>
      <c r="AA84" s="130">
        <v>1</v>
      </c>
      <c r="AB84" s="130">
        <v>1</v>
      </c>
      <c r="AC84" s="130">
        <v>1</v>
      </c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CA84" s="130">
        <v>1</v>
      </c>
      <c r="CB84" s="130">
        <v>1</v>
      </c>
      <c r="CZ84" s="82">
        <v>1</v>
      </c>
    </row>
    <row r="85" spans="1:104" ht="22.5" x14ac:dyDescent="0.2">
      <c r="A85" s="121">
        <v>32</v>
      </c>
      <c r="B85" s="122" t="s">
        <v>154</v>
      </c>
      <c r="C85" s="123" t="s">
        <v>155</v>
      </c>
      <c r="D85" s="124" t="s">
        <v>36</v>
      </c>
      <c r="E85" s="125">
        <v>352.5</v>
      </c>
      <c r="F85" s="126"/>
      <c r="G85" s="127">
        <f>E85*F85</f>
        <v>0</v>
      </c>
      <c r="H85" s="128">
        <v>0</v>
      </c>
      <c r="I85" s="129">
        <f>E85*H85</f>
        <v>0</v>
      </c>
      <c r="J85" s="128">
        <v>-0.22000000000002701</v>
      </c>
      <c r="K85" s="129">
        <f>E85*J85</f>
        <v>-77.550000000009518</v>
      </c>
      <c r="O85" s="120"/>
      <c r="Z85" s="130"/>
      <c r="AA85" s="130">
        <v>1</v>
      </c>
      <c r="AB85" s="130">
        <v>1</v>
      </c>
      <c r="AC85" s="130">
        <v>1</v>
      </c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CA85" s="130">
        <v>1</v>
      </c>
      <c r="CB85" s="130">
        <v>1</v>
      </c>
      <c r="CZ85" s="82">
        <v>1</v>
      </c>
    </row>
    <row r="86" spans="1:104" x14ac:dyDescent="0.2">
      <c r="A86" s="131"/>
      <c r="B86" s="132"/>
      <c r="C86" s="133" t="s">
        <v>156</v>
      </c>
      <c r="D86" s="134"/>
      <c r="E86" s="134"/>
      <c r="F86" s="134"/>
      <c r="G86" s="135"/>
      <c r="I86" s="136"/>
      <c r="K86" s="136"/>
      <c r="L86" s="137" t="s">
        <v>156</v>
      </c>
      <c r="O86" s="12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</row>
    <row r="87" spans="1:104" x14ac:dyDescent="0.2">
      <c r="A87" s="131"/>
      <c r="B87" s="132"/>
      <c r="C87" s="138" t="s">
        <v>242</v>
      </c>
      <c r="D87" s="139"/>
      <c r="E87" s="140">
        <v>352.5</v>
      </c>
      <c r="F87" s="141"/>
      <c r="G87" s="142"/>
      <c r="H87" s="143"/>
      <c r="I87" s="136"/>
      <c r="J87" s="144"/>
      <c r="K87" s="136"/>
      <c r="M87" s="145" t="s">
        <v>242</v>
      </c>
      <c r="O87" s="12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46" t="str">
        <f>C86</f>
        <v>pouze srovnání konstrukčních vrstev</v>
      </c>
      <c r="BE87" s="130"/>
      <c r="BF87" s="130"/>
      <c r="BG87" s="130"/>
      <c r="BH87" s="130"/>
      <c r="BI87" s="130"/>
      <c r="BJ87" s="130"/>
      <c r="BK87" s="130"/>
    </row>
    <row r="88" spans="1:104" x14ac:dyDescent="0.2">
      <c r="A88" s="131"/>
      <c r="B88" s="132"/>
      <c r="C88" s="138" t="s">
        <v>49</v>
      </c>
      <c r="D88" s="139"/>
      <c r="E88" s="140">
        <v>0</v>
      </c>
      <c r="F88" s="141"/>
      <c r="G88" s="142"/>
      <c r="H88" s="143"/>
      <c r="I88" s="136"/>
      <c r="J88" s="144"/>
      <c r="K88" s="136"/>
      <c r="M88" s="145">
        <v>0</v>
      </c>
      <c r="O88" s="12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46" t="str">
        <f>C87</f>
        <v>2+348+2,5</v>
      </c>
      <c r="BE88" s="130"/>
      <c r="BF88" s="130"/>
      <c r="BG88" s="130"/>
      <c r="BH88" s="130"/>
      <c r="BI88" s="130"/>
      <c r="BJ88" s="130"/>
      <c r="BK88" s="130"/>
    </row>
    <row r="89" spans="1:104" ht="22.5" x14ac:dyDescent="0.2">
      <c r="A89" s="121">
        <v>33</v>
      </c>
      <c r="B89" s="122" t="s">
        <v>159</v>
      </c>
      <c r="C89" s="123" t="s">
        <v>160</v>
      </c>
      <c r="D89" s="124" t="s">
        <v>111</v>
      </c>
      <c r="E89" s="125">
        <v>4</v>
      </c>
      <c r="F89" s="126"/>
      <c r="G89" s="127">
        <f>E89*F89</f>
        <v>0</v>
      </c>
      <c r="H89" s="128">
        <v>0</v>
      </c>
      <c r="I89" s="129">
        <f>E89*H89</f>
        <v>0</v>
      </c>
      <c r="J89" s="128">
        <v>-0.32000000000016399</v>
      </c>
      <c r="K89" s="129">
        <f>E89*J89</f>
        <v>-1.2800000000006559</v>
      </c>
      <c r="O89" s="120"/>
      <c r="Z89" s="130"/>
      <c r="AA89" s="130">
        <v>1</v>
      </c>
      <c r="AB89" s="130">
        <v>1</v>
      </c>
      <c r="AC89" s="130">
        <v>1</v>
      </c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CA89" s="130">
        <v>1</v>
      </c>
      <c r="CB89" s="130">
        <v>1</v>
      </c>
      <c r="CZ89" s="82">
        <v>1</v>
      </c>
    </row>
    <row r="90" spans="1:104" x14ac:dyDescent="0.2">
      <c r="A90" s="131"/>
      <c r="B90" s="132"/>
      <c r="C90" s="138" t="s">
        <v>243</v>
      </c>
      <c r="D90" s="139"/>
      <c r="E90" s="140">
        <v>4</v>
      </c>
      <c r="F90" s="141"/>
      <c r="G90" s="142"/>
      <c r="H90" s="143"/>
      <c r="I90" s="136"/>
      <c r="J90" s="144"/>
      <c r="K90" s="136"/>
      <c r="M90" s="145" t="s">
        <v>243</v>
      </c>
      <c r="O90" s="12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46" t="str">
        <f>C89</f>
        <v>Vytrhání obrub obrubníků silničních kamenný š. 250-350 mm</v>
      </c>
      <c r="BE90" s="130"/>
      <c r="BF90" s="130"/>
      <c r="BG90" s="130"/>
      <c r="BH90" s="130"/>
      <c r="BI90" s="130"/>
      <c r="BJ90" s="130"/>
      <c r="BK90" s="130"/>
    </row>
    <row r="91" spans="1:104" x14ac:dyDescent="0.2">
      <c r="A91" s="121">
        <v>34</v>
      </c>
      <c r="B91" s="122" t="s">
        <v>162</v>
      </c>
      <c r="C91" s="123" t="s">
        <v>163</v>
      </c>
      <c r="D91" s="124" t="s">
        <v>111</v>
      </c>
      <c r="E91" s="125">
        <v>196.5</v>
      </c>
      <c r="F91" s="126"/>
      <c r="G91" s="127">
        <f>E91*F91</f>
        <v>0</v>
      </c>
      <c r="H91" s="128">
        <v>0</v>
      </c>
      <c r="I91" s="129">
        <f>E91*H91</f>
        <v>0</v>
      </c>
      <c r="J91" s="128">
        <v>-0.115000000000009</v>
      </c>
      <c r="K91" s="129">
        <f>E91*J91</f>
        <v>-22.597500000001769</v>
      </c>
      <c r="O91" s="120"/>
      <c r="Z91" s="130"/>
      <c r="AA91" s="130">
        <v>1</v>
      </c>
      <c r="AB91" s="130">
        <v>1</v>
      </c>
      <c r="AC91" s="130">
        <v>1</v>
      </c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CA91" s="130">
        <v>1</v>
      </c>
      <c r="CB91" s="130">
        <v>1</v>
      </c>
      <c r="CZ91" s="82">
        <v>1</v>
      </c>
    </row>
    <row r="92" spans="1:104" x14ac:dyDescent="0.2">
      <c r="A92" s="131"/>
      <c r="B92" s="132"/>
      <c r="C92" s="138" t="s">
        <v>244</v>
      </c>
      <c r="D92" s="139"/>
      <c r="E92" s="140">
        <v>196.5</v>
      </c>
      <c r="F92" s="141"/>
      <c r="G92" s="142"/>
      <c r="H92" s="143"/>
      <c r="I92" s="136"/>
      <c r="J92" s="144"/>
      <c r="K92" s="136"/>
      <c r="M92" s="145" t="s">
        <v>244</v>
      </c>
      <c r="O92" s="12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46" t="str">
        <f>C91</f>
        <v>Vytrhání obrub z dlažebních kostek</v>
      </c>
      <c r="BE92" s="130"/>
      <c r="BF92" s="130"/>
      <c r="BG92" s="130"/>
      <c r="BH92" s="130"/>
      <c r="BI92" s="130"/>
      <c r="BJ92" s="130"/>
      <c r="BK92" s="130"/>
    </row>
    <row r="93" spans="1:104" x14ac:dyDescent="0.2">
      <c r="A93" s="121">
        <v>35</v>
      </c>
      <c r="B93" s="122" t="s">
        <v>245</v>
      </c>
      <c r="C93" s="123" t="s">
        <v>246</v>
      </c>
      <c r="D93" s="124" t="s">
        <v>36</v>
      </c>
      <c r="E93" s="125">
        <v>20</v>
      </c>
      <c r="F93" s="126"/>
      <c r="G93" s="127">
        <f>E93*F93</f>
        <v>0</v>
      </c>
      <c r="H93" s="128">
        <v>0</v>
      </c>
      <c r="I93" s="129">
        <f>E93*H93</f>
        <v>0</v>
      </c>
      <c r="J93" s="128">
        <v>-0.375</v>
      </c>
      <c r="K93" s="129">
        <f>E93*J93</f>
        <v>-7.5</v>
      </c>
      <c r="O93" s="120"/>
      <c r="Z93" s="130"/>
      <c r="AA93" s="130">
        <v>1</v>
      </c>
      <c r="AB93" s="130">
        <v>0</v>
      </c>
      <c r="AC93" s="130">
        <v>0</v>
      </c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CA93" s="130">
        <v>1</v>
      </c>
      <c r="CB93" s="130">
        <v>0</v>
      </c>
      <c r="CZ93" s="82">
        <v>1</v>
      </c>
    </row>
    <row r="94" spans="1:104" ht="22.5" x14ac:dyDescent="0.2">
      <c r="A94" s="121">
        <v>36</v>
      </c>
      <c r="B94" s="122" t="s">
        <v>166</v>
      </c>
      <c r="C94" s="123" t="s">
        <v>167</v>
      </c>
      <c r="D94" s="124" t="s">
        <v>36</v>
      </c>
      <c r="E94" s="125">
        <v>2</v>
      </c>
      <c r="F94" s="126"/>
      <c r="G94" s="127">
        <f>E94*F94</f>
        <v>0</v>
      </c>
      <c r="H94" s="128">
        <v>0</v>
      </c>
      <c r="I94" s="129">
        <f>E94*H94</f>
        <v>0</v>
      </c>
      <c r="J94" s="128">
        <v>0</v>
      </c>
      <c r="K94" s="129">
        <f>E94*J94</f>
        <v>0</v>
      </c>
      <c r="O94" s="120"/>
      <c r="Z94" s="130"/>
      <c r="AA94" s="130">
        <v>1</v>
      </c>
      <c r="AB94" s="130">
        <v>1</v>
      </c>
      <c r="AC94" s="130">
        <v>1</v>
      </c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CA94" s="130">
        <v>1</v>
      </c>
      <c r="CB94" s="130">
        <v>1</v>
      </c>
      <c r="CZ94" s="82">
        <v>1</v>
      </c>
    </row>
    <row r="95" spans="1:104" x14ac:dyDescent="0.2">
      <c r="A95" s="121">
        <v>37</v>
      </c>
      <c r="B95" s="122" t="s">
        <v>169</v>
      </c>
      <c r="C95" s="123" t="s">
        <v>170</v>
      </c>
      <c r="D95" s="124" t="s">
        <v>36</v>
      </c>
      <c r="E95" s="125">
        <v>2.625</v>
      </c>
      <c r="F95" s="126"/>
      <c r="G95" s="127">
        <f>E95*F95</f>
        <v>0</v>
      </c>
      <c r="H95" s="128">
        <v>0</v>
      </c>
      <c r="I95" s="129">
        <f>E95*H95</f>
        <v>0</v>
      </c>
      <c r="J95" s="128">
        <v>0</v>
      </c>
      <c r="K95" s="129">
        <f>E95*J95</f>
        <v>0</v>
      </c>
      <c r="O95" s="120"/>
      <c r="Z95" s="130"/>
      <c r="AA95" s="130">
        <v>1</v>
      </c>
      <c r="AB95" s="130">
        <v>1</v>
      </c>
      <c r="AC95" s="130">
        <v>1</v>
      </c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CA95" s="130">
        <v>1</v>
      </c>
      <c r="CB95" s="130">
        <v>1</v>
      </c>
      <c r="CZ95" s="82">
        <v>1</v>
      </c>
    </row>
    <row r="96" spans="1:104" x14ac:dyDescent="0.2">
      <c r="A96" s="131"/>
      <c r="B96" s="132"/>
      <c r="C96" s="138" t="s">
        <v>247</v>
      </c>
      <c r="D96" s="139"/>
      <c r="E96" s="140">
        <v>2.5</v>
      </c>
      <c r="F96" s="141"/>
      <c r="G96" s="142"/>
      <c r="H96" s="143"/>
      <c r="I96" s="136"/>
      <c r="J96" s="144"/>
      <c r="K96" s="136"/>
      <c r="M96" s="145" t="s">
        <v>247</v>
      </c>
      <c r="O96" s="12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46" t="str">
        <f>C95</f>
        <v>Očištění vybour. kostek drobných s výplní kam. těž</v>
      </c>
      <c r="BE96" s="130"/>
      <c r="BF96" s="130"/>
      <c r="BG96" s="130"/>
      <c r="BH96" s="130"/>
      <c r="BI96" s="130"/>
      <c r="BJ96" s="130"/>
      <c r="BK96" s="130"/>
    </row>
    <row r="97" spans="1:104" x14ac:dyDescent="0.2">
      <c r="A97" s="131"/>
      <c r="B97" s="132"/>
      <c r="C97" s="138" t="s">
        <v>248</v>
      </c>
      <c r="D97" s="139"/>
      <c r="E97" s="140">
        <v>0.125</v>
      </c>
      <c r="F97" s="141"/>
      <c r="G97" s="142"/>
      <c r="H97" s="143"/>
      <c r="I97" s="136"/>
      <c r="J97" s="144"/>
      <c r="K97" s="136"/>
      <c r="M97" s="145" t="s">
        <v>248</v>
      </c>
      <c r="O97" s="12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46" t="str">
        <f>C96</f>
        <v>vytržené dlaž kostky-sjezd:2,5</v>
      </c>
      <c r="BE97" s="130"/>
      <c r="BF97" s="130"/>
      <c r="BG97" s="130"/>
      <c r="BH97" s="130"/>
      <c r="BI97" s="130"/>
      <c r="BJ97" s="130"/>
      <c r="BK97" s="130"/>
    </row>
    <row r="98" spans="1:104" x14ac:dyDescent="0.2">
      <c r="A98" s="121">
        <v>38</v>
      </c>
      <c r="B98" s="122" t="s">
        <v>177</v>
      </c>
      <c r="C98" s="123" t="s">
        <v>178</v>
      </c>
      <c r="D98" s="124" t="s">
        <v>36</v>
      </c>
      <c r="E98" s="125">
        <v>364.65</v>
      </c>
      <c r="F98" s="126"/>
      <c r="G98" s="127">
        <f>E98*F98</f>
        <v>0</v>
      </c>
      <c r="H98" s="128">
        <v>0</v>
      </c>
      <c r="I98" s="129">
        <f>E98*H98</f>
        <v>0</v>
      </c>
      <c r="J98" s="128">
        <v>0</v>
      </c>
      <c r="K98" s="129">
        <f>E98*J98</f>
        <v>0</v>
      </c>
      <c r="O98" s="120"/>
      <c r="Z98" s="130"/>
      <c r="AA98" s="130">
        <v>1</v>
      </c>
      <c r="AB98" s="130">
        <v>1</v>
      </c>
      <c r="AC98" s="130">
        <v>1</v>
      </c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CA98" s="130">
        <v>1</v>
      </c>
      <c r="CB98" s="130">
        <v>1</v>
      </c>
      <c r="CZ98" s="82">
        <v>1</v>
      </c>
    </row>
    <row r="99" spans="1:104" x14ac:dyDescent="0.2">
      <c r="A99" s="131"/>
      <c r="B99" s="132"/>
      <c r="C99" s="138" t="s">
        <v>249</v>
      </c>
      <c r="D99" s="139"/>
      <c r="E99" s="140">
        <v>348</v>
      </c>
      <c r="F99" s="141"/>
      <c r="G99" s="142"/>
      <c r="H99" s="143"/>
      <c r="I99" s="136"/>
      <c r="J99" s="144"/>
      <c r="K99" s="136"/>
      <c r="M99" s="145" t="s">
        <v>249</v>
      </c>
      <c r="O99" s="12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46" t="str">
        <f>C98</f>
        <v>Očištění vybouraných kostek mozaikových, kam. těž.</v>
      </c>
      <c r="BE99" s="130"/>
      <c r="BF99" s="130"/>
      <c r="BG99" s="130"/>
      <c r="BH99" s="130"/>
      <c r="BI99" s="130"/>
      <c r="BJ99" s="130"/>
      <c r="BK99" s="130"/>
    </row>
    <row r="100" spans="1:104" x14ac:dyDescent="0.2">
      <c r="A100" s="131"/>
      <c r="B100" s="132"/>
      <c r="C100" s="138" t="s">
        <v>250</v>
      </c>
      <c r="D100" s="139"/>
      <c r="E100" s="140">
        <v>16.649999999999999</v>
      </c>
      <c r="F100" s="141"/>
      <c r="G100" s="142"/>
      <c r="H100" s="143"/>
      <c r="I100" s="136"/>
      <c r="J100" s="144"/>
      <c r="K100" s="136"/>
      <c r="M100" s="145" t="s">
        <v>250</v>
      </c>
      <c r="O100" s="12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46" t="str">
        <f>C99</f>
        <v>vytržené dlaž kostky:348</v>
      </c>
      <c r="BE100" s="130"/>
      <c r="BF100" s="130"/>
      <c r="BG100" s="130"/>
      <c r="BH100" s="130"/>
      <c r="BI100" s="130"/>
      <c r="BJ100" s="130"/>
      <c r="BK100" s="130"/>
    </row>
    <row r="101" spans="1:104" x14ac:dyDescent="0.2">
      <c r="A101" s="121">
        <v>39</v>
      </c>
      <c r="B101" s="122" t="s">
        <v>181</v>
      </c>
      <c r="C101" s="123" t="s">
        <v>182</v>
      </c>
      <c r="D101" s="124" t="s">
        <v>183</v>
      </c>
      <c r="E101" s="125">
        <v>4</v>
      </c>
      <c r="F101" s="126"/>
      <c r="G101" s="127">
        <f>E101*F101</f>
        <v>0</v>
      </c>
      <c r="H101" s="128">
        <v>0</v>
      </c>
      <c r="I101" s="129">
        <f>E101*H101</f>
        <v>0</v>
      </c>
      <c r="J101" s="128"/>
      <c r="K101" s="129">
        <f>E101*J101</f>
        <v>0</v>
      </c>
      <c r="O101" s="120"/>
      <c r="Z101" s="130"/>
      <c r="AA101" s="130">
        <v>12</v>
      </c>
      <c r="AB101" s="130">
        <v>0</v>
      </c>
      <c r="AC101" s="130">
        <v>2</v>
      </c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CA101" s="130">
        <v>12</v>
      </c>
      <c r="CB101" s="130">
        <v>0</v>
      </c>
      <c r="CZ101" s="82">
        <v>1</v>
      </c>
    </row>
    <row r="102" spans="1:104" x14ac:dyDescent="0.2">
      <c r="A102" s="147" t="s">
        <v>37</v>
      </c>
      <c r="B102" s="148" t="s">
        <v>144</v>
      </c>
      <c r="C102" s="149" t="s">
        <v>145</v>
      </c>
      <c r="D102" s="150"/>
      <c r="E102" s="151"/>
      <c r="F102" s="151"/>
      <c r="G102" s="152">
        <f>SUM(G75:G101)</f>
        <v>0</v>
      </c>
      <c r="H102" s="153"/>
      <c r="I102" s="154">
        <f>SUM(I75:I101)</f>
        <v>0</v>
      </c>
      <c r="J102" s="155"/>
      <c r="K102" s="154">
        <f>SUM(K75:K101)</f>
        <v>-263.61949999998376</v>
      </c>
      <c r="O102" s="120"/>
      <c r="X102" s="156">
        <f>K102</f>
        <v>-263.61949999998376</v>
      </c>
      <c r="Y102" s="156">
        <f>I102</f>
        <v>0</v>
      </c>
      <c r="Z102" s="157">
        <f>G102</f>
        <v>0</v>
      </c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58"/>
      <c r="BB102" s="158"/>
      <c r="BC102" s="158"/>
      <c r="BD102" s="158"/>
      <c r="BE102" s="158"/>
      <c r="BF102" s="158"/>
      <c r="BG102" s="130"/>
      <c r="BH102" s="130"/>
      <c r="BI102" s="130"/>
      <c r="BJ102" s="130"/>
      <c r="BK102" s="130"/>
    </row>
    <row r="103" spans="1:104" ht="14.25" customHeight="1" x14ac:dyDescent="0.2">
      <c r="A103" s="110" t="s">
        <v>32</v>
      </c>
      <c r="B103" s="111" t="s">
        <v>184</v>
      </c>
      <c r="C103" s="112" t="s">
        <v>185</v>
      </c>
      <c r="D103" s="113"/>
      <c r="E103" s="114"/>
      <c r="F103" s="114"/>
      <c r="G103" s="115"/>
      <c r="H103" s="116"/>
      <c r="I103" s="117"/>
      <c r="J103" s="118"/>
      <c r="K103" s="119"/>
      <c r="O103" s="120"/>
    </row>
    <row r="104" spans="1:104" x14ac:dyDescent="0.2">
      <c r="A104" s="121">
        <v>40</v>
      </c>
      <c r="B104" s="122" t="s">
        <v>186</v>
      </c>
      <c r="C104" s="123" t="s">
        <v>187</v>
      </c>
      <c r="D104" s="124" t="s">
        <v>52</v>
      </c>
      <c r="E104" s="125">
        <v>1</v>
      </c>
      <c r="F104" s="126"/>
      <c r="G104" s="127">
        <f>E104*F104</f>
        <v>0</v>
      </c>
      <c r="H104" s="128">
        <v>0</v>
      </c>
      <c r="I104" s="129">
        <f>E104*H104</f>
        <v>0</v>
      </c>
      <c r="J104" s="128"/>
      <c r="K104" s="129">
        <f>E104*J104</f>
        <v>0</v>
      </c>
      <c r="O104" s="120"/>
      <c r="Z104" s="130"/>
      <c r="AA104" s="130">
        <v>12</v>
      </c>
      <c r="AB104" s="130">
        <v>0</v>
      </c>
      <c r="AC104" s="130">
        <v>3</v>
      </c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CA104" s="130">
        <v>12</v>
      </c>
      <c r="CB104" s="130">
        <v>0</v>
      </c>
      <c r="CZ104" s="82">
        <v>1</v>
      </c>
    </row>
    <row r="105" spans="1:104" x14ac:dyDescent="0.2">
      <c r="A105" s="121">
        <v>41</v>
      </c>
      <c r="B105" s="122" t="s">
        <v>188</v>
      </c>
      <c r="C105" s="123" t="s">
        <v>189</v>
      </c>
      <c r="D105" s="124" t="s">
        <v>52</v>
      </c>
      <c r="E105" s="125">
        <v>1</v>
      </c>
      <c r="F105" s="126"/>
      <c r="G105" s="127">
        <f>E105*F105</f>
        <v>0</v>
      </c>
      <c r="H105" s="128">
        <v>0</v>
      </c>
      <c r="I105" s="129">
        <f>E105*H105</f>
        <v>0</v>
      </c>
      <c r="J105" s="128"/>
      <c r="K105" s="129">
        <f>E105*J105</f>
        <v>0</v>
      </c>
      <c r="O105" s="120"/>
      <c r="Z105" s="130"/>
      <c r="AA105" s="130">
        <v>12</v>
      </c>
      <c r="AB105" s="130">
        <v>0</v>
      </c>
      <c r="AC105" s="130">
        <v>4</v>
      </c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CA105" s="130">
        <v>12</v>
      </c>
      <c r="CB105" s="130">
        <v>0</v>
      </c>
      <c r="CZ105" s="82">
        <v>1</v>
      </c>
    </row>
    <row r="106" spans="1:104" x14ac:dyDescent="0.2">
      <c r="A106" s="121">
        <v>42</v>
      </c>
      <c r="B106" s="122" t="s">
        <v>190</v>
      </c>
      <c r="C106" s="123" t="s">
        <v>191</v>
      </c>
      <c r="D106" s="124" t="s">
        <v>192</v>
      </c>
      <c r="E106" s="125">
        <v>45</v>
      </c>
      <c r="F106" s="126"/>
      <c r="G106" s="127">
        <f>E106*F106</f>
        <v>0</v>
      </c>
      <c r="H106" s="128">
        <v>0</v>
      </c>
      <c r="I106" s="129">
        <f>E106*H106</f>
        <v>0</v>
      </c>
      <c r="J106" s="128"/>
      <c r="K106" s="129">
        <f>E106*J106</f>
        <v>0</v>
      </c>
      <c r="O106" s="120"/>
      <c r="Z106" s="130"/>
      <c r="AA106" s="130">
        <v>12</v>
      </c>
      <c r="AB106" s="130">
        <v>0</v>
      </c>
      <c r="AC106" s="130">
        <v>5</v>
      </c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CA106" s="130">
        <v>12</v>
      </c>
      <c r="CB106" s="130">
        <v>0</v>
      </c>
      <c r="CZ106" s="82">
        <v>1</v>
      </c>
    </row>
    <row r="107" spans="1:104" x14ac:dyDescent="0.2">
      <c r="A107" s="147" t="s">
        <v>37</v>
      </c>
      <c r="B107" s="148" t="s">
        <v>184</v>
      </c>
      <c r="C107" s="149" t="s">
        <v>185</v>
      </c>
      <c r="D107" s="150"/>
      <c r="E107" s="151"/>
      <c r="F107" s="151"/>
      <c r="G107" s="152">
        <f>SUM(G103:G106)</f>
        <v>0</v>
      </c>
      <c r="H107" s="153"/>
      <c r="I107" s="154">
        <f>SUM(I103:I106)</f>
        <v>0</v>
      </c>
      <c r="J107" s="155"/>
      <c r="K107" s="154">
        <f>SUM(K103:K106)</f>
        <v>0</v>
      </c>
      <c r="O107" s="120"/>
      <c r="X107" s="156">
        <f>K107</f>
        <v>0</v>
      </c>
      <c r="Y107" s="156">
        <f>I107</f>
        <v>0</v>
      </c>
      <c r="Z107" s="157">
        <f>G107</f>
        <v>0</v>
      </c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58"/>
      <c r="BB107" s="158"/>
      <c r="BC107" s="158"/>
      <c r="BD107" s="158"/>
      <c r="BE107" s="158"/>
      <c r="BF107" s="158"/>
      <c r="BG107" s="130"/>
      <c r="BH107" s="130"/>
      <c r="BI107" s="130"/>
      <c r="BJ107" s="130"/>
      <c r="BK107" s="130"/>
    </row>
    <row r="108" spans="1:104" ht="14.25" customHeight="1" x14ac:dyDescent="0.2">
      <c r="A108" s="110" t="s">
        <v>32</v>
      </c>
      <c r="B108" s="111" t="s">
        <v>193</v>
      </c>
      <c r="C108" s="112" t="s">
        <v>194</v>
      </c>
      <c r="D108" s="113"/>
      <c r="E108" s="114"/>
      <c r="F108" s="114"/>
      <c r="G108" s="115"/>
      <c r="H108" s="116"/>
      <c r="I108" s="117"/>
      <c r="J108" s="118"/>
      <c r="K108" s="119"/>
      <c r="O108" s="120"/>
    </row>
    <row r="109" spans="1:104" x14ac:dyDescent="0.2">
      <c r="A109" s="121">
        <v>43</v>
      </c>
      <c r="B109" s="122" t="s">
        <v>195</v>
      </c>
      <c r="C109" s="123" t="s">
        <v>196</v>
      </c>
      <c r="D109" s="124" t="s">
        <v>121</v>
      </c>
      <c r="E109" s="125">
        <v>175.89629000002901</v>
      </c>
      <c r="F109" s="126"/>
      <c r="G109" s="127">
        <f>E109*F109</f>
        <v>0</v>
      </c>
      <c r="H109" s="128">
        <v>0</v>
      </c>
      <c r="I109" s="129">
        <f>E109*H109</f>
        <v>0</v>
      </c>
      <c r="J109" s="128"/>
      <c r="K109" s="129">
        <f>E109*J109</f>
        <v>0</v>
      </c>
      <c r="O109" s="120"/>
      <c r="Z109" s="130"/>
      <c r="AA109" s="130">
        <v>7</v>
      </c>
      <c r="AB109" s="130">
        <v>1</v>
      </c>
      <c r="AC109" s="130">
        <v>2</v>
      </c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CA109" s="130">
        <v>7</v>
      </c>
      <c r="CB109" s="130">
        <v>1</v>
      </c>
      <c r="CZ109" s="82">
        <v>1</v>
      </c>
    </row>
    <row r="110" spans="1:104" x14ac:dyDescent="0.2">
      <c r="A110" s="147" t="s">
        <v>37</v>
      </c>
      <c r="B110" s="148" t="s">
        <v>193</v>
      </c>
      <c r="C110" s="149" t="s">
        <v>194</v>
      </c>
      <c r="D110" s="150"/>
      <c r="E110" s="151"/>
      <c r="F110" s="151"/>
      <c r="G110" s="152">
        <f>SUM(G108:G109)</f>
        <v>0</v>
      </c>
      <c r="H110" s="153"/>
      <c r="I110" s="154">
        <f>SUM(I108:I109)</f>
        <v>0</v>
      </c>
      <c r="J110" s="155"/>
      <c r="K110" s="154">
        <f>SUM(K108:K109)</f>
        <v>0</v>
      </c>
      <c r="O110" s="120"/>
      <c r="X110" s="156">
        <f>K110</f>
        <v>0</v>
      </c>
      <c r="Y110" s="156">
        <f>I110</f>
        <v>0</v>
      </c>
      <c r="Z110" s="157">
        <f>G110</f>
        <v>0</v>
      </c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58"/>
      <c r="BB110" s="158"/>
      <c r="BC110" s="158"/>
      <c r="BD110" s="158"/>
      <c r="BE110" s="158"/>
      <c r="BF110" s="158"/>
      <c r="BG110" s="130"/>
      <c r="BH110" s="130"/>
      <c r="BI110" s="130"/>
      <c r="BJ110" s="130"/>
      <c r="BK110" s="130"/>
    </row>
    <row r="111" spans="1:104" ht="14.25" customHeight="1" x14ac:dyDescent="0.2">
      <c r="A111" s="110" t="s">
        <v>32</v>
      </c>
      <c r="B111" s="111" t="s">
        <v>197</v>
      </c>
      <c r="C111" s="112" t="s">
        <v>198</v>
      </c>
      <c r="D111" s="113"/>
      <c r="E111" s="114"/>
      <c r="F111" s="114"/>
      <c r="G111" s="115"/>
      <c r="H111" s="116"/>
      <c r="I111" s="117"/>
      <c r="J111" s="118"/>
      <c r="K111" s="119"/>
      <c r="O111" s="120"/>
    </row>
    <row r="112" spans="1:104" x14ac:dyDescent="0.2">
      <c r="A112" s="121">
        <v>44</v>
      </c>
      <c r="B112" s="122" t="s">
        <v>199</v>
      </c>
      <c r="C112" s="123" t="s">
        <v>200</v>
      </c>
      <c r="D112" s="124" t="s">
        <v>55</v>
      </c>
      <c r="E112" s="125">
        <v>12.318199999999999</v>
      </c>
      <c r="F112" s="126"/>
      <c r="G112" s="127">
        <f>E112*F112</f>
        <v>0</v>
      </c>
      <c r="H112" s="128">
        <v>0</v>
      </c>
      <c r="I112" s="129">
        <f>E112*H112</f>
        <v>0</v>
      </c>
      <c r="J112" s="128">
        <v>0</v>
      </c>
      <c r="K112" s="129">
        <f>E112*J112</f>
        <v>0</v>
      </c>
      <c r="O112" s="120"/>
      <c r="Z112" s="130"/>
      <c r="AA112" s="130">
        <v>1</v>
      </c>
      <c r="AB112" s="130">
        <v>1</v>
      </c>
      <c r="AC112" s="130">
        <v>1</v>
      </c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CA112" s="130">
        <v>1</v>
      </c>
      <c r="CB112" s="130">
        <v>1</v>
      </c>
      <c r="CZ112" s="82">
        <v>1</v>
      </c>
    </row>
    <row r="113" spans="1:104" x14ac:dyDescent="0.2">
      <c r="A113" s="131"/>
      <c r="B113" s="132"/>
      <c r="C113" s="138" t="s">
        <v>251</v>
      </c>
      <c r="D113" s="139"/>
      <c r="E113" s="140">
        <v>12.318199999999999</v>
      </c>
      <c r="F113" s="141"/>
      <c r="G113" s="142"/>
      <c r="H113" s="143"/>
      <c r="I113" s="136"/>
      <c r="J113" s="144"/>
      <c r="K113" s="136"/>
      <c r="M113" s="145" t="s">
        <v>251</v>
      </c>
      <c r="O113" s="12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46" t="str">
        <f>C112</f>
        <v>Poplatek za skládku horniny 1- 4</v>
      </c>
      <c r="BE113" s="130"/>
      <c r="BF113" s="130"/>
      <c r="BG113" s="130"/>
      <c r="BH113" s="130"/>
      <c r="BI113" s="130"/>
      <c r="BJ113" s="130"/>
      <c r="BK113" s="130"/>
    </row>
    <row r="114" spans="1:104" x14ac:dyDescent="0.2">
      <c r="A114" s="121">
        <v>45</v>
      </c>
      <c r="B114" s="122" t="s">
        <v>202</v>
      </c>
      <c r="C114" s="123" t="s">
        <v>203</v>
      </c>
      <c r="D114" s="124" t="s">
        <v>121</v>
      </c>
      <c r="E114" s="125">
        <v>87.1</v>
      </c>
      <c r="F114" s="126"/>
      <c r="G114" s="127">
        <f>E114*F114</f>
        <v>0</v>
      </c>
      <c r="H114" s="128">
        <v>0</v>
      </c>
      <c r="I114" s="129">
        <f>E114*H114</f>
        <v>0</v>
      </c>
      <c r="J114" s="128">
        <v>0</v>
      </c>
      <c r="K114" s="129">
        <f>E114*J114</f>
        <v>0</v>
      </c>
      <c r="O114" s="120"/>
      <c r="Z114" s="130"/>
      <c r="AA114" s="130">
        <v>1</v>
      </c>
      <c r="AB114" s="130">
        <v>3</v>
      </c>
      <c r="AC114" s="130">
        <v>3</v>
      </c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CA114" s="130">
        <v>1</v>
      </c>
      <c r="CB114" s="130">
        <v>3</v>
      </c>
      <c r="CZ114" s="82">
        <v>1</v>
      </c>
    </row>
    <row r="115" spans="1:104" x14ac:dyDescent="0.2">
      <c r="A115" s="131"/>
      <c r="B115" s="132"/>
      <c r="C115" s="133" t="s">
        <v>204</v>
      </c>
      <c r="D115" s="134"/>
      <c r="E115" s="134"/>
      <c r="F115" s="134"/>
      <c r="G115" s="135"/>
      <c r="I115" s="136"/>
      <c r="K115" s="136"/>
      <c r="L115" s="137" t="s">
        <v>204</v>
      </c>
      <c r="O115" s="12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</row>
    <row r="116" spans="1:104" x14ac:dyDescent="0.2">
      <c r="A116" s="131"/>
      <c r="B116" s="132"/>
      <c r="C116" s="138" t="s">
        <v>252</v>
      </c>
      <c r="D116" s="139"/>
      <c r="E116" s="140">
        <v>87.1</v>
      </c>
      <c r="F116" s="141"/>
      <c r="G116" s="142"/>
      <c r="H116" s="143"/>
      <c r="I116" s="136"/>
      <c r="J116" s="144"/>
      <c r="K116" s="136"/>
      <c r="M116" s="145" t="s">
        <v>252</v>
      </c>
      <c r="O116" s="12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46" t="str">
        <f>C115</f>
        <v>materiál z podkladu, ostatní materiál</v>
      </c>
      <c r="BE116" s="130"/>
      <c r="BF116" s="130"/>
      <c r="BG116" s="130"/>
      <c r="BH116" s="130"/>
      <c r="BI116" s="130"/>
      <c r="BJ116" s="130"/>
      <c r="BK116" s="130"/>
    </row>
    <row r="117" spans="1:104" ht="22.5" x14ac:dyDescent="0.2">
      <c r="A117" s="121">
        <v>46</v>
      </c>
      <c r="B117" s="122" t="s">
        <v>253</v>
      </c>
      <c r="C117" s="123" t="s">
        <v>254</v>
      </c>
      <c r="D117" s="124" t="s">
        <v>121</v>
      </c>
      <c r="E117" s="125">
        <v>7.5</v>
      </c>
      <c r="F117" s="126"/>
      <c r="G117" s="127">
        <f>E117*F117</f>
        <v>0</v>
      </c>
      <c r="H117" s="128">
        <v>0</v>
      </c>
      <c r="I117" s="129">
        <f>E117*H117</f>
        <v>0</v>
      </c>
      <c r="J117" s="128">
        <v>0</v>
      </c>
      <c r="K117" s="129">
        <f>E117*J117</f>
        <v>0</v>
      </c>
      <c r="O117" s="120"/>
      <c r="Z117" s="130"/>
      <c r="AA117" s="130">
        <v>1</v>
      </c>
      <c r="AB117" s="130">
        <v>10</v>
      </c>
      <c r="AC117" s="130">
        <v>10</v>
      </c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CA117" s="130">
        <v>1</v>
      </c>
      <c r="CB117" s="130">
        <v>10</v>
      </c>
      <c r="CZ117" s="82">
        <v>1</v>
      </c>
    </row>
    <row r="118" spans="1:104" x14ac:dyDescent="0.2">
      <c r="A118" s="147" t="s">
        <v>37</v>
      </c>
      <c r="B118" s="148" t="s">
        <v>197</v>
      </c>
      <c r="C118" s="149" t="s">
        <v>198</v>
      </c>
      <c r="D118" s="150"/>
      <c r="E118" s="151"/>
      <c r="F118" s="151"/>
      <c r="G118" s="152">
        <f>SUM(G111:G117)</f>
        <v>0</v>
      </c>
      <c r="H118" s="153"/>
      <c r="I118" s="154">
        <f>SUM(I111:I117)</f>
        <v>0</v>
      </c>
      <c r="J118" s="155"/>
      <c r="K118" s="154">
        <f>SUM(K111:K117)</f>
        <v>0</v>
      </c>
      <c r="O118" s="120"/>
      <c r="X118" s="156">
        <f>K118</f>
        <v>0</v>
      </c>
      <c r="Y118" s="156">
        <f>I118</f>
        <v>0</v>
      </c>
      <c r="Z118" s="157">
        <f>G118</f>
        <v>0</v>
      </c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58"/>
      <c r="BB118" s="158"/>
      <c r="BC118" s="158"/>
      <c r="BD118" s="158"/>
      <c r="BE118" s="158"/>
      <c r="BF118" s="158"/>
      <c r="BG118" s="130"/>
      <c r="BH118" s="130"/>
      <c r="BI118" s="130"/>
      <c r="BJ118" s="130"/>
      <c r="BK118" s="130"/>
    </row>
    <row r="119" spans="1:104" ht="14.25" customHeight="1" x14ac:dyDescent="0.2">
      <c r="A119" s="110" t="s">
        <v>32</v>
      </c>
      <c r="B119" s="111" t="s">
        <v>206</v>
      </c>
      <c r="C119" s="112" t="s">
        <v>207</v>
      </c>
      <c r="D119" s="113"/>
      <c r="E119" s="114"/>
      <c r="F119" s="114"/>
      <c r="G119" s="115"/>
      <c r="H119" s="116"/>
      <c r="I119" s="117"/>
      <c r="J119" s="118"/>
      <c r="K119" s="119"/>
      <c r="O119" s="120"/>
    </row>
    <row r="120" spans="1:104" x14ac:dyDescent="0.2">
      <c r="A120" s="121">
        <v>47</v>
      </c>
      <c r="B120" s="122" t="s">
        <v>208</v>
      </c>
      <c r="C120" s="123" t="s">
        <v>209</v>
      </c>
      <c r="D120" s="124" t="s">
        <v>121</v>
      </c>
      <c r="E120" s="125">
        <v>117.2</v>
      </c>
      <c r="F120" s="126"/>
      <c r="G120" s="127">
        <f>E120*F120</f>
        <v>0</v>
      </c>
      <c r="H120" s="128">
        <v>0</v>
      </c>
      <c r="I120" s="129">
        <f>E120*H120</f>
        <v>0</v>
      </c>
      <c r="J120" s="128">
        <v>0</v>
      </c>
      <c r="K120" s="129">
        <f>E120*J120</f>
        <v>0</v>
      </c>
      <c r="O120" s="120"/>
      <c r="Z120" s="130"/>
      <c r="AA120" s="130">
        <v>1</v>
      </c>
      <c r="AB120" s="130">
        <v>3</v>
      </c>
      <c r="AC120" s="130">
        <v>3</v>
      </c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CA120" s="130">
        <v>1</v>
      </c>
      <c r="CB120" s="130">
        <v>3</v>
      </c>
      <c r="CZ120" s="82">
        <v>1</v>
      </c>
    </row>
    <row r="121" spans="1:104" x14ac:dyDescent="0.2">
      <c r="A121" s="131"/>
      <c r="B121" s="132"/>
      <c r="C121" s="138" t="s">
        <v>255</v>
      </c>
      <c r="D121" s="139"/>
      <c r="E121" s="140">
        <v>117.2</v>
      </c>
      <c r="F121" s="141"/>
      <c r="G121" s="142"/>
      <c r="H121" s="143"/>
      <c r="I121" s="136"/>
      <c r="J121" s="144"/>
      <c r="K121" s="136"/>
      <c r="M121" s="145" t="s">
        <v>255</v>
      </c>
      <c r="O121" s="12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46" t="str">
        <f>C120</f>
        <v>Odvoz suti a vybour. hmot na skládku do 1 km</v>
      </c>
      <c r="BE121" s="130"/>
      <c r="BF121" s="130"/>
      <c r="BG121" s="130"/>
      <c r="BH121" s="130"/>
      <c r="BI121" s="130"/>
      <c r="BJ121" s="130"/>
      <c r="BK121" s="130"/>
    </row>
    <row r="122" spans="1:104" x14ac:dyDescent="0.2">
      <c r="A122" s="121">
        <v>48</v>
      </c>
      <c r="B122" s="122" t="s">
        <v>211</v>
      </c>
      <c r="C122" s="123" t="s">
        <v>212</v>
      </c>
      <c r="D122" s="124" t="s">
        <v>121</v>
      </c>
      <c r="E122" s="125">
        <v>912.45</v>
      </c>
      <c r="F122" s="126"/>
      <c r="G122" s="127">
        <f>E122*F122</f>
        <v>0</v>
      </c>
      <c r="H122" s="128">
        <v>0</v>
      </c>
      <c r="I122" s="129">
        <f>E122*H122</f>
        <v>0</v>
      </c>
      <c r="J122" s="128">
        <v>0</v>
      </c>
      <c r="K122" s="129">
        <f>E122*J122</f>
        <v>0</v>
      </c>
      <c r="O122" s="120"/>
      <c r="Z122" s="130"/>
      <c r="AA122" s="130">
        <v>1</v>
      </c>
      <c r="AB122" s="130">
        <v>3</v>
      </c>
      <c r="AC122" s="130">
        <v>3</v>
      </c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CA122" s="130">
        <v>1</v>
      </c>
      <c r="CB122" s="130">
        <v>3</v>
      </c>
      <c r="CZ122" s="82">
        <v>1</v>
      </c>
    </row>
    <row r="123" spans="1:104" x14ac:dyDescent="0.2">
      <c r="A123" s="131"/>
      <c r="B123" s="132"/>
      <c r="C123" s="138" t="s">
        <v>256</v>
      </c>
      <c r="D123" s="139"/>
      <c r="E123" s="140">
        <v>844.65</v>
      </c>
      <c r="F123" s="141"/>
      <c r="G123" s="142"/>
      <c r="H123" s="143"/>
      <c r="I123" s="136"/>
      <c r="J123" s="144"/>
      <c r="K123" s="136"/>
      <c r="M123" s="145" t="s">
        <v>256</v>
      </c>
      <c r="O123" s="12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46" t="str">
        <f>C122</f>
        <v>Příplatek za dopravu suti po suchu za další 1 km</v>
      </c>
      <c r="BE123" s="130"/>
      <c r="BF123" s="130"/>
      <c r="BG123" s="130"/>
      <c r="BH123" s="130"/>
      <c r="BI123" s="130"/>
      <c r="BJ123" s="130"/>
      <c r="BK123" s="130"/>
    </row>
    <row r="124" spans="1:104" x14ac:dyDescent="0.2">
      <c r="A124" s="131"/>
      <c r="B124" s="132"/>
      <c r="C124" s="138" t="s">
        <v>257</v>
      </c>
      <c r="D124" s="139"/>
      <c r="E124" s="140">
        <v>67.8</v>
      </c>
      <c r="F124" s="141"/>
      <c r="G124" s="142"/>
      <c r="H124" s="143"/>
      <c r="I124" s="136"/>
      <c r="J124" s="144"/>
      <c r="K124" s="136"/>
      <c r="M124" s="145" t="s">
        <v>257</v>
      </c>
      <c r="O124" s="12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46" t="str">
        <f>C123</f>
        <v>skládka Nětčice:(7,5+8,8+77,55)*9</v>
      </c>
      <c r="BE124" s="130"/>
      <c r="BF124" s="130"/>
      <c r="BG124" s="130"/>
      <c r="BH124" s="130"/>
      <c r="BI124" s="130"/>
      <c r="BJ124" s="130"/>
      <c r="BK124" s="130"/>
    </row>
    <row r="125" spans="1:104" x14ac:dyDescent="0.2">
      <c r="A125" s="121">
        <v>49</v>
      </c>
      <c r="B125" s="122" t="s">
        <v>215</v>
      </c>
      <c r="C125" s="123" t="s">
        <v>216</v>
      </c>
      <c r="D125" s="124" t="s">
        <v>121</v>
      </c>
      <c r="E125" s="125">
        <v>117.2</v>
      </c>
      <c r="F125" s="126"/>
      <c r="G125" s="127">
        <f>E125*F125</f>
        <v>0</v>
      </c>
      <c r="H125" s="128">
        <v>0</v>
      </c>
      <c r="I125" s="129">
        <f>E125*H125</f>
        <v>0</v>
      </c>
      <c r="J125" s="128">
        <v>0</v>
      </c>
      <c r="K125" s="129">
        <f>E125*J125</f>
        <v>0</v>
      </c>
      <c r="O125" s="120"/>
      <c r="Z125" s="130"/>
      <c r="AA125" s="130">
        <v>1</v>
      </c>
      <c r="AB125" s="130">
        <v>3</v>
      </c>
      <c r="AC125" s="130">
        <v>3</v>
      </c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CA125" s="130">
        <v>1</v>
      </c>
      <c r="CB125" s="130">
        <v>3</v>
      </c>
      <c r="CZ125" s="82">
        <v>1</v>
      </c>
    </row>
    <row r="126" spans="1:104" x14ac:dyDescent="0.2">
      <c r="A126" s="131"/>
      <c r="B126" s="132"/>
      <c r="C126" s="133" t="s">
        <v>217</v>
      </c>
      <c r="D126" s="134"/>
      <c r="E126" s="134"/>
      <c r="F126" s="134"/>
      <c r="G126" s="135"/>
      <c r="I126" s="136"/>
      <c r="K126" s="136"/>
      <c r="L126" s="137" t="s">
        <v>217</v>
      </c>
      <c r="O126" s="12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</row>
    <row r="127" spans="1:104" x14ac:dyDescent="0.2">
      <c r="A127" s="131"/>
      <c r="B127" s="132"/>
      <c r="C127" s="138" t="s">
        <v>258</v>
      </c>
      <c r="D127" s="139"/>
      <c r="E127" s="140">
        <v>94.6</v>
      </c>
      <c r="F127" s="141"/>
      <c r="G127" s="142"/>
      <c r="H127" s="143"/>
      <c r="I127" s="136"/>
      <c r="J127" s="144"/>
      <c r="K127" s="136"/>
      <c r="M127" s="145" t="s">
        <v>258</v>
      </c>
      <c r="O127" s="12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46" t="str">
        <f>C126</f>
        <v>+Nakládání žulové dlažby na skládce města</v>
      </c>
      <c r="BE127" s="130"/>
      <c r="BF127" s="130"/>
      <c r="BG127" s="130"/>
      <c r="BH127" s="130"/>
      <c r="BI127" s="130"/>
      <c r="BJ127" s="130"/>
      <c r="BK127" s="130"/>
    </row>
    <row r="128" spans="1:104" x14ac:dyDescent="0.2">
      <c r="A128" s="131"/>
      <c r="B128" s="132"/>
      <c r="C128" s="138" t="s">
        <v>259</v>
      </c>
      <c r="D128" s="139"/>
      <c r="E128" s="140">
        <v>22.6</v>
      </c>
      <c r="F128" s="141"/>
      <c r="G128" s="142"/>
      <c r="H128" s="143"/>
      <c r="I128" s="136"/>
      <c r="J128" s="144"/>
      <c r="K128" s="136"/>
      <c r="M128" s="145" t="s">
        <v>259</v>
      </c>
      <c r="O128" s="12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46" t="str">
        <f>C127</f>
        <v>87,1+7,5</v>
      </c>
      <c r="BE128" s="130"/>
      <c r="BF128" s="130"/>
      <c r="BG128" s="130"/>
      <c r="BH128" s="130"/>
      <c r="BI128" s="130"/>
      <c r="BJ128" s="130"/>
      <c r="BK128" s="130"/>
    </row>
    <row r="129" spans="1:63" x14ac:dyDescent="0.2">
      <c r="A129" s="147" t="s">
        <v>37</v>
      </c>
      <c r="B129" s="148" t="s">
        <v>206</v>
      </c>
      <c r="C129" s="149" t="s">
        <v>207</v>
      </c>
      <c r="D129" s="150"/>
      <c r="E129" s="151"/>
      <c r="F129" s="151"/>
      <c r="G129" s="152">
        <f>SUM(G119:G128)</f>
        <v>0</v>
      </c>
      <c r="H129" s="153"/>
      <c r="I129" s="154">
        <f>SUM(I119:I128)</f>
        <v>0</v>
      </c>
      <c r="J129" s="155"/>
      <c r="K129" s="154">
        <f>SUM(K119:K128)</f>
        <v>0</v>
      </c>
      <c r="O129" s="120"/>
      <c r="X129" s="156">
        <f>K129</f>
        <v>0</v>
      </c>
      <c r="Y129" s="156">
        <f>I129</f>
        <v>0</v>
      </c>
      <c r="Z129" s="157">
        <f>G129</f>
        <v>0</v>
      </c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58"/>
      <c r="BB129" s="158"/>
      <c r="BC129" s="158"/>
      <c r="BD129" s="158"/>
      <c r="BE129" s="158"/>
      <c r="BF129" s="158"/>
      <c r="BG129" s="130"/>
      <c r="BH129" s="130"/>
      <c r="BI129" s="130"/>
      <c r="BJ129" s="130"/>
      <c r="BK129" s="130"/>
    </row>
    <row r="130" spans="1:63" x14ac:dyDescent="0.2">
      <c r="A130" s="159" t="s">
        <v>38</v>
      </c>
      <c r="B130" s="160" t="s">
        <v>39</v>
      </c>
      <c r="C130" s="161"/>
      <c r="D130" s="162"/>
      <c r="E130" s="163"/>
      <c r="F130" s="163"/>
      <c r="G130" s="164">
        <f>SUM(Z7:Z130)</f>
        <v>0</v>
      </c>
      <c r="H130" s="165"/>
      <c r="I130" s="166">
        <f>SUM(Y7:Y130)</f>
        <v>175.89629000002952</v>
      </c>
      <c r="J130" s="165"/>
      <c r="K130" s="166">
        <f>SUM(X7:X130)</f>
        <v>-263.61949999998376</v>
      </c>
      <c r="O130" s="120"/>
      <c r="BA130" s="167"/>
      <c r="BB130" s="167"/>
      <c r="BC130" s="167"/>
      <c r="BD130" s="167"/>
      <c r="BE130" s="167"/>
      <c r="BF130" s="167"/>
    </row>
    <row r="131" spans="1:63" x14ac:dyDescent="0.2">
      <c r="E131" s="82"/>
    </row>
    <row r="132" spans="1:63" x14ac:dyDescent="0.2">
      <c r="A132" s="168"/>
      <c r="E132" s="82"/>
    </row>
    <row r="133" spans="1:63" x14ac:dyDescent="0.2">
      <c r="A133" s="169"/>
      <c r="B133" s="170"/>
      <c r="C133" s="171" t="s">
        <v>40</v>
      </c>
      <c r="D133" s="170"/>
      <c r="E133" s="172"/>
      <c r="F133" s="170"/>
      <c r="G133" s="173" t="s">
        <v>41</v>
      </c>
    </row>
    <row r="134" spans="1:63" x14ac:dyDescent="0.2">
      <c r="A134" s="174"/>
      <c r="B134" s="175"/>
      <c r="C134" s="176" t="s">
        <v>220</v>
      </c>
      <c r="D134" s="177"/>
      <c r="E134" s="178"/>
      <c r="F134" s="178"/>
      <c r="G134" s="179">
        <v>0</v>
      </c>
    </row>
    <row r="135" spans="1:63" x14ac:dyDescent="0.2">
      <c r="A135" s="174"/>
      <c r="B135" s="175"/>
      <c r="C135" s="176" t="s">
        <v>42</v>
      </c>
      <c r="D135" s="177"/>
      <c r="E135" s="178"/>
      <c r="F135" s="178"/>
      <c r="G135" s="179">
        <v>0</v>
      </c>
    </row>
    <row r="136" spans="1:63" x14ac:dyDescent="0.2">
      <c r="A136" s="174"/>
      <c r="B136" s="175"/>
      <c r="C136" s="176" t="s">
        <v>43</v>
      </c>
      <c r="D136" s="177"/>
      <c r="E136" s="178"/>
      <c r="F136" s="178"/>
      <c r="G136" s="179">
        <v>0</v>
      </c>
    </row>
    <row r="137" spans="1:63" x14ac:dyDescent="0.2">
      <c r="A137" s="174"/>
      <c r="B137" s="175"/>
      <c r="C137" s="176" t="s">
        <v>44</v>
      </c>
      <c r="D137" s="177"/>
      <c r="E137" s="178"/>
      <c r="F137" s="178"/>
      <c r="G137" s="179">
        <v>0</v>
      </c>
    </row>
    <row r="138" spans="1:63" x14ac:dyDescent="0.2">
      <c r="A138" s="174"/>
      <c r="B138" s="175"/>
      <c r="C138" s="176" t="s">
        <v>45</v>
      </c>
      <c r="D138" s="177"/>
      <c r="E138" s="178"/>
      <c r="F138" s="178"/>
      <c r="G138" s="179"/>
    </row>
    <row r="139" spans="1:63" x14ac:dyDescent="0.2">
      <c r="A139" s="174"/>
      <c r="B139" s="175"/>
      <c r="C139" s="176" t="s">
        <v>46</v>
      </c>
      <c r="D139" s="177"/>
      <c r="E139" s="178"/>
      <c r="F139" s="178"/>
      <c r="G139" s="179">
        <v>0</v>
      </c>
    </row>
    <row r="140" spans="1:63" x14ac:dyDescent="0.2">
      <c r="A140" s="174"/>
      <c r="B140" s="175"/>
      <c r="C140" s="176" t="s">
        <v>47</v>
      </c>
      <c r="D140" s="177"/>
      <c r="E140" s="178"/>
      <c r="F140" s="178"/>
      <c r="G140" s="179"/>
    </row>
    <row r="141" spans="1:63" x14ac:dyDescent="0.2">
      <c r="A141" s="174"/>
      <c r="B141" s="175"/>
      <c r="C141" s="176" t="s">
        <v>48</v>
      </c>
      <c r="D141" s="177"/>
      <c r="E141" s="178"/>
      <c r="F141" s="178"/>
      <c r="G141" s="179">
        <v>0</v>
      </c>
    </row>
    <row r="142" spans="1:63" x14ac:dyDescent="0.2">
      <c r="A142" s="180"/>
      <c r="B142" s="181" t="s">
        <v>41</v>
      </c>
      <c r="C142" s="182"/>
      <c r="D142" s="183"/>
      <c r="E142" s="184"/>
      <c r="F142" s="184"/>
      <c r="G142" s="185">
        <f>SUM(G134:G141)</f>
        <v>0</v>
      </c>
    </row>
    <row r="143" spans="1:63" x14ac:dyDescent="0.2">
      <c r="E143" s="82"/>
    </row>
    <row r="144" spans="1:63" x14ac:dyDescent="0.2">
      <c r="E144" s="82"/>
    </row>
    <row r="145" spans="1:7" x14ac:dyDescent="0.2">
      <c r="E145" s="82"/>
    </row>
    <row r="146" spans="1:7" x14ac:dyDescent="0.2">
      <c r="C146" s="144"/>
      <c r="E146" s="82"/>
    </row>
    <row r="147" spans="1:7" x14ac:dyDescent="0.2">
      <c r="E147" s="82"/>
    </row>
    <row r="148" spans="1:7" x14ac:dyDescent="0.2">
      <c r="E148" s="82"/>
    </row>
    <row r="149" spans="1:7" x14ac:dyDescent="0.2">
      <c r="E149" s="82"/>
    </row>
    <row r="150" spans="1:7" x14ac:dyDescent="0.2">
      <c r="E150" s="82"/>
    </row>
    <row r="151" spans="1:7" x14ac:dyDescent="0.2">
      <c r="E151" s="82"/>
    </row>
    <row r="152" spans="1:7" x14ac:dyDescent="0.2">
      <c r="E152" s="82"/>
    </row>
    <row r="153" spans="1:7" x14ac:dyDescent="0.2">
      <c r="E153" s="82"/>
    </row>
    <row r="154" spans="1:7" x14ac:dyDescent="0.2">
      <c r="E154" s="82"/>
    </row>
    <row r="155" spans="1:7" x14ac:dyDescent="0.2">
      <c r="E155" s="82"/>
    </row>
    <row r="156" spans="1:7" x14ac:dyDescent="0.2">
      <c r="E156" s="82"/>
    </row>
    <row r="157" spans="1:7" x14ac:dyDescent="0.2">
      <c r="E157" s="82"/>
    </row>
    <row r="158" spans="1:7" x14ac:dyDescent="0.2">
      <c r="E158" s="82"/>
    </row>
    <row r="159" spans="1:7" x14ac:dyDescent="0.2">
      <c r="E159" s="82"/>
    </row>
    <row r="160" spans="1:7" x14ac:dyDescent="0.2">
      <c r="A160" s="144"/>
      <c r="B160" s="144"/>
      <c r="C160" s="144"/>
      <c r="D160" s="144"/>
      <c r="E160" s="144"/>
      <c r="F160" s="144"/>
      <c r="G160" s="144"/>
    </row>
    <row r="161" spans="1:7" x14ac:dyDescent="0.2">
      <c r="A161" s="144"/>
      <c r="B161" s="144"/>
      <c r="C161" s="144"/>
      <c r="D161" s="144"/>
      <c r="E161" s="144"/>
      <c r="F161" s="144"/>
      <c r="G161" s="144"/>
    </row>
    <row r="162" spans="1:7" x14ac:dyDescent="0.2">
      <c r="A162" s="144"/>
      <c r="B162" s="144"/>
      <c r="C162" s="144"/>
      <c r="D162" s="144"/>
      <c r="E162" s="144"/>
      <c r="F162" s="144"/>
      <c r="G162" s="144"/>
    </row>
    <row r="163" spans="1:7" x14ac:dyDescent="0.2">
      <c r="A163" s="144"/>
      <c r="B163" s="144"/>
      <c r="C163" s="144"/>
      <c r="D163" s="144"/>
      <c r="E163" s="144"/>
      <c r="F163" s="144"/>
      <c r="G163" s="144"/>
    </row>
    <row r="164" spans="1:7" x14ac:dyDescent="0.2">
      <c r="E164" s="82"/>
    </row>
    <row r="165" spans="1:7" x14ac:dyDescent="0.2">
      <c r="E165" s="82"/>
    </row>
    <row r="166" spans="1:7" x14ac:dyDescent="0.2">
      <c r="E166" s="82"/>
    </row>
    <row r="167" spans="1:7" x14ac:dyDescent="0.2">
      <c r="E167" s="82"/>
    </row>
    <row r="168" spans="1:7" x14ac:dyDescent="0.2">
      <c r="E168" s="82"/>
    </row>
    <row r="169" spans="1:7" x14ac:dyDescent="0.2">
      <c r="E169" s="82"/>
    </row>
    <row r="170" spans="1:7" x14ac:dyDescent="0.2">
      <c r="E170" s="82"/>
    </row>
    <row r="171" spans="1:7" x14ac:dyDescent="0.2">
      <c r="E171" s="82"/>
    </row>
    <row r="172" spans="1:7" x14ac:dyDescent="0.2">
      <c r="E172" s="82"/>
    </row>
    <row r="173" spans="1:7" x14ac:dyDescent="0.2">
      <c r="E173" s="82"/>
    </row>
    <row r="174" spans="1:7" x14ac:dyDescent="0.2">
      <c r="E174" s="82"/>
    </row>
    <row r="175" spans="1:7" x14ac:dyDescent="0.2">
      <c r="E175" s="82"/>
    </row>
    <row r="176" spans="1:7" x14ac:dyDescent="0.2">
      <c r="E176" s="82"/>
    </row>
    <row r="177" spans="5:5" x14ac:dyDescent="0.2">
      <c r="E177" s="82"/>
    </row>
    <row r="178" spans="5:5" x14ac:dyDescent="0.2">
      <c r="E178" s="82"/>
    </row>
    <row r="179" spans="5:5" x14ac:dyDescent="0.2">
      <c r="E179" s="82"/>
    </row>
    <row r="180" spans="5:5" x14ac:dyDescent="0.2">
      <c r="E180" s="82"/>
    </row>
    <row r="181" spans="5:5" x14ac:dyDescent="0.2">
      <c r="E181" s="82"/>
    </row>
    <row r="182" spans="5:5" x14ac:dyDescent="0.2">
      <c r="E182" s="82"/>
    </row>
    <row r="183" spans="5:5" x14ac:dyDescent="0.2">
      <c r="E183" s="82"/>
    </row>
    <row r="184" spans="5:5" x14ac:dyDescent="0.2">
      <c r="E184" s="82"/>
    </row>
    <row r="185" spans="5:5" x14ac:dyDescent="0.2">
      <c r="E185" s="82"/>
    </row>
    <row r="186" spans="5:5" x14ac:dyDescent="0.2">
      <c r="E186" s="82"/>
    </row>
    <row r="187" spans="5:5" x14ac:dyDescent="0.2">
      <c r="E187" s="82"/>
    </row>
    <row r="188" spans="5:5" x14ac:dyDescent="0.2">
      <c r="E188" s="82"/>
    </row>
    <row r="189" spans="5:5" x14ac:dyDescent="0.2">
      <c r="E189" s="82"/>
    </row>
    <row r="190" spans="5:5" x14ac:dyDescent="0.2">
      <c r="E190" s="82"/>
    </row>
    <row r="191" spans="5:5" x14ac:dyDescent="0.2">
      <c r="E191" s="82"/>
    </row>
    <row r="192" spans="5:5" x14ac:dyDescent="0.2">
      <c r="E192" s="82"/>
    </row>
    <row r="193" spans="1:7" x14ac:dyDescent="0.2">
      <c r="E193" s="82"/>
    </row>
    <row r="194" spans="1:7" x14ac:dyDescent="0.2">
      <c r="E194" s="82"/>
    </row>
    <row r="195" spans="1:7" x14ac:dyDescent="0.2">
      <c r="A195" s="186"/>
      <c r="B195" s="186"/>
    </row>
    <row r="196" spans="1:7" x14ac:dyDescent="0.2">
      <c r="A196" s="144"/>
      <c r="B196" s="144"/>
      <c r="C196" s="187"/>
      <c r="D196" s="187"/>
      <c r="E196" s="188"/>
      <c r="F196" s="187"/>
      <c r="G196" s="189"/>
    </row>
    <row r="197" spans="1:7" x14ac:dyDescent="0.2">
      <c r="A197" s="190"/>
      <c r="B197" s="190"/>
      <c r="C197" s="144"/>
      <c r="D197" s="144"/>
      <c r="E197" s="191"/>
      <c r="F197" s="144"/>
      <c r="G197" s="144"/>
    </row>
    <row r="198" spans="1:7" x14ac:dyDescent="0.2">
      <c r="A198" s="144"/>
      <c r="B198" s="144"/>
      <c r="C198" s="144"/>
      <c r="D198" s="144"/>
      <c r="E198" s="191"/>
      <c r="F198" s="144"/>
      <c r="G198" s="144"/>
    </row>
    <row r="199" spans="1:7" x14ac:dyDescent="0.2">
      <c r="A199" s="144"/>
      <c r="B199" s="144"/>
      <c r="C199" s="144"/>
      <c r="D199" s="144"/>
      <c r="E199" s="191"/>
      <c r="F199" s="144"/>
      <c r="G199" s="144"/>
    </row>
    <row r="200" spans="1:7" x14ac:dyDescent="0.2">
      <c r="A200" s="144"/>
      <c r="B200" s="144"/>
      <c r="C200" s="144"/>
      <c r="D200" s="144"/>
      <c r="E200" s="191"/>
      <c r="F200" s="144"/>
      <c r="G200" s="144"/>
    </row>
    <row r="201" spans="1:7" x14ac:dyDescent="0.2">
      <c r="A201" s="144"/>
      <c r="B201" s="144"/>
      <c r="C201" s="144"/>
      <c r="D201" s="144"/>
      <c r="E201" s="191"/>
      <c r="F201" s="144"/>
      <c r="G201" s="144"/>
    </row>
    <row r="202" spans="1:7" x14ac:dyDescent="0.2">
      <c r="A202" s="144"/>
      <c r="B202" s="144"/>
      <c r="C202" s="144"/>
      <c r="D202" s="144"/>
      <c r="E202" s="191"/>
      <c r="F202" s="144"/>
      <c r="G202" s="144"/>
    </row>
    <row r="203" spans="1:7" x14ac:dyDescent="0.2">
      <c r="A203" s="144"/>
      <c r="B203" s="144"/>
      <c r="C203" s="144"/>
      <c r="D203" s="144"/>
      <c r="E203" s="191"/>
      <c r="F203" s="144"/>
      <c r="G203" s="144"/>
    </row>
    <row r="204" spans="1:7" x14ac:dyDescent="0.2">
      <c r="A204" s="144"/>
      <c r="B204" s="144"/>
      <c r="C204" s="144"/>
      <c r="D204" s="144"/>
      <c r="E204" s="191"/>
      <c r="F204" s="144"/>
      <c r="G204" s="144"/>
    </row>
    <row r="205" spans="1:7" x14ac:dyDescent="0.2">
      <c r="A205" s="144"/>
      <c r="B205" s="144"/>
      <c r="C205" s="144"/>
      <c r="D205" s="144"/>
      <c r="E205" s="191"/>
      <c r="F205" s="144"/>
      <c r="G205" s="144"/>
    </row>
    <row r="206" spans="1:7" x14ac:dyDescent="0.2">
      <c r="A206" s="144"/>
      <c r="B206" s="144"/>
      <c r="C206" s="144"/>
      <c r="D206" s="144"/>
      <c r="E206" s="191"/>
      <c r="F206" s="144"/>
      <c r="G206" s="144"/>
    </row>
    <row r="207" spans="1:7" x14ac:dyDescent="0.2">
      <c r="A207" s="144"/>
      <c r="B207" s="144"/>
      <c r="C207" s="144"/>
      <c r="D207" s="144"/>
      <c r="E207" s="191"/>
      <c r="F207" s="144"/>
      <c r="G207" s="144"/>
    </row>
    <row r="208" spans="1:7" x14ac:dyDescent="0.2">
      <c r="A208" s="144"/>
      <c r="B208" s="144"/>
      <c r="C208" s="144"/>
      <c r="D208" s="144"/>
      <c r="E208" s="191"/>
      <c r="F208" s="144"/>
      <c r="G208" s="144"/>
    </row>
    <row r="209" spans="1:7" x14ac:dyDescent="0.2">
      <c r="A209" s="144"/>
      <c r="B209" s="144"/>
      <c r="C209" s="144"/>
      <c r="D209" s="144"/>
      <c r="E209" s="191"/>
      <c r="F209" s="144"/>
      <c r="G209" s="144"/>
    </row>
    <row r="1114" spans="1:7" x14ac:dyDescent="0.2">
      <c r="A1114" s="192"/>
      <c r="B1114" s="193"/>
      <c r="C1114" s="194" t="s">
        <v>42</v>
      </c>
      <c r="D1114" s="195"/>
      <c r="E1114" s="196"/>
      <c r="F1114" s="196"/>
      <c r="G1114" s="197">
        <v>100000</v>
      </c>
    </row>
    <row r="1115" spans="1:7" x14ac:dyDescent="0.2">
      <c r="A1115" s="192"/>
      <c r="B1115" s="193"/>
      <c r="C1115" s="194" t="s">
        <v>43</v>
      </c>
      <c r="D1115" s="195"/>
      <c r="E1115" s="196"/>
      <c r="F1115" s="196"/>
      <c r="G1115" s="197">
        <v>100000</v>
      </c>
    </row>
    <row r="1116" spans="1:7" x14ac:dyDescent="0.2">
      <c r="A1116" s="192"/>
      <c r="B1116" s="193"/>
      <c r="C1116" s="194" t="s">
        <v>44</v>
      </c>
      <c r="D1116" s="195"/>
      <c r="E1116" s="196"/>
      <c r="F1116" s="196"/>
      <c r="G1116" s="197">
        <v>100000</v>
      </c>
    </row>
    <row r="1117" spans="1:7" x14ac:dyDescent="0.2">
      <c r="A1117" s="192"/>
      <c r="B1117" s="193"/>
      <c r="C1117" s="194" t="s">
        <v>45</v>
      </c>
      <c r="D1117" s="195"/>
      <c r="E1117" s="196"/>
      <c r="F1117" s="196"/>
      <c r="G1117" s="197">
        <v>100000</v>
      </c>
    </row>
    <row r="1118" spans="1:7" x14ac:dyDescent="0.2">
      <c r="A1118" s="192"/>
      <c r="B1118" s="193"/>
      <c r="C1118" s="194" t="s">
        <v>46</v>
      </c>
      <c r="D1118" s="195"/>
      <c r="E1118" s="196"/>
      <c r="F1118" s="196"/>
      <c r="G1118" s="197">
        <v>100000</v>
      </c>
    </row>
    <row r="1119" spans="1:7" x14ac:dyDescent="0.2">
      <c r="A1119" s="192"/>
      <c r="B1119" s="193"/>
      <c r="C1119" s="194" t="s">
        <v>47</v>
      </c>
      <c r="D1119" s="195"/>
      <c r="E1119" s="196"/>
      <c r="F1119" s="196"/>
      <c r="G1119" s="197">
        <v>100000</v>
      </c>
    </row>
    <row r="1120" spans="1:7" x14ac:dyDescent="0.2">
      <c r="A1120" s="192"/>
      <c r="B1120" s="193"/>
      <c r="C1120" s="194" t="s">
        <v>48</v>
      </c>
      <c r="D1120" s="195"/>
      <c r="E1120" s="196"/>
      <c r="F1120" s="196"/>
      <c r="G1120" s="197">
        <v>100000</v>
      </c>
    </row>
  </sheetData>
  <mergeCells count="55">
    <mergeCell ref="C121:D121"/>
    <mergeCell ref="C123:D123"/>
    <mergeCell ref="C124:D124"/>
    <mergeCell ref="C126:G126"/>
    <mergeCell ref="C127:D127"/>
    <mergeCell ref="C128:D128"/>
    <mergeCell ref="C113:D113"/>
    <mergeCell ref="C115:G115"/>
    <mergeCell ref="C116:D116"/>
    <mergeCell ref="C97:D97"/>
    <mergeCell ref="C99:D99"/>
    <mergeCell ref="C100:D100"/>
    <mergeCell ref="C86:G86"/>
    <mergeCell ref="C87:D87"/>
    <mergeCell ref="C88:D88"/>
    <mergeCell ref="C90:D90"/>
    <mergeCell ref="C92:D92"/>
    <mergeCell ref="C96:D96"/>
    <mergeCell ref="C68:G68"/>
    <mergeCell ref="C69:D69"/>
    <mergeCell ref="C73:D73"/>
    <mergeCell ref="C77:D77"/>
    <mergeCell ref="C79:G79"/>
    <mergeCell ref="C80:D80"/>
    <mergeCell ref="C82:G82"/>
    <mergeCell ref="C83:D83"/>
    <mergeCell ref="C60:D60"/>
    <mergeCell ref="C62:G62"/>
    <mergeCell ref="C63:G63"/>
    <mergeCell ref="C64:D64"/>
    <mergeCell ref="C65:D65"/>
    <mergeCell ref="C67:G67"/>
    <mergeCell ref="C52:D52"/>
    <mergeCell ref="C54:D54"/>
    <mergeCell ref="C55:D55"/>
    <mergeCell ref="C57:G57"/>
    <mergeCell ref="C58:G58"/>
    <mergeCell ref="C59:D59"/>
    <mergeCell ref="C40:G40"/>
    <mergeCell ref="C41:D41"/>
    <mergeCell ref="C43:G43"/>
    <mergeCell ref="C44:D44"/>
    <mergeCell ref="C46:G46"/>
    <mergeCell ref="C47:G47"/>
    <mergeCell ref="C48:D48"/>
    <mergeCell ref="C49:D49"/>
    <mergeCell ref="C27:D27"/>
    <mergeCell ref="C28:D28"/>
    <mergeCell ref="C33:D33"/>
    <mergeCell ref="C35:G35"/>
    <mergeCell ref="C36:D36"/>
    <mergeCell ref="A1:G1"/>
    <mergeCell ref="C12:D12"/>
    <mergeCell ref="C16:D16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50</vt:i4>
      </vt:variant>
    </vt:vector>
  </HeadingPairs>
  <TitlesOfParts>
    <vt:vector size="53" baseType="lpstr">
      <vt:lpstr>Stavba</vt:lpstr>
      <vt:lpstr>01 19-331.01 </vt:lpstr>
      <vt:lpstr>01 19-331.02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19-331.01 '!Názvy_tisku</vt:lpstr>
      <vt:lpstr>'01 19-331.02 '!Názvy_tisku</vt:lpstr>
      <vt:lpstr>Stavba!Objednatel</vt:lpstr>
      <vt:lpstr>Stavba!Objekt</vt:lpstr>
      <vt:lpstr>'01 19-331.01 '!Oblast_tisku</vt:lpstr>
      <vt:lpstr>'01 19-331.02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'01 19-331.02 '!SloupecCC</vt:lpstr>
      <vt:lpstr>SloupecCC</vt:lpstr>
      <vt:lpstr>'01 19-331.02 '!SloupecCDH</vt:lpstr>
      <vt:lpstr>SloupecCDH</vt:lpstr>
      <vt:lpstr>'01 19-331.02 '!SloupecCisloPol</vt:lpstr>
      <vt:lpstr>SloupecCisloPol</vt:lpstr>
      <vt:lpstr>'01 19-331.02 '!SloupecCH</vt:lpstr>
      <vt:lpstr>SloupecCH</vt:lpstr>
      <vt:lpstr>'01 19-331.02 '!SloupecJC</vt:lpstr>
      <vt:lpstr>SloupecJC</vt:lpstr>
      <vt:lpstr>'01 19-331.02 '!SloupecJDH</vt:lpstr>
      <vt:lpstr>SloupecJDH</vt:lpstr>
      <vt:lpstr>'01 19-331.02 '!SloupecJDM</vt:lpstr>
      <vt:lpstr>SloupecJDM</vt:lpstr>
      <vt:lpstr>'01 19-331.02 '!SloupecJH</vt:lpstr>
      <vt:lpstr>SloupecJH</vt:lpstr>
      <vt:lpstr>'01 19-331.02 '!SloupecMJ</vt:lpstr>
      <vt:lpstr>SloupecMJ</vt:lpstr>
      <vt:lpstr>'01 19-331.02 '!SloupecMnozstvi</vt:lpstr>
      <vt:lpstr>SloupecMnozstvi</vt:lpstr>
      <vt:lpstr>'01 19-331.02 '!SloupecNazPol</vt:lpstr>
      <vt:lpstr>SloupecNazPol</vt:lpstr>
      <vt:lpstr>'01 19-331.02 '!SloupecPC</vt:lpstr>
      <vt:lpstr>SloupecPC</vt:lpstr>
      <vt:lpstr>Stavba!StavbaCelkem</vt:lpstr>
      <vt:lpstr>'01 19-331.02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2019-05-13T07:06:59Z</dcterms:created>
  <dcterms:modified xsi:type="dcterms:W3CDTF">2019-05-13T07:15:40Z</dcterms:modified>
</cp:coreProperties>
</file>