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WORK\PROJEKTY\Projekty 2019\19-339 - PS - Oprava krytu chodníku Lutopecká,Kroměříž\PS Lutopecká PDF\"/>
    </mc:Choice>
  </mc:AlternateContent>
  <xr:revisionPtr revIDLastSave="0" documentId="13_ncr:1_{19B2E594-2DE3-4480-9101-A3133C50CA69}" xr6:coauthVersionLast="43" xr6:coauthVersionMax="43" xr10:uidLastSave="{00000000-0000-0000-0000-000000000000}"/>
  <bookViews>
    <workbookView xWindow="-120" yWindow="-120" windowWidth="25440" windowHeight="15390" xr2:uid="{6CE86E65-43D7-4AC0-983A-5295FCF7772E}"/>
  </bookViews>
  <sheets>
    <sheet name="Stavba" sheetId="1" r:id="rId1"/>
    <sheet name="01 19-339.01 " sheetId="2" r:id="rId2"/>
  </sheets>
  <externalReferences>
    <externalReference r:id="rId3"/>
  </externalReferences>
  <definedNames>
    <definedName name="AAA">'01 19-339.01 '!#REF!</definedName>
    <definedName name="cisloobjektu">#REF!</definedName>
    <definedName name="CisloStavby" localSheetId="0">Stavba!$D$5</definedName>
    <definedName name="cislostavby">#REF!</definedName>
    <definedName name="dadresa" localSheetId="0">Stavba!$D$8</definedName>
    <definedName name="dadresa">#REF!</definedName>
    <definedName name="Datum">#REF!</definedName>
    <definedName name="DIČ" localSheetId="0">Stavba!$J$8</definedName>
    <definedName name="DIČ">#REF!</definedName>
    <definedName name="Dil">#REF!</definedName>
    <definedName name="dmisto" localSheetId="0">Stavba!$D$9</definedName>
    <definedName name="dmisto">#REF!</definedName>
    <definedName name="Dodavka">#REF!</definedName>
    <definedName name="Dodavka0">'01 19-339.01 '!#REF!</definedName>
    <definedName name="dpsc" localSheetId="0">Stavba!$C$9</definedName>
    <definedName name="dpsc">#REF!</definedName>
    <definedName name="HSV">#REF!</definedName>
    <definedName name="HSV_">'01 19-339.01 '!#REF!</definedName>
    <definedName name="HSV0">'01 19-339.01 '!#REF!</definedName>
    <definedName name="HZS">#REF!</definedName>
    <definedName name="HZS0">'01 19-339.01 '!#REF!</definedName>
    <definedName name="IČO" localSheetId="0">Stavba!$J$7</definedName>
    <definedName name="IČO">#REF!</definedName>
    <definedName name="JKSO">#REF!</definedName>
    <definedName name="MJ">#REF!</definedName>
    <definedName name="Mont">#REF!</definedName>
    <definedName name="Mont_">'01 19-339.01 '!#REF!</definedName>
    <definedName name="Montaz0">'01 19-339.01 '!#REF!</definedName>
    <definedName name="NazevDilu">#REF!</definedName>
    <definedName name="NazevObjektu" localSheetId="0">Stavba!$C$29</definedName>
    <definedName name="nazevobjektu">#REF!</definedName>
    <definedName name="NazevStavby" localSheetId="0">Stavba!$E$5</definedName>
    <definedName name="nazevstavby">#REF!</definedName>
    <definedName name="_xlnm.Print_Titles" localSheetId="1">'01 19-339.01 '!$1:$6</definedName>
    <definedName name="Objednatel" localSheetId="0">Stavba!$D$11</definedName>
    <definedName name="Objednatel">#REF!</definedName>
    <definedName name="Objekt" localSheetId="0">Stavba!$B$29</definedName>
    <definedName name="Objekt">#REF!</definedName>
    <definedName name="_xlnm.Print_Area" localSheetId="1">'01 19-339.01 '!$A$1:$K$137</definedName>
    <definedName name="_xlnm.Print_Area" localSheetId="0">Stavba!$A$1:$I$41</definedName>
    <definedName name="odic" localSheetId="0">Stavba!$J$12</definedName>
    <definedName name="odic">#REF!</definedName>
    <definedName name="oico" localSheetId="0">Stavba!$J$11</definedName>
    <definedName name="oico">#REF!</definedName>
    <definedName name="omisto" localSheetId="0">Stavba!$D$13</definedName>
    <definedName name="omisto">#REF!</definedName>
    <definedName name="onazev" localSheetId="0">Stavba!$D$12</definedName>
    <definedName name="onazev">#REF!</definedName>
    <definedName name="opsc" localSheetId="0">Stavba!$C$13</definedName>
    <definedName name="opsc">#REF!</definedName>
    <definedName name="PocetMJ">#REF!</definedName>
    <definedName name="Poznamka">#REF!</definedName>
    <definedName name="Projektant">#REF!</definedName>
    <definedName name="PSV">#REF!</definedName>
    <definedName name="PSV_">'01 19-339.01 '!#REF!</definedName>
    <definedName name="PSV0">'01 19-339.01 '!#REF!</definedName>
    <definedName name="SazbaDPH1">Stavba!$D$19</definedName>
    <definedName name="SazbaDPH2">Stavba!$D$21</definedName>
    <definedName name="SloupecCC">'01 19-339.01 '!$G$6</definedName>
    <definedName name="SloupecCDH">'01 19-339.01 '!$K$6</definedName>
    <definedName name="SloupecCisloPol">'01 19-339.01 '!$B$6</definedName>
    <definedName name="SloupecCH">'01 19-339.01 '!$I$6</definedName>
    <definedName name="SloupecJC">'01 19-339.01 '!$F$6</definedName>
    <definedName name="SloupecJDH">'01 19-339.01 '!$J$6</definedName>
    <definedName name="SloupecJDM">'01 19-339.01 '!$J$6</definedName>
    <definedName name="SloupecJH">'01 19-339.01 '!$H$6</definedName>
    <definedName name="SloupecMJ">'01 19-339.01 '!$D$6</definedName>
    <definedName name="SloupecMnozstvi">'01 19-339.01 '!$E$6</definedName>
    <definedName name="SloupecNazPol">'01 19-339.01 '!$C$6</definedName>
    <definedName name="SloupecPC">'01 19-339.01 '!$A$6</definedName>
    <definedName name="solver_lin" localSheetId="1" hidden="1">0</definedName>
    <definedName name="solver_num" localSheetId="1" hidden="1">0</definedName>
    <definedName name="solver_opt" localSheetId="1" hidden="1">'01 19-339.01 '!#REF!</definedName>
    <definedName name="solver_typ" localSheetId="1" hidden="1">1</definedName>
    <definedName name="solver_val" localSheetId="1" hidden="1">0</definedName>
    <definedName name="StavbaCelkem" localSheetId="0">Stavba!$F$31</definedName>
    <definedName name="StavbaCelkem">#REF!</definedName>
    <definedName name="Typ">'01 19-339.01 '!#REF!</definedName>
    <definedName name="VRN">'01 19-339.01 '!$G$137</definedName>
    <definedName name="VRNKc">#REF!</definedName>
    <definedName name="VRNNazev">'01 19-339.01 '!#REF!</definedName>
    <definedName name="VRNproc">#REF!</definedName>
    <definedName name="VRNzakl">#REF!</definedName>
    <definedName name="Zakazka">#REF!</definedName>
    <definedName name="Zaklad22">#REF!</definedName>
    <definedName name="Zaklad5">#REF!</definedName>
    <definedName name="Zhotovitel" localSheetId="0">Stavba!$D$7</definedName>
    <definedName name="Zhotovite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7" i="2" l="1"/>
  <c r="BD123" i="2"/>
  <c r="K122" i="2"/>
  <c r="I122" i="2"/>
  <c r="G122" i="2"/>
  <c r="BD121" i="2"/>
  <c r="BD120" i="2"/>
  <c r="BD119" i="2"/>
  <c r="K118" i="2"/>
  <c r="I118" i="2"/>
  <c r="I124" i="2" s="1"/>
  <c r="Y124" i="2" s="1"/>
  <c r="G118" i="2"/>
  <c r="K117" i="2"/>
  <c r="I117" i="2"/>
  <c r="G117" i="2"/>
  <c r="K124" i="2"/>
  <c r="X124" i="2" s="1"/>
  <c r="BD114" i="2"/>
  <c r="BD113" i="2"/>
  <c r="BD112" i="2"/>
  <c r="K110" i="2"/>
  <c r="I110" i="2"/>
  <c r="G110" i="2"/>
  <c r="BD109" i="2"/>
  <c r="BD108" i="2"/>
  <c r="BD107" i="2"/>
  <c r="K105" i="2"/>
  <c r="I105" i="2"/>
  <c r="G105" i="2"/>
  <c r="BD104" i="2"/>
  <c r="K102" i="2"/>
  <c r="I102" i="2"/>
  <c r="G102" i="2"/>
  <c r="BD101" i="2"/>
  <c r="K100" i="2"/>
  <c r="I100" i="2"/>
  <c r="G100" i="2"/>
  <c r="K115" i="2"/>
  <c r="X115" i="2" s="1"/>
  <c r="I115" i="2"/>
  <c r="Y115" i="2" s="1"/>
  <c r="K97" i="2"/>
  <c r="I97" i="2"/>
  <c r="G97" i="2"/>
  <c r="BD96" i="2"/>
  <c r="K95" i="2"/>
  <c r="I95" i="2"/>
  <c r="I98" i="2" s="1"/>
  <c r="Y98" i="2" s="1"/>
  <c r="G95" i="2"/>
  <c r="K98" i="2"/>
  <c r="X98" i="2" s="1"/>
  <c r="K92" i="2"/>
  <c r="K93" i="2" s="1"/>
  <c r="X93" i="2" s="1"/>
  <c r="I92" i="2"/>
  <c r="I93" i="2" s="1"/>
  <c r="Y93" i="2" s="1"/>
  <c r="G92" i="2"/>
  <c r="G93" i="2" s="1"/>
  <c r="Z93" i="2" s="1"/>
  <c r="K89" i="2"/>
  <c r="K90" i="2" s="1"/>
  <c r="X90" i="2" s="1"/>
  <c r="I89" i="2"/>
  <c r="G89" i="2"/>
  <c r="K88" i="2"/>
  <c r="I88" i="2"/>
  <c r="G88" i="2"/>
  <c r="K87" i="2"/>
  <c r="I87" i="2"/>
  <c r="I90" i="2" s="1"/>
  <c r="Y90" i="2" s="1"/>
  <c r="G87" i="2"/>
  <c r="G90" i="2" s="1"/>
  <c r="Z90" i="2" s="1"/>
  <c r="K84" i="2"/>
  <c r="I84" i="2"/>
  <c r="G84" i="2"/>
  <c r="BD83" i="2"/>
  <c r="K82" i="2"/>
  <c r="I82" i="2"/>
  <c r="G82" i="2"/>
  <c r="BD81" i="2"/>
  <c r="BD80" i="2"/>
  <c r="K77" i="2"/>
  <c r="I77" i="2"/>
  <c r="G77" i="2"/>
  <c r="BD76" i="2"/>
  <c r="K74" i="2"/>
  <c r="I74" i="2"/>
  <c r="G74" i="2"/>
  <c r="K73" i="2"/>
  <c r="I73" i="2"/>
  <c r="G73" i="2"/>
  <c r="K72" i="2"/>
  <c r="I72" i="2"/>
  <c r="G72" i="2"/>
  <c r="BD71" i="2"/>
  <c r="K70" i="2"/>
  <c r="I70" i="2"/>
  <c r="I85" i="2" s="1"/>
  <c r="Y85" i="2" s="1"/>
  <c r="G70" i="2"/>
  <c r="K68" i="2"/>
  <c r="K85" i="2" s="1"/>
  <c r="X85" i="2" s="1"/>
  <c r="I68" i="2"/>
  <c r="G68" i="2"/>
  <c r="BD67" i="2"/>
  <c r="K66" i="2"/>
  <c r="I66" i="2"/>
  <c r="G66" i="2"/>
  <c r="BD63" i="2"/>
  <c r="K61" i="2"/>
  <c r="I61" i="2"/>
  <c r="G61" i="2"/>
  <c r="BD60" i="2"/>
  <c r="K59" i="2"/>
  <c r="I59" i="2"/>
  <c r="G59" i="2"/>
  <c r="K58" i="2"/>
  <c r="I58" i="2"/>
  <c r="G58" i="2"/>
  <c r="K57" i="2"/>
  <c r="I57" i="2"/>
  <c r="G57" i="2"/>
  <c r="K56" i="2"/>
  <c r="I56" i="2"/>
  <c r="G56" i="2"/>
  <c r="K55" i="2"/>
  <c r="I55" i="2"/>
  <c r="G55" i="2"/>
  <c r="K54" i="2"/>
  <c r="I54" i="2"/>
  <c r="G54" i="2"/>
  <c r="K52" i="2"/>
  <c r="I52" i="2"/>
  <c r="G52" i="2"/>
  <c r="BD51" i="2"/>
  <c r="BD50" i="2"/>
  <c r="BD49" i="2"/>
  <c r="BD48" i="2"/>
  <c r="K47" i="2"/>
  <c r="I47" i="2"/>
  <c r="G47" i="2"/>
  <c r="BD46" i="2"/>
  <c r="K44" i="2"/>
  <c r="I44" i="2"/>
  <c r="G44" i="2"/>
  <c r="K43" i="2"/>
  <c r="I43" i="2"/>
  <c r="G43" i="2"/>
  <c r="BD42" i="2"/>
  <c r="BD41" i="2"/>
  <c r="K38" i="2"/>
  <c r="K64" i="2" s="1"/>
  <c r="X64" i="2" s="1"/>
  <c r="I38" i="2"/>
  <c r="G38" i="2"/>
  <c r="I64" i="2"/>
  <c r="Y64" i="2" s="1"/>
  <c r="BD35" i="2"/>
  <c r="K34" i="2"/>
  <c r="I34" i="2"/>
  <c r="G34" i="2"/>
  <c r="K33" i="2"/>
  <c r="I33" i="2"/>
  <c r="G33" i="2"/>
  <c r="G36" i="2" s="1"/>
  <c r="Z36" i="2" s="1"/>
  <c r="K31" i="2"/>
  <c r="K36" i="2" s="1"/>
  <c r="X36" i="2" s="1"/>
  <c r="I31" i="2"/>
  <c r="G31" i="2"/>
  <c r="I36" i="2"/>
  <c r="Y36" i="2" s="1"/>
  <c r="K28" i="2"/>
  <c r="I28" i="2"/>
  <c r="G28" i="2"/>
  <c r="BD27" i="2"/>
  <c r="BD26" i="2"/>
  <c r="K25" i="2"/>
  <c r="I25" i="2"/>
  <c r="G25" i="2"/>
  <c r="K24" i="2"/>
  <c r="I24" i="2"/>
  <c r="G24" i="2"/>
  <c r="K23" i="2"/>
  <c r="I23" i="2"/>
  <c r="G23" i="2"/>
  <c r="K22" i="2"/>
  <c r="K29" i="2" s="1"/>
  <c r="X29" i="2" s="1"/>
  <c r="I22" i="2"/>
  <c r="I29" i="2" s="1"/>
  <c r="Y29" i="2" s="1"/>
  <c r="G22" i="2"/>
  <c r="K21" i="2"/>
  <c r="I21" i="2"/>
  <c r="G21" i="2"/>
  <c r="K20" i="2"/>
  <c r="I20" i="2"/>
  <c r="G20" i="2"/>
  <c r="BD17" i="2"/>
  <c r="K16" i="2"/>
  <c r="I16" i="2"/>
  <c r="I18" i="2" s="1"/>
  <c r="Y18" i="2" s="1"/>
  <c r="G16" i="2"/>
  <c r="K15" i="2"/>
  <c r="I15" i="2"/>
  <c r="G15" i="2"/>
  <c r="K14" i="2"/>
  <c r="I14" i="2"/>
  <c r="G14" i="2"/>
  <c r="K13" i="2"/>
  <c r="K18" i="2" s="1"/>
  <c r="X18" i="2" s="1"/>
  <c r="I13" i="2"/>
  <c r="G13" i="2"/>
  <c r="BD12" i="2"/>
  <c r="K11" i="2"/>
  <c r="I11" i="2"/>
  <c r="G11" i="2"/>
  <c r="G18" i="2" s="1"/>
  <c r="Z18" i="2" s="1"/>
  <c r="K8" i="2"/>
  <c r="I8" i="2"/>
  <c r="G8" i="2"/>
  <c r="G9" i="2" s="1"/>
  <c r="Z9" i="2" s="1"/>
  <c r="K9" i="2"/>
  <c r="X9" i="2" s="1"/>
  <c r="I9" i="2"/>
  <c r="Y9" i="2" s="1"/>
  <c r="G31" i="1"/>
  <c r="H29" i="1"/>
  <c r="G29" i="1"/>
  <c r="D22" i="1"/>
  <c r="D20" i="1"/>
  <c r="H19" i="1"/>
  <c r="H20" i="1" s="1"/>
  <c r="G29" i="2" l="1"/>
  <c r="Z29" i="2" s="1"/>
  <c r="G64" i="2"/>
  <c r="Z64" i="2" s="1"/>
  <c r="G85" i="2"/>
  <c r="Z85" i="2" s="1"/>
  <c r="G98" i="2"/>
  <c r="Z98" i="2" s="1"/>
  <c r="G115" i="2"/>
  <c r="Z115" i="2" s="1"/>
  <c r="G124" i="2"/>
  <c r="Z124" i="2" s="1"/>
  <c r="K125" i="2"/>
  <c r="I125" i="2"/>
  <c r="G125" i="2" l="1"/>
  <c r="H30" i="1" s="1"/>
  <c r="I30" i="1" s="1"/>
  <c r="F30" i="1" s="1"/>
  <c r="F31" i="1" s="1"/>
  <c r="H31" i="1" l="1"/>
  <c r="H21" i="1" s="1"/>
  <c r="H22" i="1" s="1"/>
  <c r="H23" i="1" s="1"/>
  <c r="I31" i="1"/>
</calcChain>
</file>

<file path=xl/sharedStrings.xml><?xml version="1.0" encoding="utf-8"?>
<sst xmlns="http://schemas.openxmlformats.org/spreadsheetml/2006/main" count="368" uniqueCount="229">
  <si>
    <t xml:space="preserve">Datum: </t>
  </si>
  <si>
    <t xml:space="preserve"> </t>
  </si>
  <si>
    <t>Stavba :</t>
  </si>
  <si>
    <t xml:space="preserve">Objednatel : </t>
  </si>
  <si>
    <t>IČO :</t>
  </si>
  <si>
    <t>DIČ :</t>
  </si>
  <si>
    <t xml:space="preserve">Zhotovitel : </t>
  </si>
  <si>
    <t>Rozpočtové náklady</t>
  </si>
  <si>
    <t>Základ pro DPH</t>
  </si>
  <si>
    <t>%</t>
  </si>
  <si>
    <t xml:space="preserve">DPH </t>
  </si>
  <si>
    <t>Cena celkem za stavbu</t>
  </si>
  <si>
    <t>Rekapitulace stavebních objektů a provozních souborů</t>
  </si>
  <si>
    <t>Číslo a název objektu / provozního souboru</t>
  </si>
  <si>
    <t>Cena celkem</t>
  </si>
  <si>
    <t>DPH celkem</t>
  </si>
  <si>
    <t>Celkem za stavbu</t>
  </si>
  <si>
    <t>Za zhotovitele</t>
  </si>
  <si>
    <t>Za objednatele</t>
  </si>
  <si>
    <t>Položkový rozpočet</t>
  </si>
  <si>
    <t>STAVEBNÍ OBJEKT (SO)</t>
  </si>
  <si>
    <t>Rozpočet (část objektu)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</si>
  <si>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</si>
  <si>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</si>
  <si>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</si>
  <si>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</si>
  <si>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</si>
  <si>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</si>
  <si>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</si>
  <si>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Jednotková hmotnost</t>
  </si>
  <si>
    <t>Celková hmotnost</t>
  </si>
  <si>
    <t>Jednotková dem.hmot.</t>
  </si>
  <si>
    <t>Celková dem.hmot.</t>
  </si>
  <si>
    <t>x</t>
  </si>
  <si>
    <t>1</t>
  </si>
  <si>
    <t>Zemní práce</t>
  </si>
  <si>
    <t>m2</t>
  </si>
  <si>
    <t>y</t>
  </si>
  <si>
    <t>z</t>
  </si>
  <si>
    <t>Celkem za objekt</t>
  </si>
  <si>
    <t>Vedlejší rozpočtové náklady</t>
  </si>
  <si>
    <t>Celkem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</si>
  <si>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</si>
  <si>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</si>
  <si>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</si>
  <si>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</si>
  <si>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</si>
  <si>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</si>
  <si>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</si>
  <si>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>0</t>
  </si>
  <si>
    <t>0-R01</t>
  </si>
  <si>
    <t>Vytyčení stavby</t>
  </si>
  <si>
    <t>kpl</t>
  </si>
  <si>
    <t>122202202R00</t>
  </si>
  <si>
    <t>Odkopávky pro silnice v hor. 3 do 1000 m3</t>
  </si>
  <si>
    <t>m3</t>
  </si>
  <si>
    <t>408,7*0,2+78,9</t>
  </si>
  <si>
    <t>122202209R00</t>
  </si>
  <si>
    <t>Příplatek za lepivost - odkop. pro silnice v hor.3</t>
  </si>
  <si>
    <t>162301101R00</t>
  </si>
  <si>
    <t>Vodorovné přemístění výkopku z hor.1-4 do 500 m</t>
  </si>
  <si>
    <t>174101101R00</t>
  </si>
  <si>
    <t>Zásyp jam, rýh, šachet se zhutněním</t>
  </si>
  <si>
    <t>181101102R00</t>
  </si>
  <si>
    <t>Úprava pláně v zářezech v hor. 1-4, se zhutněním</t>
  </si>
  <si>
    <t>408,7+197,3</t>
  </si>
  <si>
    <t>18</t>
  </si>
  <si>
    <t>Povrchové úpravy terénu</t>
  </si>
  <si>
    <t>180402111R00</t>
  </si>
  <si>
    <t>Založení trávníku parkového výsevem v rovině</t>
  </si>
  <si>
    <t>181301101R00</t>
  </si>
  <si>
    <t>Rozprostření ornice, rovina, tl. do 10 cm</t>
  </si>
  <si>
    <t>182001111R00</t>
  </si>
  <si>
    <t>Plošná úprava terénu, nerovnosti do 10 cm v rovině</t>
  </si>
  <si>
    <t>183403153R00</t>
  </si>
  <si>
    <t>Obdělání půdy hrabáním, v rovině</t>
  </si>
  <si>
    <t>185803111R00</t>
  </si>
  <si>
    <t>Ošetření trávníku v rovině</t>
  </si>
  <si>
    <t>00572410</t>
  </si>
  <si>
    <t>Směs travní parková II. mírná zátěž PROFI</t>
  </si>
  <si>
    <t>kg</t>
  </si>
  <si>
    <t>úsek č. 1-první osetí - spotřeba 200g/m2:167,8*200/1000</t>
  </si>
  <si>
    <t>úsek č. 1-druhé osetí - spotřeba 80g/m2:167,8*80/1000</t>
  </si>
  <si>
    <t>10364200</t>
  </si>
  <si>
    <t>Zemina se substrátem pro finální terénní úpravy</t>
  </si>
  <si>
    <t>56</t>
  </si>
  <si>
    <t>Podkladní vrstvy komunikací a zpevněných ploch</t>
  </si>
  <si>
    <t>567132115R00</t>
  </si>
  <si>
    <t>Podklad z kameniva zpev.cementem SC C8/10 tl.20 cm</t>
  </si>
  <si>
    <t>568111111R00</t>
  </si>
  <si>
    <t>Zřízení vrstvy z geotextilie skl.do 1:5, š. do 3 m</t>
  </si>
  <si>
    <t>67390529</t>
  </si>
  <si>
    <t>Geotextilie netkaná NETEX S500 - 500 g/m2</t>
  </si>
  <si>
    <t>606*1,03</t>
  </si>
  <si>
    <t>59</t>
  </si>
  <si>
    <t>Dlažby a předlažby komunikací</t>
  </si>
  <si>
    <t>596215021R00</t>
  </si>
  <si>
    <t>Kladení zámkové dlažby tl. 6 cm do drtě tl. 4 cm</t>
  </si>
  <si>
    <t>kladecí vrstva+kryt, položka obsahuje kladecí vrstvu ŠD fr. 4-8 mm + zásyp spar spárovacím pískem 0-2 mm</t>
  </si>
  <si>
    <t>dlažba ve specifikaci</t>
  </si>
  <si>
    <t>dlažba 200x200x60, šedá s fazetami:397,4</t>
  </si>
  <si>
    <t>dlažba náklepová 200x100x60 červená:11,3</t>
  </si>
  <si>
    <t>596291111R00</t>
  </si>
  <si>
    <t>Řezání zámkové dlažby tl. 60 mm</t>
  </si>
  <si>
    <t>m</t>
  </si>
  <si>
    <t>916261111R00</t>
  </si>
  <si>
    <t>Osazení obruby z kostek drobných, s boční opěrou</t>
  </si>
  <si>
    <t>dvojřádek přídlažby:11*2</t>
  </si>
  <si>
    <t>917862111R00</t>
  </si>
  <si>
    <t>Osazení obrub.bet. s opěrou,lože z C 12/15</t>
  </si>
  <si>
    <t>silniční obrubník 15/25:0</t>
  </si>
  <si>
    <t>silniční nájezdový 15/15:7</t>
  </si>
  <si>
    <t>silniční přechodový 15/15-25 L+P:2+2</t>
  </si>
  <si>
    <t>chodníkový obrubník 10/25:493,1</t>
  </si>
  <si>
    <t>58380120</t>
  </si>
  <si>
    <t>Kostka dlažební drobná 8/10  tř.1</t>
  </si>
  <si>
    <t>T</t>
  </si>
  <si>
    <t>použity očištěné kostky vytrhané z původního dvojřádku</t>
  </si>
  <si>
    <t>59217421</t>
  </si>
  <si>
    <t>Obrubník chodníkový 100/250/1000 přírodní šedá</t>
  </si>
  <si>
    <t>kus</t>
  </si>
  <si>
    <t>59217472</t>
  </si>
  <si>
    <t>Obrubník silniční 1000/150/250 šedý</t>
  </si>
  <si>
    <t>59217476</t>
  </si>
  <si>
    <t>Obrubník silniční nájezdový 1000/150/150 šedý</t>
  </si>
  <si>
    <t>59217480</t>
  </si>
  <si>
    <t>Obrubník silniční přechodový L 1000/150/150-250</t>
  </si>
  <si>
    <t>59217481</t>
  </si>
  <si>
    <t>Obrubník silniční přechodový P 1000/150/150-250</t>
  </si>
  <si>
    <t>592451151</t>
  </si>
  <si>
    <t>Dlažba betonová SLP 20x10x6 cm, barva červená náklepová</t>
  </si>
  <si>
    <t>dlažba SLP náklepová 200x100x60, červená:11,3*1,1</t>
  </si>
  <si>
    <t>5924511900</t>
  </si>
  <si>
    <t>Dlažba betonová 20x20x6 cm, barva přírodní šedá se sraženými hranami (fazetami)</t>
  </si>
  <si>
    <t>dlažba 200x200x60, šedá s fazetami:397,4*1,05</t>
  </si>
  <si>
    <t>9</t>
  </si>
  <si>
    <t>Ostatní konstrukce, bourání</t>
  </si>
  <si>
    <t>113106121R00</t>
  </si>
  <si>
    <t>Rozebrání dlažeb z betonových dlaždic na sucho</t>
  </si>
  <si>
    <t>dlažba bet. 300x300x50:367,5</t>
  </si>
  <si>
    <t>113106231R00</t>
  </si>
  <si>
    <t>Rozebrání dlažeb ze zámkové dlažby v kamenivu</t>
  </si>
  <si>
    <t>113107615R00</t>
  </si>
  <si>
    <t>Odstranění podkladu nad 50 m2,kam.drcené tl.15 cm</t>
  </si>
  <si>
    <t>367,5+24</t>
  </si>
  <si>
    <t>113201111R00</t>
  </si>
  <si>
    <t>Vytrhání obrub chodníkových</t>
  </si>
  <si>
    <t>113202111R00</t>
  </si>
  <si>
    <t>Vytrhání obrub obrubníků silničních kamenných</t>
  </si>
  <si>
    <t>113203111R00</t>
  </si>
  <si>
    <t>Vytrhání obrub a krajníků z dlažebních kostek</t>
  </si>
  <si>
    <t>dvojřádek přídlažby:2*11</t>
  </si>
  <si>
    <t>979054441R00</t>
  </si>
  <si>
    <t>Očištění vybour. dlaždic s výplní kamen. těženým pískové lože a uložení na paletu</t>
  </si>
  <si>
    <t>dlažba 30/30 - 5% z celkové plochy</t>
  </si>
  <si>
    <t>vybírat pouze nepoškozené dlaždice</t>
  </si>
  <si>
    <t>30/30:367,5*0,05</t>
  </si>
  <si>
    <t>zámková:24</t>
  </si>
  <si>
    <t>979071122R00</t>
  </si>
  <si>
    <t>Očištění vybour.kostek drobných s výplní MC/živicí</t>
  </si>
  <si>
    <t>11*0,25</t>
  </si>
  <si>
    <t>9-R.01</t>
  </si>
  <si>
    <t>Paleta EUR 120x80 nebroušená nosnost max 1,5 t</t>
  </si>
  <si>
    <t>ks</t>
  </si>
  <si>
    <t>91</t>
  </si>
  <si>
    <t>Doplňující práce na komunikaci</t>
  </si>
  <si>
    <t>91-R.01</t>
  </si>
  <si>
    <t>Návrh DZ vč. vyřízení povolení</t>
  </si>
  <si>
    <t>91-R.02</t>
  </si>
  <si>
    <t>Montáž a demontáž dočasného DZ vč. dopravy</t>
  </si>
  <si>
    <t>91-R.03</t>
  </si>
  <si>
    <t>Pronájem dočasného DZ</t>
  </si>
  <si>
    <t>den</t>
  </si>
  <si>
    <t>99</t>
  </si>
  <si>
    <t>Staveništní přesun hmot</t>
  </si>
  <si>
    <t>998223011R00</t>
  </si>
  <si>
    <t xml:space="preserve">Přesun hmot, pozemní komunikace, kryt dlážděný </t>
  </si>
  <si>
    <t>t</t>
  </si>
  <si>
    <t>711</t>
  </si>
  <si>
    <t>Izolace proti vodě</t>
  </si>
  <si>
    <t>711482020RZ1</t>
  </si>
  <si>
    <t>Izolační systém nopovou folií, svisle včetně dodávky fólie, ukonč.lišty výška nopu 10 mm</t>
  </si>
  <si>
    <t>5*0,5*1,10</t>
  </si>
  <si>
    <t>998711201R00</t>
  </si>
  <si>
    <t xml:space="preserve">Přesun hmot pro izolace proti vodě, výšky do 6 m </t>
  </si>
  <si>
    <t>999</t>
  </si>
  <si>
    <t>Poplatky za skládky</t>
  </si>
  <si>
    <t>199000002R00</t>
  </si>
  <si>
    <t>Poplatek za skládku horniny 1- 4</t>
  </si>
  <si>
    <t>160,64-44,38</t>
  </si>
  <si>
    <t>979990001R00</t>
  </si>
  <si>
    <t>Poplatek za skládku stavební suti</t>
  </si>
  <si>
    <t>materiál z podkladu, ostatní materiál</t>
  </si>
  <si>
    <t>mat. z podkladu:129,195</t>
  </si>
  <si>
    <t>979990001R02</t>
  </si>
  <si>
    <t>Poplatky za uložení - skládka technický dvůr města</t>
  </si>
  <si>
    <t>BEZ POPLATKŮ!!</t>
  </si>
  <si>
    <t>kamenné obrubníky:2,97</t>
  </si>
  <si>
    <t>dlažba 30/30 - 5%:50,715*0,05</t>
  </si>
  <si>
    <t>dlažba zám.:5,4</t>
  </si>
  <si>
    <t>979990103R00</t>
  </si>
  <si>
    <t>Poplatek za skládku suti - beton</t>
  </si>
  <si>
    <t>určeno k recyklaci</t>
  </si>
  <si>
    <t>dlažba 95%:50,715*0,95</t>
  </si>
  <si>
    <t>chodníkový obrubník:114,356</t>
  </si>
  <si>
    <t>silniční obrubníky:2,97</t>
  </si>
  <si>
    <t>D96</t>
  </si>
  <si>
    <t>Přesuny suti a vybouraných hmot</t>
  </si>
  <si>
    <t>979082213R00</t>
  </si>
  <si>
    <t>Odvoz suti a vybour. hmot na skládku do 1 km</t>
  </si>
  <si>
    <t>979082219R00</t>
  </si>
  <si>
    <t>Příplatek za dopravu suti po suchu za další 1 km</t>
  </si>
  <si>
    <t>skládka města - Nitranská KM:10,9058*2</t>
  </si>
  <si>
    <t>skládka Lutopecny - recyklace betonu:165,5052*4</t>
  </si>
  <si>
    <t>skládka Nětčice:(302,636-10,9058-165,5052)*9</t>
  </si>
  <si>
    <t>979087212R00</t>
  </si>
  <si>
    <t>Nakládání suti na dopravní prostředky</t>
  </si>
  <si>
    <t>50,715+5,4+129,195+114,356+2,97</t>
  </si>
  <si>
    <t>Ztížené výrobní podmínky</t>
  </si>
  <si>
    <t>01</t>
  </si>
  <si>
    <t>Oprava krytu chodníku</t>
  </si>
  <si>
    <t>01 Oprava krytu chodníku</t>
  </si>
  <si>
    <t>19-339.01 Úsek č. 1</t>
  </si>
  <si>
    <t>Město Kroměříž</t>
  </si>
  <si>
    <t>Velké náměstí 115/1</t>
  </si>
  <si>
    <t>00287351</t>
  </si>
  <si>
    <t>19-339 Oprava krytu chodníku na ul. Lutopecká, Kroměříž</t>
  </si>
  <si>
    <t>767 01 Kroměříž</t>
  </si>
  <si>
    <t>Výkaz výměr (slepý rozpočet)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</si>
</sst>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0000"/>
  </numFmts>
  <fonts count="32" x14ac:knownFonts="1">
    <font>
      <sz val="10"/>
      <name val="Arial CE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sz val="10"/>
      <name val="Arial CE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sz val="9"/>
      <name val="Arial CE"/>
    </font>
    <font>
      <b/>
      <sz val="4"/>
      <color indexed="22"/>
      <name val="Arial CE"/>
      <family val="2"/>
      <charset val="238"/>
    </font>
    <font>
      <sz val="10"/>
      <color indexed="9"/>
      <name val="Arial CE"/>
      <family val="2"/>
      <charset val="238"/>
    </font>
    <font>
      <sz val="8"/>
      <name val="Arial CE"/>
      <family val="2"/>
      <charset val="238"/>
    </font>
    <font>
      <sz val="8"/>
      <name val="Arial CE"/>
      <charset val="238"/>
    </font>
    <font>
      <sz val="8"/>
      <name val="Arial CE"/>
    </font>
    <font>
      <sz val="10"/>
      <color indexed="9"/>
      <name val="Arial CE"/>
    </font>
    <font>
      <sz val="8"/>
      <color indexed="17"/>
      <name val="Arial CE"/>
      <family val="2"/>
      <charset val="238"/>
    </font>
    <font>
      <sz val="10"/>
      <color indexed="17"/>
      <name val="Arial CE"/>
      <family val="2"/>
      <charset val="238"/>
    </font>
    <font>
      <sz val="8"/>
      <color indexed="9"/>
      <name val="Arial CE"/>
      <family val="2"/>
      <charset val="238"/>
    </font>
    <font>
      <sz val="8"/>
      <color indexed="12"/>
      <name val="Arial CE"/>
      <family val="2"/>
      <charset val="238"/>
    </font>
    <font>
      <sz val="10"/>
      <color indexed="12"/>
      <name val="Arial CE"/>
      <family val="2"/>
      <charset val="238"/>
    </font>
    <font>
      <sz val="8"/>
      <color indexed="9"/>
      <name val="Arial CE"/>
    </font>
    <font>
      <sz val="4"/>
      <color indexed="9"/>
      <name val="Arial CE"/>
      <family val="2"/>
      <charset val="238"/>
    </font>
    <font>
      <sz val="4"/>
      <color indexed="22"/>
      <name val="Arial CE"/>
      <family val="2"/>
      <charset val="238"/>
    </font>
    <font>
      <b/>
      <sz val="9"/>
      <name val="Arial CE"/>
      <charset val="238"/>
    </font>
    <font>
      <i/>
      <sz val="8"/>
      <name val="Arial CE"/>
      <family val="2"/>
      <charset val="238"/>
    </font>
    <font>
      <i/>
      <sz val="9"/>
      <name val="Arial CE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40"/>
      </patternFill>
    </fill>
    <fill>
      <patternFill patternType="solid">
        <fgColor indexed="5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8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49" fontId="0" fillId="0" borderId="0" xfId="0" applyNumberFormat="1"/>
    <xf numFmtId="0" fontId="5" fillId="0" borderId="0" xfId="0" applyFont="1" applyAlignment="1">
      <alignment horizontal="right"/>
    </xf>
    <xf numFmtId="49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4" fillId="2" borderId="1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4" fillId="2" borderId="1" xfId="0" applyFont="1" applyFill="1" applyBorder="1" applyAlignment="1">
      <alignment horizontal="right" wrapText="1"/>
    </xf>
    <xf numFmtId="0" fontId="0" fillId="2" borderId="2" xfId="0" applyFill="1" applyBorder="1"/>
    <xf numFmtId="0" fontId="4" fillId="2" borderId="2" xfId="0" applyFont="1" applyFill="1" applyBorder="1" applyAlignment="1">
      <alignment horizontal="right" wrapText="1"/>
    </xf>
    <xf numFmtId="0" fontId="4" fillId="2" borderId="3" xfId="0" applyFont="1" applyFill="1" applyBorder="1" applyAlignment="1">
      <alignment horizontal="right" vertical="center"/>
    </xf>
    <xf numFmtId="0" fontId="4" fillId="3" borderId="0" xfId="0" applyFont="1" applyFill="1" applyAlignment="1">
      <alignment horizontal="right" wrapText="1"/>
    </xf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1" fontId="0" fillId="0" borderId="0" xfId="0" applyNumberFormat="1" applyAlignment="1">
      <alignment horizontal="right" vertical="center"/>
    </xf>
    <xf numFmtId="0" fontId="0" fillId="0" borderId="5" xfId="0" applyBorder="1" applyAlignment="1">
      <alignment vertical="center"/>
    </xf>
    <xf numFmtId="4" fontId="0" fillId="0" borderId="6" xfId="0" applyNumberFormat="1" applyBorder="1" applyAlignment="1">
      <alignment horizontal="right" vertical="center"/>
    </xf>
    <xf numFmtId="4" fontId="0" fillId="0" borderId="7" xfId="0" applyNumberFormat="1" applyBorder="1" applyAlignment="1">
      <alignment horizontal="right" vertical="center"/>
    </xf>
    <xf numFmtId="4" fontId="0" fillId="0" borderId="7" xfId="0" applyNumberFormat="1" applyBorder="1" applyAlignment="1">
      <alignment horizontal="right" vertical="center"/>
    </xf>
    <xf numFmtId="4" fontId="0" fillId="0" borderId="8" xfId="0" applyNumberFormat="1" applyBorder="1" applyAlignment="1">
      <alignment horizontal="right" vertical="center"/>
    </xf>
    <xf numFmtId="4" fontId="8" fillId="3" borderId="0" xfId="0" applyNumberFormat="1" applyFont="1" applyFill="1" applyAlignment="1">
      <alignment vertical="center"/>
    </xf>
    <xf numFmtId="4" fontId="0" fillId="0" borderId="4" xfId="0" applyNumberFormat="1" applyBorder="1" applyAlignment="1">
      <alignment horizontal="right" vertical="center"/>
    </xf>
    <xf numFmtId="4" fontId="0" fillId="0" borderId="0" xfId="0" applyNumberFormat="1" applyAlignment="1">
      <alignment horizontal="right" vertical="center"/>
    </xf>
    <xf numFmtId="4" fontId="0" fillId="0" borderId="0" xfId="0" applyNumberFormat="1" applyAlignment="1">
      <alignment horizontal="right" vertical="center"/>
    </xf>
    <xf numFmtId="4" fontId="0" fillId="0" borderId="5" xfId="0" applyNumberFormat="1" applyBorder="1" applyAlignment="1">
      <alignment horizontal="right" vertical="center"/>
    </xf>
    <xf numFmtId="4" fontId="0" fillId="3" borderId="0" xfId="0" applyNumberFormat="1" applyFill="1" applyAlignment="1">
      <alignment vertical="center"/>
    </xf>
    <xf numFmtId="4" fontId="0" fillId="0" borderId="9" xfId="0" applyNumberFormat="1" applyBorder="1" applyAlignment="1">
      <alignment horizontal="right" vertical="center"/>
    </xf>
    <xf numFmtId="4" fontId="0" fillId="0" borderId="10" xfId="0" applyNumberFormat="1" applyBorder="1" applyAlignment="1">
      <alignment horizontal="right" vertical="center"/>
    </xf>
    <xf numFmtId="4" fontId="0" fillId="0" borderId="10" xfId="0" applyNumberFormat="1" applyBorder="1" applyAlignment="1">
      <alignment horizontal="right" vertical="center"/>
    </xf>
    <xf numFmtId="4" fontId="0" fillId="0" borderId="11" xfId="0" applyNumberFormat="1" applyBorder="1" applyAlignment="1">
      <alignment horizontal="right" vertical="center"/>
    </xf>
    <xf numFmtId="0" fontId="6" fillId="4" borderId="1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0" fillId="4" borderId="2" xfId="0" applyFill="1" applyBorder="1" applyAlignment="1">
      <alignment vertical="center"/>
    </xf>
    <xf numFmtId="4" fontId="6" fillId="4" borderId="12" xfId="0" applyNumberFormat="1" applyFont="1" applyFill="1" applyBorder="1" applyAlignment="1">
      <alignment horizontal="right" vertical="center"/>
    </xf>
    <xf numFmtId="4" fontId="6" fillId="4" borderId="13" xfId="0" applyNumberFormat="1" applyFont="1" applyFill="1" applyBorder="1" applyAlignment="1">
      <alignment horizontal="right" vertical="center"/>
    </xf>
    <xf numFmtId="4" fontId="6" fillId="4" borderId="13" xfId="0" applyNumberFormat="1" applyFont="1" applyFill="1" applyBorder="1" applyAlignment="1">
      <alignment horizontal="right" vertical="center"/>
    </xf>
    <xf numFmtId="4" fontId="0" fillId="0" borderId="14" xfId="0" applyNumberFormat="1" applyBorder="1" applyAlignment="1">
      <alignment horizontal="right" vertical="center"/>
    </xf>
    <xf numFmtId="4" fontId="7" fillId="3" borderId="0" xfId="0" applyNumberFormat="1" applyFont="1" applyFill="1" applyAlignment="1">
      <alignment vertical="center"/>
    </xf>
    <xf numFmtId="0" fontId="2" fillId="0" borderId="0" xfId="0" applyFont="1" applyAlignment="1">
      <alignment horizontal="center"/>
    </xf>
    <xf numFmtId="4" fontId="0" fillId="0" borderId="0" xfId="0" applyNumberFormat="1"/>
    <xf numFmtId="0" fontId="4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4" fontId="9" fillId="2" borderId="16" xfId="0" applyNumberFormat="1" applyFont="1" applyFill="1" applyBorder="1" applyAlignment="1">
      <alignment vertical="center"/>
    </xf>
    <xf numFmtId="49" fontId="3" fillId="0" borderId="6" xfId="0" applyNumberFormat="1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7" xfId="0" applyFont="1" applyBorder="1"/>
    <xf numFmtId="164" fontId="3" fillId="0" borderId="8" xfId="0" applyNumberFormat="1" applyFont="1" applyBorder="1"/>
    <xf numFmtId="3" fontId="4" fillId="0" borderId="17" xfId="0" applyNumberFormat="1" applyFont="1" applyBorder="1" applyAlignment="1">
      <alignment horizontal="right"/>
    </xf>
    <xf numFmtId="3" fontId="3" fillId="0" borderId="8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4" fillId="4" borderId="1" xfId="0" applyFont="1" applyFill="1" applyBorder="1" applyAlignment="1">
      <alignment vertical="center"/>
    </xf>
    <xf numFmtId="49" fontId="4" fillId="4" borderId="2" xfId="0" applyNumberFormat="1" applyFont="1" applyFill="1" applyBorder="1" applyAlignment="1">
      <alignment horizontal="left" vertical="center"/>
    </xf>
    <xf numFmtId="0" fontId="4" fillId="4" borderId="2" xfId="0" applyFont="1" applyFill="1" applyBorder="1" applyAlignment="1">
      <alignment vertical="center"/>
    </xf>
    <xf numFmtId="164" fontId="3" fillId="4" borderId="3" xfId="0" applyNumberFormat="1" applyFont="1" applyFill="1" applyBorder="1"/>
    <xf numFmtId="3" fontId="4" fillId="4" borderId="1" xfId="0" applyNumberFormat="1" applyFont="1" applyFill="1" applyBorder="1" applyAlignment="1">
      <alignment horizontal="right" vertical="center"/>
    </xf>
    <xf numFmtId="3" fontId="4" fillId="4" borderId="15" xfId="0" applyNumberFormat="1" applyFont="1" applyFill="1" applyBorder="1" applyAlignment="1">
      <alignment horizontal="right" vertical="center"/>
    </xf>
    <xf numFmtId="3" fontId="4" fillId="4" borderId="16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7" xfId="0" applyBorder="1"/>
    <xf numFmtId="0" fontId="6" fillId="0" borderId="0" xfId="1" applyFont="1" applyAlignment="1">
      <alignment horizontal="left"/>
    </xf>
    <xf numFmtId="0" fontId="10" fillId="0" borderId="0" xfId="1"/>
    <xf numFmtId="0" fontId="11" fillId="0" borderId="0" xfId="1" applyFont="1" applyAlignment="1">
      <alignment horizontal="centerContinuous"/>
    </xf>
    <xf numFmtId="0" fontId="12" fillId="0" borderId="0" xfId="1" applyFont="1" applyAlignment="1">
      <alignment horizontal="centerContinuous"/>
    </xf>
    <xf numFmtId="0" fontId="12" fillId="0" borderId="0" xfId="1" applyFont="1" applyAlignment="1">
      <alignment horizontal="right"/>
    </xf>
    <xf numFmtId="0" fontId="10" fillId="3" borderId="20" xfId="1" applyFill="1" applyBorder="1" applyAlignment="1">
      <alignment horizontal="left"/>
    </xf>
    <xf numFmtId="0" fontId="10" fillId="3" borderId="21" xfId="1" applyFill="1" applyBorder="1" applyAlignment="1">
      <alignment horizontal="center"/>
    </xf>
    <xf numFmtId="0" fontId="13" fillId="3" borderId="21" xfId="1" applyFont="1" applyFill="1" applyBorder="1"/>
    <xf numFmtId="49" fontId="10" fillId="3" borderId="22" xfId="1" applyNumberFormat="1" applyFill="1" applyBorder="1"/>
    <xf numFmtId="0" fontId="10" fillId="3" borderId="21" xfId="1" applyFill="1" applyBorder="1" applyAlignment="1">
      <alignment horizontal="right"/>
    </xf>
    <xf numFmtId="0" fontId="10" fillId="3" borderId="21" xfId="1" applyFill="1" applyBorder="1"/>
    <xf numFmtId="0" fontId="10" fillId="3" borderId="23" xfId="1" applyFill="1" applyBorder="1"/>
    <xf numFmtId="49" fontId="10" fillId="3" borderId="24" xfId="1" applyNumberFormat="1" applyFill="1" applyBorder="1" applyAlignment="1">
      <alignment horizontal="left"/>
    </xf>
    <xf numFmtId="0" fontId="10" fillId="3" borderId="25" xfId="1" applyFill="1" applyBorder="1" applyAlignment="1">
      <alignment horizontal="center"/>
    </xf>
    <xf numFmtId="0" fontId="13" fillId="3" borderId="25" xfId="1" applyFont="1" applyFill="1" applyBorder="1"/>
    <xf numFmtId="49" fontId="10" fillId="3" borderId="26" xfId="1" applyNumberFormat="1" applyFill="1" applyBorder="1"/>
    <xf numFmtId="0" fontId="10" fillId="3" borderId="25" xfId="1" applyFill="1" applyBorder="1" applyAlignment="1">
      <alignment horizontal="right"/>
    </xf>
    <xf numFmtId="0" fontId="10" fillId="3" borderId="25" xfId="1" applyFill="1" applyBorder="1"/>
    <xf numFmtId="0" fontId="10" fillId="3" borderId="27" xfId="1" applyFill="1" applyBorder="1"/>
    <xf numFmtId="0" fontId="3" fillId="0" borderId="0" xfId="1" applyFont="1"/>
    <xf numFmtId="0" fontId="10" fillId="0" borderId="0" xfId="1" applyAlignment="1">
      <alignment horizontal="right"/>
    </xf>
    <xf numFmtId="49" fontId="14" fillId="3" borderId="16" xfId="1" applyNumberFormat="1" applyFont="1" applyFill="1" applyBorder="1" applyAlignment="1">
      <alignment wrapText="1"/>
    </xf>
    <xf numFmtId="0" fontId="14" fillId="3" borderId="3" xfId="1" applyFont="1" applyFill="1" applyBorder="1" applyAlignment="1">
      <alignment horizontal="center" wrapText="1"/>
    </xf>
    <xf numFmtId="0" fontId="14" fillId="3" borderId="16" xfId="1" applyFont="1" applyFill="1" applyBorder="1" applyAlignment="1">
      <alignment horizontal="center" wrapText="1"/>
    </xf>
    <xf numFmtId="0" fontId="10" fillId="3" borderId="16" xfId="1" applyFill="1" applyBorder="1" applyAlignment="1">
      <alignment wrapText="1" shrinkToFit="1"/>
    </xf>
    <xf numFmtId="0" fontId="10" fillId="0" borderId="0" xfId="1" applyAlignment="1">
      <alignment wrapText="1"/>
    </xf>
    <xf numFmtId="0" fontId="15" fillId="2" borderId="4" xfId="1" applyFont="1" applyFill="1" applyBorder="1" applyAlignment="1">
      <alignment horizontal="center"/>
    </xf>
    <xf numFmtId="49" fontId="7" fillId="2" borderId="7" xfId="1" applyNumberFormat="1" applyFont="1" applyFill="1" applyBorder="1" applyAlignment="1">
      <alignment horizontal="left"/>
    </xf>
    <xf numFmtId="0" fontId="7" fillId="2" borderId="7" xfId="1" applyFont="1" applyFill="1" applyBorder="1"/>
    <xf numFmtId="0" fontId="10" fillId="2" borderId="7" xfId="1" applyFill="1" applyBorder="1" applyAlignment="1">
      <alignment horizontal="center"/>
    </xf>
    <xf numFmtId="0" fontId="10" fillId="2" borderId="7" xfId="1" applyFill="1" applyBorder="1" applyAlignment="1">
      <alignment horizontal="right"/>
    </xf>
    <xf numFmtId="0" fontId="10" fillId="2" borderId="5" xfId="1" applyFill="1" applyBorder="1"/>
    <xf numFmtId="0" fontId="10" fillId="2" borderId="6" xfId="1" applyFill="1" applyBorder="1"/>
    <xf numFmtId="0" fontId="10" fillId="2" borderId="8" xfId="1" applyFill="1" applyBorder="1"/>
    <xf numFmtId="0" fontId="16" fillId="0" borderId="0" xfId="1" applyFont="1"/>
    <xf numFmtId="0" fontId="17" fillId="0" borderId="17" xfId="1" applyFont="1" applyBorder="1" applyAlignment="1">
      <alignment horizontal="center" vertical="top"/>
    </xf>
    <xf numFmtId="49" fontId="18" fillId="0" borderId="17" xfId="1" applyNumberFormat="1" applyFont="1" applyBorder="1" applyAlignment="1">
      <alignment horizontal="left" vertical="top" shrinkToFit="1"/>
    </xf>
    <xf numFmtId="0" fontId="18" fillId="0" borderId="17" xfId="1" applyFont="1" applyBorder="1" applyAlignment="1">
      <alignment vertical="top" wrapText="1"/>
    </xf>
    <xf numFmtId="49" fontId="19" fillId="0" borderId="17" xfId="1" applyNumberFormat="1" applyFont="1" applyBorder="1" applyAlignment="1">
      <alignment horizontal="center" shrinkToFit="1"/>
    </xf>
    <xf numFmtId="4" fontId="18" fillId="0" borderId="17" xfId="1" applyNumberFormat="1" applyFont="1" applyBorder="1" applyAlignment="1">
      <alignment horizontal="right" shrinkToFit="1"/>
    </xf>
    <xf numFmtId="4" fontId="19" fillId="0" borderId="17" xfId="1" applyNumberFormat="1" applyFont="1" applyBorder="1" applyAlignment="1" applyProtection="1">
      <alignment horizontal="right"/>
      <protection locked="0"/>
    </xf>
    <xf numFmtId="4" fontId="19" fillId="0" borderId="17" xfId="1" applyNumberFormat="1" applyFont="1" applyBorder="1"/>
    <xf numFmtId="165" fontId="17" fillId="0" borderId="17" xfId="1" applyNumberFormat="1" applyFont="1" applyBorder="1"/>
    <xf numFmtId="4" fontId="17" fillId="0" borderId="8" xfId="1" applyNumberFormat="1" applyFont="1" applyBorder="1"/>
    <xf numFmtId="0" fontId="20" fillId="0" borderId="0" xfId="1" applyFont="1"/>
    <xf numFmtId="0" fontId="3" fillId="0" borderId="18" xfId="1" applyFont="1" applyBorder="1" applyAlignment="1">
      <alignment horizontal="center"/>
    </xf>
    <xf numFmtId="49" fontId="3" fillId="0" borderId="18" xfId="1" applyNumberFormat="1" applyFont="1" applyBorder="1" applyAlignment="1">
      <alignment horizontal="left"/>
    </xf>
    <xf numFmtId="0" fontId="21" fillId="5" borderId="4" xfId="1" applyFont="1" applyFill="1" applyBorder="1" applyAlignment="1">
      <alignment horizontal="left" wrapText="1" indent="1"/>
    </xf>
    <xf numFmtId="0" fontId="22" fillId="0" borderId="0" xfId="0" applyFont="1" applyAlignment="1">
      <alignment wrapText="1"/>
    </xf>
    <xf numFmtId="0" fontId="22" fillId="0" borderId="5" xfId="0" applyFont="1" applyBorder="1" applyAlignment="1">
      <alignment wrapText="1"/>
    </xf>
    <xf numFmtId="4" fontId="10" fillId="0" borderId="5" xfId="1" applyNumberFormat="1" applyBorder="1"/>
    <xf numFmtId="0" fontId="23" fillId="0" borderId="0" xfId="1" applyFont="1" applyAlignment="1">
      <alignment wrapText="1"/>
    </xf>
    <xf numFmtId="49" fontId="24" fillId="5" borderId="28" xfId="1" applyNumberFormat="1" applyFont="1" applyFill="1" applyBorder="1" applyAlignment="1">
      <alignment horizontal="left" wrapText="1"/>
    </xf>
    <xf numFmtId="49" fontId="25" fillId="0" borderId="29" xfId="0" applyNumberFormat="1" applyFont="1" applyBorder="1" applyAlignment="1">
      <alignment horizontal="left" wrapText="1"/>
    </xf>
    <xf numFmtId="4" fontId="24" fillId="5" borderId="30" xfId="1" applyNumberFormat="1" applyFont="1" applyFill="1" applyBorder="1" applyAlignment="1">
      <alignment horizontal="right" wrapText="1"/>
    </xf>
    <xf numFmtId="0" fontId="24" fillId="5" borderId="4" xfId="1" applyFont="1" applyFill="1" applyBorder="1" applyAlignment="1">
      <alignment horizontal="left" wrapText="1"/>
    </xf>
    <xf numFmtId="0" fontId="24" fillId="0" borderId="5" xfId="0" applyFont="1" applyBorder="1" applyAlignment="1">
      <alignment horizontal="right"/>
    </xf>
    <xf numFmtId="0" fontId="10" fillId="0" borderId="4" xfId="1" applyBorder="1"/>
    <xf numFmtId="0" fontId="26" fillId="0" borderId="0" xfId="1" applyFont="1" applyAlignment="1">
      <alignment wrapText="1"/>
    </xf>
    <xf numFmtId="0" fontId="20" fillId="0" borderId="0" xfId="1" applyFont="1" applyAlignment="1">
      <alignment wrapText="1"/>
    </xf>
    <xf numFmtId="0" fontId="27" fillId="3" borderId="1" xfId="1" applyFont="1" applyFill="1" applyBorder="1" applyAlignment="1">
      <alignment horizontal="center"/>
    </xf>
    <xf numFmtId="49" fontId="13" fillId="3" borderId="2" xfId="1" applyNumberFormat="1" applyFont="1" applyFill="1" applyBorder="1" applyAlignment="1">
      <alignment horizontal="left"/>
    </xf>
    <xf numFmtId="0" fontId="13" fillId="3" borderId="2" xfId="1" applyFont="1" applyFill="1" applyBorder="1" applyAlignment="1">
      <alignment horizontal="left"/>
    </xf>
    <xf numFmtId="0" fontId="10" fillId="3" borderId="2" xfId="1" applyFill="1" applyBorder="1" applyAlignment="1">
      <alignment horizontal="center"/>
    </xf>
    <xf numFmtId="4" fontId="10" fillId="3" borderId="2" xfId="1" applyNumberFormat="1" applyFill="1" applyBorder="1" applyAlignment="1">
      <alignment horizontal="right"/>
    </xf>
    <xf numFmtId="3" fontId="7" fillId="3" borderId="3" xfId="1" applyNumberFormat="1" applyFont="1" applyFill="1" applyBorder="1"/>
    <xf numFmtId="0" fontId="10" fillId="3" borderId="1" xfId="1" applyFill="1" applyBorder="1"/>
    <xf numFmtId="4" fontId="7" fillId="3" borderId="3" xfId="1" applyNumberFormat="1" applyFont="1" applyFill="1" applyBorder="1"/>
    <xf numFmtId="0" fontId="10" fillId="3" borderId="2" xfId="1" applyFill="1" applyBorder="1"/>
    <xf numFmtId="4" fontId="10" fillId="0" borderId="0" xfId="1" applyNumberFormat="1"/>
    <xf numFmtId="4" fontId="20" fillId="0" borderId="0" xfId="1" applyNumberFormat="1" applyFont="1"/>
    <xf numFmtId="3" fontId="20" fillId="0" borderId="0" xfId="1" applyNumberFormat="1" applyFont="1"/>
    <xf numFmtId="0" fontId="28" fillId="2" borderId="1" xfId="1" applyFont="1" applyFill="1" applyBorder="1" applyAlignment="1">
      <alignment horizontal="center"/>
    </xf>
    <xf numFmtId="49" fontId="13" fillId="2" borderId="2" xfId="1" applyNumberFormat="1" applyFont="1" applyFill="1" applyBorder="1" applyAlignment="1">
      <alignment horizontal="left"/>
    </xf>
    <xf numFmtId="0" fontId="13" fillId="2" borderId="2" xfId="1" applyFont="1" applyFill="1" applyBorder="1"/>
    <xf numFmtId="0" fontId="10" fillId="2" borderId="2" xfId="1" applyFill="1" applyBorder="1" applyAlignment="1">
      <alignment horizontal="center"/>
    </xf>
    <xf numFmtId="4" fontId="10" fillId="2" borderId="2" xfId="1" applyNumberFormat="1" applyFill="1" applyBorder="1" applyAlignment="1">
      <alignment horizontal="right"/>
    </xf>
    <xf numFmtId="3" fontId="7" fillId="2" borderId="3" xfId="1" applyNumberFormat="1" applyFont="1" applyFill="1" applyBorder="1"/>
    <xf numFmtId="0" fontId="10" fillId="2" borderId="2" xfId="1" applyFill="1" applyBorder="1"/>
    <xf numFmtId="4" fontId="7" fillId="2" borderId="3" xfId="1" applyNumberFormat="1" applyFont="1" applyFill="1" applyBorder="1"/>
    <xf numFmtId="3" fontId="10" fillId="0" borderId="0" xfId="1" applyNumberFormat="1"/>
    <xf numFmtId="0" fontId="7" fillId="0" borderId="0" xfId="1" applyFont="1"/>
    <xf numFmtId="49" fontId="14" fillId="6" borderId="6" xfId="1" applyNumberFormat="1" applyFont="1" applyFill="1" applyBorder="1"/>
    <xf numFmtId="0" fontId="14" fillId="6" borderId="7" xfId="1" applyFont="1" applyFill="1" applyBorder="1" applyAlignment="1">
      <alignment horizontal="center"/>
    </xf>
    <xf numFmtId="0" fontId="29" fillId="6" borderId="7" xfId="1" applyFont="1" applyFill="1" applyBorder="1" applyAlignment="1">
      <alignment horizontal="center"/>
    </xf>
    <xf numFmtId="0" fontId="14" fillId="6" borderId="8" xfId="1" applyFont="1" applyFill="1" applyBorder="1" applyAlignment="1">
      <alignment horizontal="center"/>
    </xf>
    <xf numFmtId="0" fontId="7" fillId="0" borderId="1" xfId="1" applyFont="1" applyBorder="1" applyAlignment="1">
      <alignment horizontal="center"/>
    </xf>
    <xf numFmtId="49" fontId="7" fillId="0" borderId="2" xfId="1" applyNumberFormat="1" applyFont="1" applyBorder="1" applyAlignment="1">
      <alignment horizontal="left"/>
    </xf>
    <xf numFmtId="0" fontId="1" fillId="0" borderId="2" xfId="1" applyFont="1" applyBorder="1"/>
    <xf numFmtId="0" fontId="10" fillId="0" borderId="2" xfId="1" applyBorder="1" applyAlignment="1">
      <alignment horizontal="center"/>
    </xf>
    <xf numFmtId="0" fontId="10" fillId="0" borderId="2" xfId="1" applyBorder="1" applyAlignment="1">
      <alignment horizontal="right"/>
    </xf>
    <xf numFmtId="3" fontId="10" fillId="0" borderId="3" xfId="1" applyNumberFormat="1" applyBorder="1"/>
    <xf numFmtId="0" fontId="10" fillId="2" borderId="31" xfId="1" applyFill="1" applyBorder="1" applyAlignment="1">
      <alignment horizontal="center"/>
    </xf>
    <xf numFmtId="49" fontId="13" fillId="2" borderId="32" xfId="1" applyNumberFormat="1" applyFont="1" applyFill="1" applyBorder="1" applyAlignment="1">
      <alignment horizontal="left"/>
    </xf>
    <xf numFmtId="0" fontId="13" fillId="2" borderId="32" xfId="1" applyFont="1" applyFill="1" applyBorder="1"/>
    <xf numFmtId="0" fontId="10" fillId="2" borderId="32" xfId="1" applyFill="1" applyBorder="1" applyAlignment="1">
      <alignment horizontal="center"/>
    </xf>
    <xf numFmtId="4" fontId="10" fillId="2" borderId="32" xfId="1" applyNumberFormat="1" applyFill="1" applyBorder="1" applyAlignment="1">
      <alignment horizontal="right"/>
    </xf>
    <xf numFmtId="3" fontId="7" fillId="2" borderId="19" xfId="1" applyNumberFormat="1" applyFont="1" applyFill="1" applyBorder="1"/>
    <xf numFmtId="0" fontId="30" fillId="0" borderId="0" xfId="1" applyFont="1"/>
    <xf numFmtId="0" fontId="31" fillId="0" borderId="0" xfId="1" applyFont="1"/>
    <xf numFmtId="3" fontId="31" fillId="0" borderId="0" xfId="1" applyNumberFormat="1" applyFont="1" applyAlignment="1">
      <alignment horizontal="right"/>
    </xf>
    <xf numFmtId="4" fontId="31" fillId="0" borderId="0" xfId="1" applyNumberFormat="1" applyFont="1"/>
    <xf numFmtId="0" fontId="7" fillId="0" borderId="4" xfId="1" applyFont="1" applyBorder="1" applyAlignment="1">
      <alignment horizontal="center"/>
    </xf>
    <xf numFmtId="49" fontId="7" fillId="0" borderId="0" xfId="1" applyNumberFormat="1" applyFont="1" applyAlignment="1">
      <alignment horizontal="left"/>
    </xf>
    <xf numFmtId="0" fontId="1" fillId="0" borderId="0" xfId="1" applyFont="1"/>
    <xf numFmtId="0" fontId="10" fillId="0" borderId="0" xfId="1" applyAlignment="1">
      <alignment horizontal="center"/>
    </xf>
  </cellXfs>
  <cellStyles count="2">
    <cellStyle name="Normální" xfId="0" builtinId="0"/>
    <cellStyle name="normální_POL.XLS" xfId="1" xr:uid="{E6D81CB3-4FE4-4658-AD03-70438C6025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%20(x86)\RTS\BUILDpower\MSOffice\RK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Stavba"/>
      <sheetName val="Objekt"/>
      <sheetName val="List1"/>
    </sheetNames>
    <sheetDataSet>
      <sheetData sheetId="0" refreshError="1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5E46D-362A-4C89-97D1-AFB15933BB60}">
  <sheetPr codeName="List5112"/>
  <dimension ref="B1:N41"/>
  <sheetViews>
    <sheetView showGridLines="0" tabSelected="1" zoomScaleNormal="75" zoomScaleSheetLayoutView="75" workbookViewId="0">
      <selection activeCell="C2" sqref="C2"/>
    </sheetView>
  </sheetViews>
  <sheetFormatPr defaultRowHeight="12.75" x14ac:dyDescent="0.2"/>
  <cols>
    <col min="1" max="1" width="0.5703125" customWidth="1"/>
    <col min="2" max="2" width="7.140625" customWidth="1"/>
    <col min="4" max="4" width="19.7109375" customWidth="1"/>
    <col min="5" max="5" width="7" customWidth="1"/>
    <col min="6" max="6" width="16.7109375" customWidth="1"/>
    <col min="7" max="8" width="11" customWidth="1"/>
    <col min="9" max="9" width="12.85546875" customWidth="1"/>
    <col min="10" max="14" width="10.7109375" customWidth="1"/>
    <col min="257" max="257" width="0.5703125" customWidth="1"/>
    <col min="258" max="258" width="7.140625" customWidth="1"/>
    <col min="260" max="260" width="19.7109375" customWidth="1"/>
    <col min="261" max="261" width="7" customWidth="1"/>
    <col min="262" max="262" width="16.7109375" customWidth="1"/>
    <col min="263" max="264" width="11" customWidth="1"/>
    <col min="265" max="265" width="12.85546875" customWidth="1"/>
    <col min="266" max="270" width="10.7109375" customWidth="1"/>
    <col min="513" max="513" width="0.5703125" customWidth="1"/>
    <col min="514" max="514" width="7.140625" customWidth="1"/>
    <col min="516" max="516" width="19.7109375" customWidth="1"/>
    <col min="517" max="517" width="7" customWidth="1"/>
    <col min="518" max="518" width="16.7109375" customWidth="1"/>
    <col min="519" max="520" width="11" customWidth="1"/>
    <col min="521" max="521" width="12.85546875" customWidth="1"/>
    <col min="522" max="526" width="10.7109375" customWidth="1"/>
    <col min="769" max="769" width="0.5703125" customWidth="1"/>
    <col min="770" max="770" width="7.140625" customWidth="1"/>
    <col min="772" max="772" width="19.7109375" customWidth="1"/>
    <col min="773" max="773" width="7" customWidth="1"/>
    <col min="774" max="774" width="16.7109375" customWidth="1"/>
    <col min="775" max="776" width="11" customWidth="1"/>
    <col min="777" max="777" width="12.85546875" customWidth="1"/>
    <col min="778" max="782" width="10.7109375" customWidth="1"/>
    <col min="1025" max="1025" width="0.5703125" customWidth="1"/>
    <col min="1026" max="1026" width="7.140625" customWidth="1"/>
    <col min="1028" max="1028" width="19.7109375" customWidth="1"/>
    <col min="1029" max="1029" width="7" customWidth="1"/>
    <col min="1030" max="1030" width="16.7109375" customWidth="1"/>
    <col min="1031" max="1032" width="11" customWidth="1"/>
    <col min="1033" max="1033" width="12.85546875" customWidth="1"/>
    <col min="1034" max="1038" width="10.7109375" customWidth="1"/>
    <col min="1281" max="1281" width="0.5703125" customWidth="1"/>
    <col min="1282" max="1282" width="7.140625" customWidth="1"/>
    <col min="1284" max="1284" width="19.7109375" customWidth="1"/>
    <col min="1285" max="1285" width="7" customWidth="1"/>
    <col min="1286" max="1286" width="16.7109375" customWidth="1"/>
    <col min="1287" max="1288" width="11" customWidth="1"/>
    <col min="1289" max="1289" width="12.85546875" customWidth="1"/>
    <col min="1290" max="1294" width="10.7109375" customWidth="1"/>
    <col min="1537" max="1537" width="0.5703125" customWidth="1"/>
    <col min="1538" max="1538" width="7.140625" customWidth="1"/>
    <col min="1540" max="1540" width="19.7109375" customWidth="1"/>
    <col min="1541" max="1541" width="7" customWidth="1"/>
    <col min="1542" max="1542" width="16.7109375" customWidth="1"/>
    <col min="1543" max="1544" width="11" customWidth="1"/>
    <col min="1545" max="1545" width="12.85546875" customWidth="1"/>
    <col min="1546" max="1550" width="10.7109375" customWidth="1"/>
    <col min="1793" max="1793" width="0.5703125" customWidth="1"/>
    <col min="1794" max="1794" width="7.140625" customWidth="1"/>
    <col min="1796" max="1796" width="19.7109375" customWidth="1"/>
    <col min="1797" max="1797" width="7" customWidth="1"/>
    <col min="1798" max="1798" width="16.7109375" customWidth="1"/>
    <col min="1799" max="1800" width="11" customWidth="1"/>
    <col min="1801" max="1801" width="12.85546875" customWidth="1"/>
    <col min="1802" max="1806" width="10.7109375" customWidth="1"/>
    <col min="2049" max="2049" width="0.5703125" customWidth="1"/>
    <col min="2050" max="2050" width="7.140625" customWidth="1"/>
    <col min="2052" max="2052" width="19.7109375" customWidth="1"/>
    <col min="2053" max="2053" width="7" customWidth="1"/>
    <col min="2054" max="2054" width="16.7109375" customWidth="1"/>
    <col min="2055" max="2056" width="11" customWidth="1"/>
    <col min="2057" max="2057" width="12.85546875" customWidth="1"/>
    <col min="2058" max="2062" width="10.7109375" customWidth="1"/>
    <col min="2305" max="2305" width="0.5703125" customWidth="1"/>
    <col min="2306" max="2306" width="7.140625" customWidth="1"/>
    <col min="2308" max="2308" width="19.7109375" customWidth="1"/>
    <col min="2309" max="2309" width="7" customWidth="1"/>
    <col min="2310" max="2310" width="16.7109375" customWidth="1"/>
    <col min="2311" max="2312" width="11" customWidth="1"/>
    <col min="2313" max="2313" width="12.85546875" customWidth="1"/>
    <col min="2314" max="2318" width="10.7109375" customWidth="1"/>
    <col min="2561" max="2561" width="0.5703125" customWidth="1"/>
    <col min="2562" max="2562" width="7.140625" customWidth="1"/>
    <col min="2564" max="2564" width="19.7109375" customWidth="1"/>
    <col min="2565" max="2565" width="7" customWidth="1"/>
    <col min="2566" max="2566" width="16.7109375" customWidth="1"/>
    <col min="2567" max="2568" width="11" customWidth="1"/>
    <col min="2569" max="2569" width="12.85546875" customWidth="1"/>
    <col min="2570" max="2574" width="10.7109375" customWidth="1"/>
    <col min="2817" max="2817" width="0.5703125" customWidth="1"/>
    <col min="2818" max="2818" width="7.140625" customWidth="1"/>
    <col min="2820" max="2820" width="19.7109375" customWidth="1"/>
    <col min="2821" max="2821" width="7" customWidth="1"/>
    <col min="2822" max="2822" width="16.7109375" customWidth="1"/>
    <col min="2823" max="2824" width="11" customWidth="1"/>
    <col min="2825" max="2825" width="12.85546875" customWidth="1"/>
    <col min="2826" max="2830" width="10.7109375" customWidth="1"/>
    <col min="3073" max="3073" width="0.5703125" customWidth="1"/>
    <col min="3074" max="3074" width="7.140625" customWidth="1"/>
    <col min="3076" max="3076" width="19.7109375" customWidth="1"/>
    <col min="3077" max="3077" width="7" customWidth="1"/>
    <col min="3078" max="3078" width="16.7109375" customWidth="1"/>
    <col min="3079" max="3080" width="11" customWidth="1"/>
    <col min="3081" max="3081" width="12.85546875" customWidth="1"/>
    <col min="3082" max="3086" width="10.7109375" customWidth="1"/>
    <col min="3329" max="3329" width="0.5703125" customWidth="1"/>
    <col min="3330" max="3330" width="7.140625" customWidth="1"/>
    <col min="3332" max="3332" width="19.7109375" customWidth="1"/>
    <col min="3333" max="3333" width="7" customWidth="1"/>
    <col min="3334" max="3334" width="16.7109375" customWidth="1"/>
    <col min="3335" max="3336" width="11" customWidth="1"/>
    <col min="3337" max="3337" width="12.85546875" customWidth="1"/>
    <col min="3338" max="3342" width="10.7109375" customWidth="1"/>
    <col min="3585" max="3585" width="0.5703125" customWidth="1"/>
    <col min="3586" max="3586" width="7.140625" customWidth="1"/>
    <col min="3588" max="3588" width="19.7109375" customWidth="1"/>
    <col min="3589" max="3589" width="7" customWidth="1"/>
    <col min="3590" max="3590" width="16.7109375" customWidth="1"/>
    <col min="3591" max="3592" width="11" customWidth="1"/>
    <col min="3593" max="3593" width="12.85546875" customWidth="1"/>
    <col min="3594" max="3598" width="10.7109375" customWidth="1"/>
    <col min="3841" max="3841" width="0.5703125" customWidth="1"/>
    <col min="3842" max="3842" width="7.140625" customWidth="1"/>
    <col min="3844" max="3844" width="19.7109375" customWidth="1"/>
    <col min="3845" max="3845" width="7" customWidth="1"/>
    <col min="3846" max="3846" width="16.7109375" customWidth="1"/>
    <col min="3847" max="3848" width="11" customWidth="1"/>
    <col min="3849" max="3849" width="12.85546875" customWidth="1"/>
    <col min="3850" max="3854" width="10.7109375" customWidth="1"/>
    <col min="4097" max="4097" width="0.5703125" customWidth="1"/>
    <col min="4098" max="4098" width="7.140625" customWidth="1"/>
    <col min="4100" max="4100" width="19.7109375" customWidth="1"/>
    <col min="4101" max="4101" width="7" customWidth="1"/>
    <col min="4102" max="4102" width="16.7109375" customWidth="1"/>
    <col min="4103" max="4104" width="11" customWidth="1"/>
    <col min="4105" max="4105" width="12.85546875" customWidth="1"/>
    <col min="4106" max="4110" width="10.7109375" customWidth="1"/>
    <col min="4353" max="4353" width="0.5703125" customWidth="1"/>
    <col min="4354" max="4354" width="7.140625" customWidth="1"/>
    <col min="4356" max="4356" width="19.7109375" customWidth="1"/>
    <col min="4357" max="4357" width="7" customWidth="1"/>
    <col min="4358" max="4358" width="16.7109375" customWidth="1"/>
    <col min="4359" max="4360" width="11" customWidth="1"/>
    <col min="4361" max="4361" width="12.85546875" customWidth="1"/>
    <col min="4362" max="4366" width="10.7109375" customWidth="1"/>
    <col min="4609" max="4609" width="0.5703125" customWidth="1"/>
    <col min="4610" max="4610" width="7.140625" customWidth="1"/>
    <col min="4612" max="4612" width="19.7109375" customWidth="1"/>
    <col min="4613" max="4613" width="7" customWidth="1"/>
    <col min="4614" max="4614" width="16.7109375" customWidth="1"/>
    <col min="4615" max="4616" width="11" customWidth="1"/>
    <col min="4617" max="4617" width="12.85546875" customWidth="1"/>
    <col min="4618" max="4622" width="10.7109375" customWidth="1"/>
    <col min="4865" max="4865" width="0.5703125" customWidth="1"/>
    <col min="4866" max="4866" width="7.140625" customWidth="1"/>
    <col min="4868" max="4868" width="19.7109375" customWidth="1"/>
    <col min="4869" max="4869" width="7" customWidth="1"/>
    <col min="4870" max="4870" width="16.7109375" customWidth="1"/>
    <col min="4871" max="4872" width="11" customWidth="1"/>
    <col min="4873" max="4873" width="12.85546875" customWidth="1"/>
    <col min="4874" max="4878" width="10.7109375" customWidth="1"/>
    <col min="5121" max="5121" width="0.5703125" customWidth="1"/>
    <col min="5122" max="5122" width="7.140625" customWidth="1"/>
    <col min="5124" max="5124" width="19.7109375" customWidth="1"/>
    <col min="5125" max="5125" width="7" customWidth="1"/>
    <col min="5126" max="5126" width="16.7109375" customWidth="1"/>
    <col min="5127" max="5128" width="11" customWidth="1"/>
    <col min="5129" max="5129" width="12.85546875" customWidth="1"/>
    <col min="5130" max="5134" width="10.7109375" customWidth="1"/>
    <col min="5377" max="5377" width="0.5703125" customWidth="1"/>
    <col min="5378" max="5378" width="7.140625" customWidth="1"/>
    <col min="5380" max="5380" width="19.7109375" customWidth="1"/>
    <col min="5381" max="5381" width="7" customWidth="1"/>
    <col min="5382" max="5382" width="16.7109375" customWidth="1"/>
    <col min="5383" max="5384" width="11" customWidth="1"/>
    <col min="5385" max="5385" width="12.85546875" customWidth="1"/>
    <col min="5386" max="5390" width="10.7109375" customWidth="1"/>
    <col min="5633" max="5633" width="0.5703125" customWidth="1"/>
    <col min="5634" max="5634" width="7.140625" customWidth="1"/>
    <col min="5636" max="5636" width="19.7109375" customWidth="1"/>
    <col min="5637" max="5637" width="7" customWidth="1"/>
    <col min="5638" max="5638" width="16.7109375" customWidth="1"/>
    <col min="5639" max="5640" width="11" customWidth="1"/>
    <col min="5641" max="5641" width="12.85546875" customWidth="1"/>
    <col min="5642" max="5646" width="10.7109375" customWidth="1"/>
    <col min="5889" max="5889" width="0.5703125" customWidth="1"/>
    <col min="5890" max="5890" width="7.140625" customWidth="1"/>
    <col min="5892" max="5892" width="19.7109375" customWidth="1"/>
    <col min="5893" max="5893" width="7" customWidth="1"/>
    <col min="5894" max="5894" width="16.7109375" customWidth="1"/>
    <col min="5895" max="5896" width="11" customWidth="1"/>
    <col min="5897" max="5897" width="12.85546875" customWidth="1"/>
    <col min="5898" max="5902" width="10.7109375" customWidth="1"/>
    <col min="6145" max="6145" width="0.5703125" customWidth="1"/>
    <col min="6146" max="6146" width="7.140625" customWidth="1"/>
    <col min="6148" max="6148" width="19.7109375" customWidth="1"/>
    <col min="6149" max="6149" width="7" customWidth="1"/>
    <col min="6150" max="6150" width="16.7109375" customWidth="1"/>
    <col min="6151" max="6152" width="11" customWidth="1"/>
    <col min="6153" max="6153" width="12.85546875" customWidth="1"/>
    <col min="6154" max="6158" width="10.7109375" customWidth="1"/>
    <col min="6401" max="6401" width="0.5703125" customWidth="1"/>
    <col min="6402" max="6402" width="7.140625" customWidth="1"/>
    <col min="6404" max="6404" width="19.7109375" customWidth="1"/>
    <col min="6405" max="6405" width="7" customWidth="1"/>
    <col min="6406" max="6406" width="16.7109375" customWidth="1"/>
    <col min="6407" max="6408" width="11" customWidth="1"/>
    <col min="6409" max="6409" width="12.85546875" customWidth="1"/>
    <col min="6410" max="6414" width="10.7109375" customWidth="1"/>
    <col min="6657" max="6657" width="0.5703125" customWidth="1"/>
    <col min="6658" max="6658" width="7.140625" customWidth="1"/>
    <col min="6660" max="6660" width="19.7109375" customWidth="1"/>
    <col min="6661" max="6661" width="7" customWidth="1"/>
    <col min="6662" max="6662" width="16.7109375" customWidth="1"/>
    <col min="6663" max="6664" width="11" customWidth="1"/>
    <col min="6665" max="6665" width="12.85546875" customWidth="1"/>
    <col min="6666" max="6670" width="10.7109375" customWidth="1"/>
    <col min="6913" max="6913" width="0.5703125" customWidth="1"/>
    <col min="6914" max="6914" width="7.140625" customWidth="1"/>
    <col min="6916" max="6916" width="19.7109375" customWidth="1"/>
    <col min="6917" max="6917" width="7" customWidth="1"/>
    <col min="6918" max="6918" width="16.7109375" customWidth="1"/>
    <col min="6919" max="6920" width="11" customWidth="1"/>
    <col min="6921" max="6921" width="12.85546875" customWidth="1"/>
    <col min="6922" max="6926" width="10.7109375" customWidth="1"/>
    <col min="7169" max="7169" width="0.5703125" customWidth="1"/>
    <col min="7170" max="7170" width="7.140625" customWidth="1"/>
    <col min="7172" max="7172" width="19.7109375" customWidth="1"/>
    <col min="7173" max="7173" width="7" customWidth="1"/>
    <col min="7174" max="7174" width="16.7109375" customWidth="1"/>
    <col min="7175" max="7176" width="11" customWidth="1"/>
    <col min="7177" max="7177" width="12.85546875" customWidth="1"/>
    <col min="7178" max="7182" width="10.7109375" customWidth="1"/>
    <col min="7425" max="7425" width="0.5703125" customWidth="1"/>
    <col min="7426" max="7426" width="7.140625" customWidth="1"/>
    <col min="7428" max="7428" width="19.7109375" customWidth="1"/>
    <col min="7429" max="7429" width="7" customWidth="1"/>
    <col min="7430" max="7430" width="16.7109375" customWidth="1"/>
    <col min="7431" max="7432" width="11" customWidth="1"/>
    <col min="7433" max="7433" width="12.85546875" customWidth="1"/>
    <col min="7434" max="7438" width="10.7109375" customWidth="1"/>
    <col min="7681" max="7681" width="0.5703125" customWidth="1"/>
    <col min="7682" max="7682" width="7.140625" customWidth="1"/>
    <col min="7684" max="7684" width="19.7109375" customWidth="1"/>
    <col min="7685" max="7685" width="7" customWidth="1"/>
    <col min="7686" max="7686" width="16.7109375" customWidth="1"/>
    <col min="7687" max="7688" width="11" customWidth="1"/>
    <col min="7689" max="7689" width="12.85546875" customWidth="1"/>
    <col min="7690" max="7694" width="10.7109375" customWidth="1"/>
    <col min="7937" max="7937" width="0.5703125" customWidth="1"/>
    <col min="7938" max="7938" width="7.140625" customWidth="1"/>
    <col min="7940" max="7940" width="19.7109375" customWidth="1"/>
    <col min="7941" max="7941" width="7" customWidth="1"/>
    <col min="7942" max="7942" width="16.7109375" customWidth="1"/>
    <col min="7943" max="7944" width="11" customWidth="1"/>
    <col min="7945" max="7945" width="12.85546875" customWidth="1"/>
    <col min="7946" max="7950" width="10.7109375" customWidth="1"/>
    <col min="8193" max="8193" width="0.5703125" customWidth="1"/>
    <col min="8194" max="8194" width="7.140625" customWidth="1"/>
    <col min="8196" max="8196" width="19.7109375" customWidth="1"/>
    <col min="8197" max="8197" width="7" customWidth="1"/>
    <col min="8198" max="8198" width="16.7109375" customWidth="1"/>
    <col min="8199" max="8200" width="11" customWidth="1"/>
    <col min="8201" max="8201" width="12.85546875" customWidth="1"/>
    <col min="8202" max="8206" width="10.7109375" customWidth="1"/>
    <col min="8449" max="8449" width="0.5703125" customWidth="1"/>
    <col min="8450" max="8450" width="7.140625" customWidth="1"/>
    <col min="8452" max="8452" width="19.7109375" customWidth="1"/>
    <col min="8453" max="8453" width="7" customWidth="1"/>
    <col min="8454" max="8454" width="16.7109375" customWidth="1"/>
    <col min="8455" max="8456" width="11" customWidth="1"/>
    <col min="8457" max="8457" width="12.85546875" customWidth="1"/>
    <col min="8458" max="8462" width="10.7109375" customWidth="1"/>
    <col min="8705" max="8705" width="0.5703125" customWidth="1"/>
    <col min="8706" max="8706" width="7.140625" customWidth="1"/>
    <col min="8708" max="8708" width="19.7109375" customWidth="1"/>
    <col min="8709" max="8709" width="7" customWidth="1"/>
    <col min="8710" max="8710" width="16.7109375" customWidth="1"/>
    <col min="8711" max="8712" width="11" customWidth="1"/>
    <col min="8713" max="8713" width="12.85546875" customWidth="1"/>
    <col min="8714" max="8718" width="10.7109375" customWidth="1"/>
    <col min="8961" max="8961" width="0.5703125" customWidth="1"/>
    <col min="8962" max="8962" width="7.140625" customWidth="1"/>
    <col min="8964" max="8964" width="19.7109375" customWidth="1"/>
    <col min="8965" max="8965" width="7" customWidth="1"/>
    <col min="8966" max="8966" width="16.7109375" customWidth="1"/>
    <col min="8967" max="8968" width="11" customWidth="1"/>
    <col min="8969" max="8969" width="12.85546875" customWidth="1"/>
    <col min="8970" max="8974" width="10.7109375" customWidth="1"/>
    <col min="9217" max="9217" width="0.5703125" customWidth="1"/>
    <col min="9218" max="9218" width="7.140625" customWidth="1"/>
    <col min="9220" max="9220" width="19.7109375" customWidth="1"/>
    <col min="9221" max="9221" width="7" customWidth="1"/>
    <col min="9222" max="9222" width="16.7109375" customWidth="1"/>
    <col min="9223" max="9224" width="11" customWidth="1"/>
    <col min="9225" max="9225" width="12.85546875" customWidth="1"/>
    <col min="9226" max="9230" width="10.7109375" customWidth="1"/>
    <col min="9473" max="9473" width="0.5703125" customWidth="1"/>
    <col min="9474" max="9474" width="7.140625" customWidth="1"/>
    <col min="9476" max="9476" width="19.7109375" customWidth="1"/>
    <col min="9477" max="9477" width="7" customWidth="1"/>
    <col min="9478" max="9478" width="16.7109375" customWidth="1"/>
    <col min="9479" max="9480" width="11" customWidth="1"/>
    <col min="9481" max="9481" width="12.85546875" customWidth="1"/>
    <col min="9482" max="9486" width="10.7109375" customWidth="1"/>
    <col min="9729" max="9729" width="0.5703125" customWidth="1"/>
    <col min="9730" max="9730" width="7.140625" customWidth="1"/>
    <col min="9732" max="9732" width="19.7109375" customWidth="1"/>
    <col min="9733" max="9733" width="7" customWidth="1"/>
    <col min="9734" max="9734" width="16.7109375" customWidth="1"/>
    <col min="9735" max="9736" width="11" customWidth="1"/>
    <col min="9737" max="9737" width="12.85546875" customWidth="1"/>
    <col min="9738" max="9742" width="10.7109375" customWidth="1"/>
    <col min="9985" max="9985" width="0.5703125" customWidth="1"/>
    <col min="9986" max="9986" width="7.140625" customWidth="1"/>
    <col min="9988" max="9988" width="19.7109375" customWidth="1"/>
    <col min="9989" max="9989" width="7" customWidth="1"/>
    <col min="9990" max="9990" width="16.7109375" customWidth="1"/>
    <col min="9991" max="9992" width="11" customWidth="1"/>
    <col min="9993" max="9993" width="12.85546875" customWidth="1"/>
    <col min="9994" max="9998" width="10.7109375" customWidth="1"/>
    <col min="10241" max="10241" width="0.5703125" customWidth="1"/>
    <col min="10242" max="10242" width="7.140625" customWidth="1"/>
    <col min="10244" max="10244" width="19.7109375" customWidth="1"/>
    <col min="10245" max="10245" width="7" customWidth="1"/>
    <col min="10246" max="10246" width="16.7109375" customWidth="1"/>
    <col min="10247" max="10248" width="11" customWidth="1"/>
    <col min="10249" max="10249" width="12.85546875" customWidth="1"/>
    <col min="10250" max="10254" width="10.7109375" customWidth="1"/>
    <col min="10497" max="10497" width="0.5703125" customWidth="1"/>
    <col min="10498" max="10498" width="7.140625" customWidth="1"/>
    <col min="10500" max="10500" width="19.7109375" customWidth="1"/>
    <col min="10501" max="10501" width="7" customWidth="1"/>
    <col min="10502" max="10502" width="16.7109375" customWidth="1"/>
    <col min="10503" max="10504" width="11" customWidth="1"/>
    <col min="10505" max="10505" width="12.85546875" customWidth="1"/>
    <col min="10506" max="10510" width="10.7109375" customWidth="1"/>
    <col min="10753" max="10753" width="0.5703125" customWidth="1"/>
    <col min="10754" max="10754" width="7.140625" customWidth="1"/>
    <col min="10756" max="10756" width="19.7109375" customWidth="1"/>
    <col min="10757" max="10757" width="7" customWidth="1"/>
    <col min="10758" max="10758" width="16.7109375" customWidth="1"/>
    <col min="10759" max="10760" width="11" customWidth="1"/>
    <col min="10761" max="10761" width="12.85546875" customWidth="1"/>
    <col min="10762" max="10766" width="10.7109375" customWidth="1"/>
    <col min="11009" max="11009" width="0.5703125" customWidth="1"/>
    <col min="11010" max="11010" width="7.140625" customWidth="1"/>
    <col min="11012" max="11012" width="19.7109375" customWidth="1"/>
    <col min="11013" max="11013" width="7" customWidth="1"/>
    <col min="11014" max="11014" width="16.7109375" customWidth="1"/>
    <col min="11015" max="11016" width="11" customWidth="1"/>
    <col min="11017" max="11017" width="12.85546875" customWidth="1"/>
    <col min="11018" max="11022" width="10.7109375" customWidth="1"/>
    <col min="11265" max="11265" width="0.5703125" customWidth="1"/>
    <col min="11266" max="11266" width="7.140625" customWidth="1"/>
    <col min="11268" max="11268" width="19.7109375" customWidth="1"/>
    <col min="11269" max="11269" width="7" customWidth="1"/>
    <col min="11270" max="11270" width="16.7109375" customWidth="1"/>
    <col min="11271" max="11272" width="11" customWidth="1"/>
    <col min="11273" max="11273" width="12.85546875" customWidth="1"/>
    <col min="11274" max="11278" width="10.7109375" customWidth="1"/>
    <col min="11521" max="11521" width="0.5703125" customWidth="1"/>
    <col min="11522" max="11522" width="7.140625" customWidth="1"/>
    <col min="11524" max="11524" width="19.7109375" customWidth="1"/>
    <col min="11525" max="11525" width="7" customWidth="1"/>
    <col min="11526" max="11526" width="16.7109375" customWidth="1"/>
    <col min="11527" max="11528" width="11" customWidth="1"/>
    <col min="11529" max="11529" width="12.85546875" customWidth="1"/>
    <col min="11530" max="11534" width="10.7109375" customWidth="1"/>
    <col min="11777" max="11777" width="0.5703125" customWidth="1"/>
    <col min="11778" max="11778" width="7.140625" customWidth="1"/>
    <col min="11780" max="11780" width="19.7109375" customWidth="1"/>
    <col min="11781" max="11781" width="7" customWidth="1"/>
    <col min="11782" max="11782" width="16.7109375" customWidth="1"/>
    <col min="11783" max="11784" width="11" customWidth="1"/>
    <col min="11785" max="11785" width="12.85546875" customWidth="1"/>
    <col min="11786" max="11790" width="10.7109375" customWidth="1"/>
    <col min="12033" max="12033" width="0.5703125" customWidth="1"/>
    <col min="12034" max="12034" width="7.140625" customWidth="1"/>
    <col min="12036" max="12036" width="19.7109375" customWidth="1"/>
    <col min="12037" max="12037" width="7" customWidth="1"/>
    <col min="12038" max="12038" width="16.7109375" customWidth="1"/>
    <col min="12039" max="12040" width="11" customWidth="1"/>
    <col min="12041" max="12041" width="12.85546875" customWidth="1"/>
    <col min="12042" max="12046" width="10.7109375" customWidth="1"/>
    <col min="12289" max="12289" width="0.5703125" customWidth="1"/>
    <col min="12290" max="12290" width="7.140625" customWidth="1"/>
    <col min="12292" max="12292" width="19.7109375" customWidth="1"/>
    <col min="12293" max="12293" width="7" customWidth="1"/>
    <col min="12294" max="12294" width="16.7109375" customWidth="1"/>
    <col min="12295" max="12296" width="11" customWidth="1"/>
    <col min="12297" max="12297" width="12.85546875" customWidth="1"/>
    <col min="12298" max="12302" width="10.7109375" customWidth="1"/>
    <col min="12545" max="12545" width="0.5703125" customWidth="1"/>
    <col min="12546" max="12546" width="7.140625" customWidth="1"/>
    <col min="12548" max="12548" width="19.7109375" customWidth="1"/>
    <col min="12549" max="12549" width="7" customWidth="1"/>
    <col min="12550" max="12550" width="16.7109375" customWidth="1"/>
    <col min="12551" max="12552" width="11" customWidth="1"/>
    <col min="12553" max="12553" width="12.85546875" customWidth="1"/>
    <col min="12554" max="12558" width="10.7109375" customWidth="1"/>
    <col min="12801" max="12801" width="0.5703125" customWidth="1"/>
    <col min="12802" max="12802" width="7.140625" customWidth="1"/>
    <col min="12804" max="12804" width="19.7109375" customWidth="1"/>
    <col min="12805" max="12805" width="7" customWidth="1"/>
    <col min="12806" max="12806" width="16.7109375" customWidth="1"/>
    <col min="12807" max="12808" width="11" customWidth="1"/>
    <col min="12809" max="12809" width="12.85546875" customWidth="1"/>
    <col min="12810" max="12814" width="10.7109375" customWidth="1"/>
    <col min="13057" max="13057" width="0.5703125" customWidth="1"/>
    <col min="13058" max="13058" width="7.140625" customWidth="1"/>
    <col min="13060" max="13060" width="19.7109375" customWidth="1"/>
    <col min="13061" max="13061" width="7" customWidth="1"/>
    <col min="13062" max="13062" width="16.7109375" customWidth="1"/>
    <col min="13063" max="13064" width="11" customWidth="1"/>
    <col min="13065" max="13065" width="12.85546875" customWidth="1"/>
    <col min="13066" max="13070" width="10.7109375" customWidth="1"/>
    <col min="13313" max="13313" width="0.5703125" customWidth="1"/>
    <col min="13314" max="13314" width="7.140625" customWidth="1"/>
    <col min="13316" max="13316" width="19.7109375" customWidth="1"/>
    <col min="13317" max="13317" width="7" customWidth="1"/>
    <col min="13318" max="13318" width="16.7109375" customWidth="1"/>
    <col min="13319" max="13320" width="11" customWidth="1"/>
    <col min="13321" max="13321" width="12.85546875" customWidth="1"/>
    <col min="13322" max="13326" width="10.7109375" customWidth="1"/>
    <col min="13569" max="13569" width="0.5703125" customWidth="1"/>
    <col min="13570" max="13570" width="7.140625" customWidth="1"/>
    <col min="13572" max="13572" width="19.7109375" customWidth="1"/>
    <col min="13573" max="13573" width="7" customWidth="1"/>
    <col min="13574" max="13574" width="16.7109375" customWidth="1"/>
    <col min="13575" max="13576" width="11" customWidth="1"/>
    <col min="13577" max="13577" width="12.85546875" customWidth="1"/>
    <col min="13578" max="13582" width="10.7109375" customWidth="1"/>
    <col min="13825" max="13825" width="0.5703125" customWidth="1"/>
    <col min="13826" max="13826" width="7.140625" customWidth="1"/>
    <col min="13828" max="13828" width="19.7109375" customWidth="1"/>
    <col min="13829" max="13829" width="7" customWidth="1"/>
    <col min="13830" max="13830" width="16.7109375" customWidth="1"/>
    <col min="13831" max="13832" width="11" customWidth="1"/>
    <col min="13833" max="13833" width="12.85546875" customWidth="1"/>
    <col min="13834" max="13838" width="10.7109375" customWidth="1"/>
    <col min="14081" max="14081" width="0.5703125" customWidth="1"/>
    <col min="14082" max="14082" width="7.140625" customWidth="1"/>
    <col min="14084" max="14084" width="19.7109375" customWidth="1"/>
    <col min="14085" max="14085" width="7" customWidth="1"/>
    <col min="14086" max="14086" width="16.7109375" customWidth="1"/>
    <col min="14087" max="14088" width="11" customWidth="1"/>
    <col min="14089" max="14089" width="12.85546875" customWidth="1"/>
    <col min="14090" max="14094" width="10.7109375" customWidth="1"/>
    <col min="14337" max="14337" width="0.5703125" customWidth="1"/>
    <col min="14338" max="14338" width="7.140625" customWidth="1"/>
    <col min="14340" max="14340" width="19.7109375" customWidth="1"/>
    <col min="14341" max="14341" width="7" customWidth="1"/>
    <col min="14342" max="14342" width="16.7109375" customWidth="1"/>
    <col min="14343" max="14344" width="11" customWidth="1"/>
    <col min="14345" max="14345" width="12.85546875" customWidth="1"/>
    <col min="14346" max="14350" width="10.7109375" customWidth="1"/>
    <col min="14593" max="14593" width="0.5703125" customWidth="1"/>
    <col min="14594" max="14594" width="7.140625" customWidth="1"/>
    <col min="14596" max="14596" width="19.7109375" customWidth="1"/>
    <col min="14597" max="14597" width="7" customWidth="1"/>
    <col min="14598" max="14598" width="16.7109375" customWidth="1"/>
    <col min="14599" max="14600" width="11" customWidth="1"/>
    <col min="14601" max="14601" width="12.85546875" customWidth="1"/>
    <col min="14602" max="14606" width="10.7109375" customWidth="1"/>
    <col min="14849" max="14849" width="0.5703125" customWidth="1"/>
    <col min="14850" max="14850" width="7.140625" customWidth="1"/>
    <col min="14852" max="14852" width="19.7109375" customWidth="1"/>
    <col min="14853" max="14853" width="7" customWidth="1"/>
    <col min="14854" max="14854" width="16.7109375" customWidth="1"/>
    <col min="14855" max="14856" width="11" customWidth="1"/>
    <col min="14857" max="14857" width="12.85546875" customWidth="1"/>
    <col min="14858" max="14862" width="10.7109375" customWidth="1"/>
    <col min="15105" max="15105" width="0.5703125" customWidth="1"/>
    <col min="15106" max="15106" width="7.140625" customWidth="1"/>
    <col min="15108" max="15108" width="19.7109375" customWidth="1"/>
    <col min="15109" max="15109" width="7" customWidth="1"/>
    <col min="15110" max="15110" width="16.7109375" customWidth="1"/>
    <col min="15111" max="15112" width="11" customWidth="1"/>
    <col min="15113" max="15113" width="12.85546875" customWidth="1"/>
    <col min="15114" max="15118" width="10.7109375" customWidth="1"/>
    <col min="15361" max="15361" width="0.5703125" customWidth="1"/>
    <col min="15362" max="15362" width="7.140625" customWidth="1"/>
    <col min="15364" max="15364" width="19.7109375" customWidth="1"/>
    <col min="15365" max="15365" width="7" customWidth="1"/>
    <col min="15366" max="15366" width="16.7109375" customWidth="1"/>
    <col min="15367" max="15368" width="11" customWidth="1"/>
    <col min="15369" max="15369" width="12.85546875" customWidth="1"/>
    <col min="15370" max="15374" width="10.7109375" customWidth="1"/>
    <col min="15617" max="15617" width="0.5703125" customWidth="1"/>
    <col min="15618" max="15618" width="7.140625" customWidth="1"/>
    <col min="15620" max="15620" width="19.7109375" customWidth="1"/>
    <col min="15621" max="15621" width="7" customWidth="1"/>
    <col min="15622" max="15622" width="16.7109375" customWidth="1"/>
    <col min="15623" max="15624" width="11" customWidth="1"/>
    <col min="15625" max="15625" width="12.85546875" customWidth="1"/>
    <col min="15626" max="15630" width="10.7109375" customWidth="1"/>
    <col min="15873" max="15873" width="0.5703125" customWidth="1"/>
    <col min="15874" max="15874" width="7.140625" customWidth="1"/>
    <col min="15876" max="15876" width="19.7109375" customWidth="1"/>
    <col min="15877" max="15877" width="7" customWidth="1"/>
    <col min="15878" max="15878" width="16.7109375" customWidth="1"/>
    <col min="15879" max="15880" width="11" customWidth="1"/>
    <col min="15881" max="15881" width="12.85546875" customWidth="1"/>
    <col min="15882" max="15886" width="10.7109375" customWidth="1"/>
    <col min="16129" max="16129" width="0.5703125" customWidth="1"/>
    <col min="16130" max="16130" width="7.140625" customWidth="1"/>
    <col min="16132" max="16132" width="19.7109375" customWidth="1"/>
    <col min="16133" max="16133" width="7" customWidth="1"/>
    <col min="16134" max="16134" width="16.7109375" customWidth="1"/>
    <col min="16135" max="16136" width="11" customWidth="1"/>
    <col min="16137" max="16137" width="12.85546875" customWidth="1"/>
    <col min="16138" max="16142" width="10.7109375" customWidth="1"/>
  </cols>
  <sheetData>
    <row r="1" spans="2:14" ht="12" customHeight="1" x14ac:dyDescent="0.2"/>
    <row r="2" spans="2:14" ht="17.25" customHeight="1" x14ac:dyDescent="0.25">
      <c r="B2" s="1"/>
      <c r="C2" s="2" t="s">
        <v>228</v>
      </c>
      <c r="E2" s="3"/>
      <c r="F2" s="2"/>
      <c r="G2" s="1"/>
      <c r="H2" s="4" t="s">
        <v>0</v>
      </c>
      <c r="I2" s="5">
        <v>43662</v>
      </c>
      <c r="J2" s="1"/>
    </row>
    <row r="3" spans="2:14" ht="6" customHeight="1" x14ac:dyDescent="0.2">
      <c r="C3" s="6"/>
      <c r="D3" s="7" t="s">
        <v>1</v>
      </c>
    </row>
    <row r="4" spans="2:14" ht="4.5" customHeight="1" x14ac:dyDescent="0.2"/>
    <row r="5" spans="2:14" ht="13.5" customHeight="1" x14ac:dyDescent="0.25">
      <c r="C5" s="8" t="s">
        <v>2</v>
      </c>
      <c r="D5" s="9" t="s">
        <v>226</v>
      </c>
      <c r="E5" s="10"/>
      <c r="F5" s="11"/>
      <c r="G5" s="11"/>
      <c r="H5" s="11"/>
      <c r="N5" s="5"/>
    </row>
    <row r="7" spans="2:14" x14ac:dyDescent="0.2">
      <c r="C7" s="12" t="s">
        <v>3</v>
      </c>
      <c r="D7" s="13" t="s">
        <v>223</v>
      </c>
      <c r="H7" s="14" t="s">
        <v>4</v>
      </c>
      <c r="I7" s="13" t="s">
        <v>225</v>
      </c>
      <c r="J7" s="13"/>
    </row>
    <row r="8" spans="2:14" x14ac:dyDescent="0.2">
      <c r="D8" s="13" t="s">
        <v>224</v>
      </c>
      <c r="H8" s="14" t="s">
        <v>5</v>
      </c>
      <c r="I8" s="13"/>
      <c r="J8" s="13"/>
    </row>
    <row r="9" spans="2:14" x14ac:dyDescent="0.2">
      <c r="C9" s="14"/>
      <c r="D9" s="13" t="s">
        <v>227</v>
      </c>
      <c r="H9" s="14"/>
      <c r="I9" s="13"/>
    </row>
    <row r="10" spans="2:14" x14ac:dyDescent="0.2">
      <c r="H10" s="14"/>
      <c r="I10" s="13"/>
    </row>
    <row r="11" spans="2:14" x14ac:dyDescent="0.2">
      <c r="C11" s="12" t="s">
        <v>6</v>
      </c>
      <c r="D11" s="13"/>
      <c r="H11" s="14" t="s">
        <v>4</v>
      </c>
      <c r="I11" s="13"/>
      <c r="J11" s="13"/>
    </row>
    <row r="12" spans="2:14" x14ac:dyDescent="0.2">
      <c r="D12" s="13"/>
      <c r="H12" s="14" t="s">
        <v>5</v>
      </c>
      <c r="I12" s="13"/>
      <c r="J12" s="13"/>
    </row>
    <row r="13" spans="2:14" ht="12.75" customHeight="1" x14ac:dyDescent="0.2">
      <c r="C13" s="14"/>
      <c r="D13" s="13"/>
      <c r="I13" s="14"/>
    </row>
    <row r="14" spans="2:14" ht="0.75" hidden="1" customHeight="1" x14ac:dyDescent="0.2">
      <c r="I14" s="14"/>
    </row>
    <row r="15" spans="2:14" ht="4.5" customHeight="1" x14ac:dyDescent="0.2">
      <c r="I15" s="14"/>
    </row>
    <row r="16" spans="2:14" ht="4.5" customHeight="1" x14ac:dyDescent="0.2"/>
    <row r="17" spans="2:11" ht="3.75" customHeight="1" x14ac:dyDescent="0.2"/>
    <row r="18" spans="2:11" ht="13.5" customHeight="1" x14ac:dyDescent="0.2">
      <c r="B18" s="15"/>
      <c r="C18" s="16"/>
      <c r="D18" s="16"/>
      <c r="E18" s="17"/>
      <c r="F18" s="18"/>
      <c r="G18" s="19"/>
      <c r="H18" s="20"/>
      <c r="I18" s="21" t="s">
        <v>7</v>
      </c>
      <c r="J18" s="22"/>
    </row>
    <row r="19" spans="2:11" ht="15" customHeight="1" x14ac:dyDescent="0.2">
      <c r="B19" s="23" t="s">
        <v>8</v>
      </c>
      <c r="C19" s="24"/>
      <c r="D19" s="25">
        <v>15</v>
      </c>
      <c r="E19" s="26" t="s">
        <v>9</v>
      </c>
      <c r="F19" s="27"/>
      <c r="G19" s="28"/>
      <c r="H19" s="29">
        <f>CEILING(G31,1)</f>
        <v>0</v>
      </c>
      <c r="I19" s="30"/>
      <c r="J19" s="31"/>
    </row>
    <row r="20" spans="2:11" x14ac:dyDescent="0.2">
      <c r="B20" s="23" t="s">
        <v>10</v>
      </c>
      <c r="C20" s="24"/>
      <c r="D20" s="25">
        <f>SazbaDPH1</f>
        <v>15</v>
      </c>
      <c r="E20" s="26" t="s">
        <v>9</v>
      </c>
      <c r="F20" s="32"/>
      <c r="G20" s="33"/>
      <c r="H20" s="34">
        <f>ROUND(H19*D20/100,1)</f>
        <v>0</v>
      </c>
      <c r="I20" s="35"/>
      <c r="J20" s="36"/>
    </row>
    <row r="21" spans="2:11" x14ac:dyDescent="0.2">
      <c r="B21" s="23" t="s">
        <v>8</v>
      </c>
      <c r="C21" s="24"/>
      <c r="D21" s="25">
        <v>21</v>
      </c>
      <c r="E21" s="26" t="s">
        <v>9</v>
      </c>
      <c r="F21" s="32"/>
      <c r="G21" s="33"/>
      <c r="H21" s="34">
        <f>CEILING(H31,1)</f>
        <v>0</v>
      </c>
      <c r="I21" s="35"/>
      <c r="J21" s="36"/>
    </row>
    <row r="22" spans="2:11" ht="13.5" thickBot="1" x14ac:dyDescent="0.25">
      <c r="B22" s="23" t="s">
        <v>10</v>
      </c>
      <c r="C22" s="24"/>
      <c r="D22" s="25">
        <f>SazbaDPH2</f>
        <v>21</v>
      </c>
      <c r="E22" s="26" t="s">
        <v>9</v>
      </c>
      <c r="F22" s="37"/>
      <c r="G22" s="38"/>
      <c r="H22" s="39">
        <f>ROUND(H21*D21/100,1)</f>
        <v>0</v>
      </c>
      <c r="I22" s="40"/>
      <c r="J22" s="36"/>
    </row>
    <row r="23" spans="2:11" ht="16.5" thickBot="1" x14ac:dyDescent="0.25">
      <c r="B23" s="41" t="s">
        <v>11</v>
      </c>
      <c r="C23" s="42"/>
      <c r="D23" s="42"/>
      <c r="E23" s="43"/>
      <c r="F23" s="44"/>
      <c r="G23" s="45"/>
      <c r="H23" s="46">
        <f>SUM(SUM(H19:I22))</f>
        <v>0</v>
      </c>
      <c r="I23" s="47"/>
      <c r="J23" s="48"/>
    </row>
    <row r="26" spans="2:11" ht="1.5" customHeight="1" x14ac:dyDescent="0.2"/>
    <row r="27" spans="2:11" ht="15.75" customHeight="1" x14ac:dyDescent="0.25">
      <c r="B27" s="10" t="s">
        <v>12</v>
      </c>
      <c r="C27" s="49"/>
      <c r="D27" s="49"/>
      <c r="E27" s="49"/>
      <c r="F27" s="49"/>
      <c r="G27" s="49"/>
      <c r="H27" s="49"/>
      <c r="I27" s="49"/>
      <c r="J27" s="49"/>
      <c r="K27" s="50"/>
    </row>
    <row r="28" spans="2:11" ht="5.25" customHeight="1" x14ac:dyDescent="0.2">
      <c r="K28" s="50"/>
    </row>
    <row r="29" spans="2:11" ht="24" customHeight="1" x14ac:dyDescent="0.2">
      <c r="B29" s="51" t="s">
        <v>13</v>
      </c>
      <c r="C29" s="52"/>
      <c r="D29" s="52"/>
      <c r="E29" s="53"/>
      <c r="F29" s="54" t="s">
        <v>14</v>
      </c>
      <c r="G29" s="55" t="str">
        <f>CONCATENATE("Základ DPH ",SazbaDPH1," %")</f>
        <v>Základ DPH 15 %</v>
      </c>
      <c r="H29" s="56" t="str">
        <f>CONCATENATE("Základ DPH ",SazbaDPH2," %")</f>
        <v>Základ DPH 21 %</v>
      </c>
      <c r="I29" s="57" t="s">
        <v>15</v>
      </c>
    </row>
    <row r="30" spans="2:11" x14ac:dyDescent="0.2">
      <c r="B30" s="58" t="s">
        <v>219</v>
      </c>
      <c r="C30" s="59" t="s">
        <v>220</v>
      </c>
      <c r="D30" s="60"/>
      <c r="E30" s="61"/>
      <c r="F30" s="62">
        <f>G30+H30+I30</f>
        <v>0</v>
      </c>
      <c r="G30" s="63">
        <v>0</v>
      </c>
      <c r="H30" s="64">
        <f>'01 19-339.01 '!G125+VRN</f>
        <v>0</v>
      </c>
      <c r="I30" s="64">
        <f>(G30*SazbaDPH1)/100+(H30*SazbaDPH2)/100</f>
        <v>0</v>
      </c>
    </row>
    <row r="31" spans="2:11" ht="17.25" customHeight="1" x14ac:dyDescent="0.2">
      <c r="B31" s="65" t="s">
        <v>16</v>
      </c>
      <c r="C31" s="66"/>
      <c r="D31" s="67"/>
      <c r="E31" s="68"/>
      <c r="F31" s="69">
        <f>SUM(F30:F30)</f>
        <v>0</v>
      </c>
      <c r="G31" s="70">
        <f>SUM(G30:G30)</f>
        <v>0</v>
      </c>
      <c r="H31" s="71">
        <f>SUM(H30:H30)</f>
        <v>0</v>
      </c>
      <c r="I31" s="71">
        <f>SUM(I30:I30)</f>
        <v>0</v>
      </c>
    </row>
    <row r="32" spans="2:11" x14ac:dyDescent="0.2">
      <c r="B32" s="72"/>
      <c r="C32" s="72"/>
      <c r="D32" s="72"/>
      <c r="E32" s="72"/>
      <c r="F32" s="72"/>
      <c r="G32" s="72"/>
      <c r="H32" s="72"/>
      <c r="I32" s="72"/>
      <c r="J32" s="72"/>
    </row>
    <row r="33" spans="2:10" x14ac:dyDescent="0.2">
      <c r="B33" s="72"/>
      <c r="C33" s="72"/>
      <c r="D33" s="72"/>
      <c r="E33" s="72"/>
      <c r="F33" s="72"/>
      <c r="G33" s="72"/>
      <c r="H33" s="72"/>
      <c r="I33" s="72"/>
      <c r="J33" s="72"/>
    </row>
    <row r="34" spans="2:10" x14ac:dyDescent="0.2">
      <c r="B34" s="72"/>
      <c r="C34" s="72"/>
      <c r="D34" s="72"/>
      <c r="E34" s="72"/>
      <c r="F34" s="72"/>
      <c r="G34" s="72"/>
      <c r="H34" s="72"/>
      <c r="I34" s="72"/>
      <c r="J34" s="72"/>
    </row>
    <row r="35" spans="2:10" x14ac:dyDescent="0.2">
      <c r="B35" s="72"/>
      <c r="C35" s="72"/>
      <c r="D35" s="72"/>
      <c r="E35" s="72"/>
      <c r="F35" s="72"/>
      <c r="G35" s="72"/>
      <c r="H35" s="72"/>
      <c r="I35" s="72"/>
      <c r="J35" s="72"/>
    </row>
    <row r="36" spans="2:10" x14ac:dyDescent="0.2">
      <c r="B36" s="72"/>
      <c r="C36" s="72"/>
      <c r="D36" s="72"/>
      <c r="E36" s="72"/>
      <c r="F36" s="72"/>
      <c r="G36" s="72"/>
      <c r="H36" s="72"/>
      <c r="I36" s="72"/>
      <c r="J36" s="72"/>
    </row>
    <row r="41" spans="2:10" x14ac:dyDescent="0.2">
      <c r="C41" s="73"/>
      <c r="D41" s="74" t="s">
        <v>17</v>
      </c>
      <c r="E41" s="75"/>
      <c r="F41" s="75"/>
      <c r="G41" s="76"/>
      <c r="H41" s="73" t="s">
        <v>18</v>
      </c>
      <c r="I41" s="76"/>
    </row>
  </sheetData>
  <mergeCells count="5">
    <mergeCell ref="H19:I19"/>
    <mergeCell ref="H20:I20"/>
    <mergeCell ref="H21:I21"/>
    <mergeCell ref="H22:I22"/>
    <mergeCell ref="H23:I23"/>
  </mergeCells>
  <pageMargins left="0.59055118110236227" right="0.19685039370078741" top="0.39370078740157483" bottom="0.39370078740157483" header="0" footer="0.19685039370078741"/>
  <pageSetup paperSize="9" orientation="portrait" horizontalDpi="300" vertic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7037B-2528-477F-9EF7-7BB2889B32F1}">
  <sheetPr codeName="List2"/>
  <dimension ref="A1:CZ1115"/>
  <sheetViews>
    <sheetView showGridLines="0" showZeros="0" zoomScaleNormal="100" workbookViewId="0">
      <selection activeCell="L14" sqref="L14"/>
    </sheetView>
  </sheetViews>
  <sheetFormatPr defaultRowHeight="12.75" x14ac:dyDescent="0.2"/>
  <cols>
    <col min="1" max="1" width="4.42578125" style="78" customWidth="1"/>
    <col min="2" max="2" width="11.5703125" style="78" customWidth="1"/>
    <col min="3" max="3" width="40.42578125" style="78" customWidth="1"/>
    <col min="4" max="4" width="5.5703125" style="78" customWidth="1"/>
    <col min="5" max="5" width="8.5703125" style="97" customWidth="1"/>
    <col min="6" max="6" width="9.85546875" style="78" customWidth="1"/>
    <col min="7" max="7" width="13.85546875" style="78" customWidth="1"/>
    <col min="8" max="8" width="11" style="78" hidden="1" customWidth="1"/>
    <col min="9" max="9" width="9.7109375" style="78" hidden="1" customWidth="1"/>
    <col min="10" max="10" width="11.28515625" style="78" hidden="1" customWidth="1"/>
    <col min="11" max="11" width="10.42578125" style="78" hidden="1" customWidth="1"/>
    <col min="12" max="12" width="75.42578125" style="78" customWidth="1"/>
    <col min="13" max="13" width="45.28515625" style="78" customWidth="1"/>
    <col min="14" max="55" width="9.140625" style="78"/>
    <col min="56" max="56" width="62.28515625" style="78" customWidth="1"/>
    <col min="57" max="256" width="9.140625" style="78"/>
    <col min="257" max="257" width="4.42578125" style="78" customWidth="1"/>
    <col min="258" max="258" width="11.5703125" style="78" customWidth="1"/>
    <col min="259" max="259" width="40.42578125" style="78" customWidth="1"/>
    <col min="260" max="260" width="5.5703125" style="78" customWidth="1"/>
    <col min="261" max="261" width="8.5703125" style="78" customWidth="1"/>
    <col min="262" max="262" width="9.85546875" style="78" customWidth="1"/>
    <col min="263" max="263" width="13.85546875" style="78" customWidth="1"/>
    <col min="264" max="264" width="11" style="78" customWidth="1"/>
    <col min="265" max="265" width="9.7109375" style="78" customWidth="1"/>
    <col min="266" max="266" width="11.28515625" style="78" customWidth="1"/>
    <col min="267" max="267" width="10.42578125" style="78" customWidth="1"/>
    <col min="268" max="268" width="75.42578125" style="78" customWidth="1"/>
    <col min="269" max="269" width="45.28515625" style="78" customWidth="1"/>
    <col min="270" max="311" width="9.140625" style="78"/>
    <col min="312" max="312" width="62.28515625" style="78" customWidth="1"/>
    <col min="313" max="512" width="9.140625" style="78"/>
    <col min="513" max="513" width="4.42578125" style="78" customWidth="1"/>
    <col min="514" max="514" width="11.5703125" style="78" customWidth="1"/>
    <col min="515" max="515" width="40.42578125" style="78" customWidth="1"/>
    <col min="516" max="516" width="5.5703125" style="78" customWidth="1"/>
    <col min="517" max="517" width="8.5703125" style="78" customWidth="1"/>
    <col min="518" max="518" width="9.85546875" style="78" customWidth="1"/>
    <col min="519" max="519" width="13.85546875" style="78" customWidth="1"/>
    <col min="520" max="520" width="11" style="78" customWidth="1"/>
    <col min="521" max="521" width="9.7109375" style="78" customWidth="1"/>
    <col min="522" max="522" width="11.28515625" style="78" customWidth="1"/>
    <col min="523" max="523" width="10.42578125" style="78" customWidth="1"/>
    <col min="524" max="524" width="75.42578125" style="78" customWidth="1"/>
    <col min="525" max="525" width="45.28515625" style="78" customWidth="1"/>
    <col min="526" max="567" width="9.140625" style="78"/>
    <col min="568" max="568" width="62.28515625" style="78" customWidth="1"/>
    <col min="569" max="768" width="9.140625" style="78"/>
    <col min="769" max="769" width="4.42578125" style="78" customWidth="1"/>
    <col min="770" max="770" width="11.5703125" style="78" customWidth="1"/>
    <col min="771" max="771" width="40.42578125" style="78" customWidth="1"/>
    <col min="772" max="772" width="5.5703125" style="78" customWidth="1"/>
    <col min="773" max="773" width="8.5703125" style="78" customWidth="1"/>
    <col min="774" max="774" width="9.85546875" style="78" customWidth="1"/>
    <col min="775" max="775" width="13.85546875" style="78" customWidth="1"/>
    <col min="776" max="776" width="11" style="78" customWidth="1"/>
    <col min="777" max="777" width="9.7109375" style="78" customWidth="1"/>
    <col min="778" max="778" width="11.28515625" style="78" customWidth="1"/>
    <col min="779" max="779" width="10.42578125" style="78" customWidth="1"/>
    <col min="780" max="780" width="75.42578125" style="78" customWidth="1"/>
    <col min="781" max="781" width="45.28515625" style="78" customWidth="1"/>
    <col min="782" max="823" width="9.140625" style="78"/>
    <col min="824" max="824" width="62.28515625" style="78" customWidth="1"/>
    <col min="825" max="1024" width="9.140625" style="78"/>
    <col min="1025" max="1025" width="4.42578125" style="78" customWidth="1"/>
    <col min="1026" max="1026" width="11.5703125" style="78" customWidth="1"/>
    <col min="1027" max="1027" width="40.42578125" style="78" customWidth="1"/>
    <col min="1028" max="1028" width="5.5703125" style="78" customWidth="1"/>
    <col min="1029" max="1029" width="8.5703125" style="78" customWidth="1"/>
    <col min="1030" max="1030" width="9.85546875" style="78" customWidth="1"/>
    <col min="1031" max="1031" width="13.85546875" style="78" customWidth="1"/>
    <col min="1032" max="1032" width="11" style="78" customWidth="1"/>
    <col min="1033" max="1033" width="9.7109375" style="78" customWidth="1"/>
    <col min="1034" max="1034" width="11.28515625" style="78" customWidth="1"/>
    <col min="1035" max="1035" width="10.42578125" style="78" customWidth="1"/>
    <col min="1036" max="1036" width="75.42578125" style="78" customWidth="1"/>
    <col min="1037" max="1037" width="45.28515625" style="78" customWidth="1"/>
    <col min="1038" max="1079" width="9.140625" style="78"/>
    <col min="1080" max="1080" width="62.28515625" style="78" customWidth="1"/>
    <col min="1081" max="1280" width="9.140625" style="78"/>
    <col min="1281" max="1281" width="4.42578125" style="78" customWidth="1"/>
    <col min="1282" max="1282" width="11.5703125" style="78" customWidth="1"/>
    <col min="1283" max="1283" width="40.42578125" style="78" customWidth="1"/>
    <col min="1284" max="1284" width="5.5703125" style="78" customWidth="1"/>
    <col min="1285" max="1285" width="8.5703125" style="78" customWidth="1"/>
    <col min="1286" max="1286" width="9.85546875" style="78" customWidth="1"/>
    <col min="1287" max="1287" width="13.85546875" style="78" customWidth="1"/>
    <col min="1288" max="1288" width="11" style="78" customWidth="1"/>
    <col min="1289" max="1289" width="9.7109375" style="78" customWidth="1"/>
    <col min="1290" max="1290" width="11.28515625" style="78" customWidth="1"/>
    <col min="1291" max="1291" width="10.42578125" style="78" customWidth="1"/>
    <col min="1292" max="1292" width="75.42578125" style="78" customWidth="1"/>
    <col min="1293" max="1293" width="45.28515625" style="78" customWidth="1"/>
    <col min="1294" max="1335" width="9.140625" style="78"/>
    <col min="1336" max="1336" width="62.28515625" style="78" customWidth="1"/>
    <col min="1337" max="1536" width="9.140625" style="78"/>
    <col min="1537" max="1537" width="4.42578125" style="78" customWidth="1"/>
    <col min="1538" max="1538" width="11.5703125" style="78" customWidth="1"/>
    <col min="1539" max="1539" width="40.42578125" style="78" customWidth="1"/>
    <col min="1540" max="1540" width="5.5703125" style="78" customWidth="1"/>
    <col min="1541" max="1541" width="8.5703125" style="78" customWidth="1"/>
    <col min="1542" max="1542" width="9.85546875" style="78" customWidth="1"/>
    <col min="1543" max="1543" width="13.85546875" style="78" customWidth="1"/>
    <col min="1544" max="1544" width="11" style="78" customWidth="1"/>
    <col min="1545" max="1545" width="9.7109375" style="78" customWidth="1"/>
    <col min="1546" max="1546" width="11.28515625" style="78" customWidth="1"/>
    <col min="1547" max="1547" width="10.42578125" style="78" customWidth="1"/>
    <col min="1548" max="1548" width="75.42578125" style="78" customWidth="1"/>
    <col min="1549" max="1549" width="45.28515625" style="78" customWidth="1"/>
    <col min="1550" max="1591" width="9.140625" style="78"/>
    <col min="1592" max="1592" width="62.28515625" style="78" customWidth="1"/>
    <col min="1593" max="1792" width="9.140625" style="78"/>
    <col min="1793" max="1793" width="4.42578125" style="78" customWidth="1"/>
    <col min="1794" max="1794" width="11.5703125" style="78" customWidth="1"/>
    <col min="1795" max="1795" width="40.42578125" style="78" customWidth="1"/>
    <col min="1796" max="1796" width="5.5703125" style="78" customWidth="1"/>
    <col min="1797" max="1797" width="8.5703125" style="78" customWidth="1"/>
    <col min="1798" max="1798" width="9.85546875" style="78" customWidth="1"/>
    <col min="1799" max="1799" width="13.85546875" style="78" customWidth="1"/>
    <col min="1800" max="1800" width="11" style="78" customWidth="1"/>
    <col min="1801" max="1801" width="9.7109375" style="78" customWidth="1"/>
    <col min="1802" max="1802" width="11.28515625" style="78" customWidth="1"/>
    <col min="1803" max="1803" width="10.42578125" style="78" customWidth="1"/>
    <col min="1804" max="1804" width="75.42578125" style="78" customWidth="1"/>
    <col min="1805" max="1805" width="45.28515625" style="78" customWidth="1"/>
    <col min="1806" max="1847" width="9.140625" style="78"/>
    <col min="1848" max="1848" width="62.28515625" style="78" customWidth="1"/>
    <col min="1849" max="2048" width="9.140625" style="78"/>
    <col min="2049" max="2049" width="4.42578125" style="78" customWidth="1"/>
    <col min="2050" max="2050" width="11.5703125" style="78" customWidth="1"/>
    <col min="2051" max="2051" width="40.42578125" style="78" customWidth="1"/>
    <col min="2052" max="2052" width="5.5703125" style="78" customWidth="1"/>
    <col min="2053" max="2053" width="8.5703125" style="78" customWidth="1"/>
    <col min="2054" max="2054" width="9.85546875" style="78" customWidth="1"/>
    <col min="2055" max="2055" width="13.85546875" style="78" customWidth="1"/>
    <col min="2056" max="2056" width="11" style="78" customWidth="1"/>
    <col min="2057" max="2057" width="9.7109375" style="78" customWidth="1"/>
    <col min="2058" max="2058" width="11.28515625" style="78" customWidth="1"/>
    <col min="2059" max="2059" width="10.42578125" style="78" customWidth="1"/>
    <col min="2060" max="2060" width="75.42578125" style="78" customWidth="1"/>
    <col min="2061" max="2061" width="45.28515625" style="78" customWidth="1"/>
    <col min="2062" max="2103" width="9.140625" style="78"/>
    <col min="2104" max="2104" width="62.28515625" style="78" customWidth="1"/>
    <col min="2105" max="2304" width="9.140625" style="78"/>
    <col min="2305" max="2305" width="4.42578125" style="78" customWidth="1"/>
    <col min="2306" max="2306" width="11.5703125" style="78" customWidth="1"/>
    <col min="2307" max="2307" width="40.42578125" style="78" customWidth="1"/>
    <col min="2308" max="2308" width="5.5703125" style="78" customWidth="1"/>
    <col min="2309" max="2309" width="8.5703125" style="78" customWidth="1"/>
    <col min="2310" max="2310" width="9.85546875" style="78" customWidth="1"/>
    <col min="2311" max="2311" width="13.85546875" style="78" customWidth="1"/>
    <col min="2312" max="2312" width="11" style="78" customWidth="1"/>
    <col min="2313" max="2313" width="9.7109375" style="78" customWidth="1"/>
    <col min="2314" max="2314" width="11.28515625" style="78" customWidth="1"/>
    <col min="2315" max="2315" width="10.42578125" style="78" customWidth="1"/>
    <col min="2316" max="2316" width="75.42578125" style="78" customWidth="1"/>
    <col min="2317" max="2317" width="45.28515625" style="78" customWidth="1"/>
    <col min="2318" max="2359" width="9.140625" style="78"/>
    <col min="2360" max="2360" width="62.28515625" style="78" customWidth="1"/>
    <col min="2361" max="2560" width="9.140625" style="78"/>
    <col min="2561" max="2561" width="4.42578125" style="78" customWidth="1"/>
    <col min="2562" max="2562" width="11.5703125" style="78" customWidth="1"/>
    <col min="2563" max="2563" width="40.42578125" style="78" customWidth="1"/>
    <col min="2564" max="2564" width="5.5703125" style="78" customWidth="1"/>
    <col min="2565" max="2565" width="8.5703125" style="78" customWidth="1"/>
    <col min="2566" max="2566" width="9.85546875" style="78" customWidth="1"/>
    <col min="2567" max="2567" width="13.85546875" style="78" customWidth="1"/>
    <col min="2568" max="2568" width="11" style="78" customWidth="1"/>
    <col min="2569" max="2569" width="9.7109375" style="78" customWidth="1"/>
    <col min="2570" max="2570" width="11.28515625" style="78" customWidth="1"/>
    <col min="2571" max="2571" width="10.42578125" style="78" customWidth="1"/>
    <col min="2572" max="2572" width="75.42578125" style="78" customWidth="1"/>
    <col min="2573" max="2573" width="45.28515625" style="78" customWidth="1"/>
    <col min="2574" max="2615" width="9.140625" style="78"/>
    <col min="2616" max="2616" width="62.28515625" style="78" customWidth="1"/>
    <col min="2617" max="2816" width="9.140625" style="78"/>
    <col min="2817" max="2817" width="4.42578125" style="78" customWidth="1"/>
    <col min="2818" max="2818" width="11.5703125" style="78" customWidth="1"/>
    <col min="2819" max="2819" width="40.42578125" style="78" customWidth="1"/>
    <col min="2820" max="2820" width="5.5703125" style="78" customWidth="1"/>
    <col min="2821" max="2821" width="8.5703125" style="78" customWidth="1"/>
    <col min="2822" max="2822" width="9.85546875" style="78" customWidth="1"/>
    <col min="2823" max="2823" width="13.85546875" style="78" customWidth="1"/>
    <col min="2824" max="2824" width="11" style="78" customWidth="1"/>
    <col min="2825" max="2825" width="9.7109375" style="78" customWidth="1"/>
    <col min="2826" max="2826" width="11.28515625" style="78" customWidth="1"/>
    <col min="2827" max="2827" width="10.42578125" style="78" customWidth="1"/>
    <col min="2828" max="2828" width="75.42578125" style="78" customWidth="1"/>
    <col min="2829" max="2829" width="45.28515625" style="78" customWidth="1"/>
    <col min="2830" max="2871" width="9.140625" style="78"/>
    <col min="2872" max="2872" width="62.28515625" style="78" customWidth="1"/>
    <col min="2873" max="3072" width="9.140625" style="78"/>
    <col min="3073" max="3073" width="4.42578125" style="78" customWidth="1"/>
    <col min="3074" max="3074" width="11.5703125" style="78" customWidth="1"/>
    <col min="3075" max="3075" width="40.42578125" style="78" customWidth="1"/>
    <col min="3076" max="3076" width="5.5703125" style="78" customWidth="1"/>
    <col min="3077" max="3077" width="8.5703125" style="78" customWidth="1"/>
    <col min="3078" max="3078" width="9.85546875" style="78" customWidth="1"/>
    <col min="3079" max="3079" width="13.85546875" style="78" customWidth="1"/>
    <col min="3080" max="3080" width="11" style="78" customWidth="1"/>
    <col min="3081" max="3081" width="9.7109375" style="78" customWidth="1"/>
    <col min="3082" max="3082" width="11.28515625" style="78" customWidth="1"/>
    <col min="3083" max="3083" width="10.42578125" style="78" customWidth="1"/>
    <col min="3084" max="3084" width="75.42578125" style="78" customWidth="1"/>
    <col min="3085" max="3085" width="45.28515625" style="78" customWidth="1"/>
    <col min="3086" max="3127" width="9.140625" style="78"/>
    <col min="3128" max="3128" width="62.28515625" style="78" customWidth="1"/>
    <col min="3129" max="3328" width="9.140625" style="78"/>
    <col min="3329" max="3329" width="4.42578125" style="78" customWidth="1"/>
    <col min="3330" max="3330" width="11.5703125" style="78" customWidth="1"/>
    <col min="3331" max="3331" width="40.42578125" style="78" customWidth="1"/>
    <col min="3332" max="3332" width="5.5703125" style="78" customWidth="1"/>
    <col min="3333" max="3333" width="8.5703125" style="78" customWidth="1"/>
    <col min="3334" max="3334" width="9.85546875" style="78" customWidth="1"/>
    <col min="3335" max="3335" width="13.85546875" style="78" customWidth="1"/>
    <col min="3336" max="3336" width="11" style="78" customWidth="1"/>
    <col min="3337" max="3337" width="9.7109375" style="78" customWidth="1"/>
    <col min="3338" max="3338" width="11.28515625" style="78" customWidth="1"/>
    <col min="3339" max="3339" width="10.42578125" style="78" customWidth="1"/>
    <col min="3340" max="3340" width="75.42578125" style="78" customWidth="1"/>
    <col min="3341" max="3341" width="45.28515625" style="78" customWidth="1"/>
    <col min="3342" max="3383" width="9.140625" style="78"/>
    <col min="3384" max="3384" width="62.28515625" style="78" customWidth="1"/>
    <col min="3385" max="3584" width="9.140625" style="78"/>
    <col min="3585" max="3585" width="4.42578125" style="78" customWidth="1"/>
    <col min="3586" max="3586" width="11.5703125" style="78" customWidth="1"/>
    <col min="3587" max="3587" width="40.42578125" style="78" customWidth="1"/>
    <col min="3588" max="3588" width="5.5703125" style="78" customWidth="1"/>
    <col min="3589" max="3589" width="8.5703125" style="78" customWidth="1"/>
    <col min="3590" max="3590" width="9.85546875" style="78" customWidth="1"/>
    <col min="3591" max="3591" width="13.85546875" style="78" customWidth="1"/>
    <col min="3592" max="3592" width="11" style="78" customWidth="1"/>
    <col min="3593" max="3593" width="9.7109375" style="78" customWidth="1"/>
    <col min="3594" max="3594" width="11.28515625" style="78" customWidth="1"/>
    <col min="3595" max="3595" width="10.42578125" style="78" customWidth="1"/>
    <col min="3596" max="3596" width="75.42578125" style="78" customWidth="1"/>
    <col min="3597" max="3597" width="45.28515625" style="78" customWidth="1"/>
    <col min="3598" max="3639" width="9.140625" style="78"/>
    <col min="3640" max="3640" width="62.28515625" style="78" customWidth="1"/>
    <col min="3641" max="3840" width="9.140625" style="78"/>
    <col min="3841" max="3841" width="4.42578125" style="78" customWidth="1"/>
    <col min="3842" max="3842" width="11.5703125" style="78" customWidth="1"/>
    <col min="3843" max="3843" width="40.42578125" style="78" customWidth="1"/>
    <col min="3844" max="3844" width="5.5703125" style="78" customWidth="1"/>
    <col min="3845" max="3845" width="8.5703125" style="78" customWidth="1"/>
    <col min="3846" max="3846" width="9.85546875" style="78" customWidth="1"/>
    <col min="3847" max="3847" width="13.85546875" style="78" customWidth="1"/>
    <col min="3848" max="3848" width="11" style="78" customWidth="1"/>
    <col min="3849" max="3849" width="9.7109375" style="78" customWidth="1"/>
    <col min="3850" max="3850" width="11.28515625" style="78" customWidth="1"/>
    <col min="3851" max="3851" width="10.42578125" style="78" customWidth="1"/>
    <col min="3852" max="3852" width="75.42578125" style="78" customWidth="1"/>
    <col min="3853" max="3853" width="45.28515625" style="78" customWidth="1"/>
    <col min="3854" max="3895" width="9.140625" style="78"/>
    <col min="3896" max="3896" width="62.28515625" style="78" customWidth="1"/>
    <col min="3897" max="4096" width="9.140625" style="78"/>
    <col min="4097" max="4097" width="4.42578125" style="78" customWidth="1"/>
    <col min="4098" max="4098" width="11.5703125" style="78" customWidth="1"/>
    <col min="4099" max="4099" width="40.42578125" style="78" customWidth="1"/>
    <col min="4100" max="4100" width="5.5703125" style="78" customWidth="1"/>
    <col min="4101" max="4101" width="8.5703125" style="78" customWidth="1"/>
    <col min="4102" max="4102" width="9.85546875" style="78" customWidth="1"/>
    <col min="4103" max="4103" width="13.85546875" style="78" customWidth="1"/>
    <col min="4104" max="4104" width="11" style="78" customWidth="1"/>
    <col min="4105" max="4105" width="9.7109375" style="78" customWidth="1"/>
    <col min="4106" max="4106" width="11.28515625" style="78" customWidth="1"/>
    <col min="4107" max="4107" width="10.42578125" style="78" customWidth="1"/>
    <col min="4108" max="4108" width="75.42578125" style="78" customWidth="1"/>
    <col min="4109" max="4109" width="45.28515625" style="78" customWidth="1"/>
    <col min="4110" max="4151" width="9.140625" style="78"/>
    <col min="4152" max="4152" width="62.28515625" style="78" customWidth="1"/>
    <col min="4153" max="4352" width="9.140625" style="78"/>
    <col min="4353" max="4353" width="4.42578125" style="78" customWidth="1"/>
    <col min="4354" max="4354" width="11.5703125" style="78" customWidth="1"/>
    <col min="4355" max="4355" width="40.42578125" style="78" customWidth="1"/>
    <col min="4356" max="4356" width="5.5703125" style="78" customWidth="1"/>
    <col min="4357" max="4357" width="8.5703125" style="78" customWidth="1"/>
    <col min="4358" max="4358" width="9.85546875" style="78" customWidth="1"/>
    <col min="4359" max="4359" width="13.85546875" style="78" customWidth="1"/>
    <col min="4360" max="4360" width="11" style="78" customWidth="1"/>
    <col min="4361" max="4361" width="9.7109375" style="78" customWidth="1"/>
    <col min="4362" max="4362" width="11.28515625" style="78" customWidth="1"/>
    <col min="4363" max="4363" width="10.42578125" style="78" customWidth="1"/>
    <col min="4364" max="4364" width="75.42578125" style="78" customWidth="1"/>
    <col min="4365" max="4365" width="45.28515625" style="78" customWidth="1"/>
    <col min="4366" max="4407" width="9.140625" style="78"/>
    <col min="4408" max="4408" width="62.28515625" style="78" customWidth="1"/>
    <col min="4409" max="4608" width="9.140625" style="78"/>
    <col min="4609" max="4609" width="4.42578125" style="78" customWidth="1"/>
    <col min="4610" max="4610" width="11.5703125" style="78" customWidth="1"/>
    <col min="4611" max="4611" width="40.42578125" style="78" customWidth="1"/>
    <col min="4612" max="4612" width="5.5703125" style="78" customWidth="1"/>
    <col min="4613" max="4613" width="8.5703125" style="78" customWidth="1"/>
    <col min="4614" max="4614" width="9.85546875" style="78" customWidth="1"/>
    <col min="4615" max="4615" width="13.85546875" style="78" customWidth="1"/>
    <col min="4616" max="4616" width="11" style="78" customWidth="1"/>
    <col min="4617" max="4617" width="9.7109375" style="78" customWidth="1"/>
    <col min="4618" max="4618" width="11.28515625" style="78" customWidth="1"/>
    <col min="4619" max="4619" width="10.42578125" style="78" customWidth="1"/>
    <col min="4620" max="4620" width="75.42578125" style="78" customWidth="1"/>
    <col min="4621" max="4621" width="45.28515625" style="78" customWidth="1"/>
    <col min="4622" max="4663" width="9.140625" style="78"/>
    <col min="4664" max="4664" width="62.28515625" style="78" customWidth="1"/>
    <col min="4665" max="4864" width="9.140625" style="78"/>
    <col min="4865" max="4865" width="4.42578125" style="78" customWidth="1"/>
    <col min="4866" max="4866" width="11.5703125" style="78" customWidth="1"/>
    <col min="4867" max="4867" width="40.42578125" style="78" customWidth="1"/>
    <col min="4868" max="4868" width="5.5703125" style="78" customWidth="1"/>
    <col min="4869" max="4869" width="8.5703125" style="78" customWidth="1"/>
    <col min="4870" max="4870" width="9.85546875" style="78" customWidth="1"/>
    <col min="4871" max="4871" width="13.85546875" style="78" customWidth="1"/>
    <col min="4872" max="4872" width="11" style="78" customWidth="1"/>
    <col min="4873" max="4873" width="9.7109375" style="78" customWidth="1"/>
    <col min="4874" max="4874" width="11.28515625" style="78" customWidth="1"/>
    <col min="4875" max="4875" width="10.42578125" style="78" customWidth="1"/>
    <col min="4876" max="4876" width="75.42578125" style="78" customWidth="1"/>
    <col min="4877" max="4877" width="45.28515625" style="78" customWidth="1"/>
    <col min="4878" max="4919" width="9.140625" style="78"/>
    <col min="4920" max="4920" width="62.28515625" style="78" customWidth="1"/>
    <col min="4921" max="5120" width="9.140625" style="78"/>
    <col min="5121" max="5121" width="4.42578125" style="78" customWidth="1"/>
    <col min="5122" max="5122" width="11.5703125" style="78" customWidth="1"/>
    <col min="5123" max="5123" width="40.42578125" style="78" customWidth="1"/>
    <col min="5124" max="5124" width="5.5703125" style="78" customWidth="1"/>
    <col min="5125" max="5125" width="8.5703125" style="78" customWidth="1"/>
    <col min="5126" max="5126" width="9.85546875" style="78" customWidth="1"/>
    <col min="5127" max="5127" width="13.85546875" style="78" customWidth="1"/>
    <col min="5128" max="5128" width="11" style="78" customWidth="1"/>
    <col min="5129" max="5129" width="9.7109375" style="78" customWidth="1"/>
    <col min="5130" max="5130" width="11.28515625" style="78" customWidth="1"/>
    <col min="5131" max="5131" width="10.42578125" style="78" customWidth="1"/>
    <col min="5132" max="5132" width="75.42578125" style="78" customWidth="1"/>
    <col min="5133" max="5133" width="45.28515625" style="78" customWidth="1"/>
    <col min="5134" max="5175" width="9.140625" style="78"/>
    <col min="5176" max="5176" width="62.28515625" style="78" customWidth="1"/>
    <col min="5177" max="5376" width="9.140625" style="78"/>
    <col min="5377" max="5377" width="4.42578125" style="78" customWidth="1"/>
    <col min="5378" max="5378" width="11.5703125" style="78" customWidth="1"/>
    <col min="5379" max="5379" width="40.42578125" style="78" customWidth="1"/>
    <col min="5380" max="5380" width="5.5703125" style="78" customWidth="1"/>
    <col min="5381" max="5381" width="8.5703125" style="78" customWidth="1"/>
    <col min="5382" max="5382" width="9.85546875" style="78" customWidth="1"/>
    <col min="5383" max="5383" width="13.85546875" style="78" customWidth="1"/>
    <col min="5384" max="5384" width="11" style="78" customWidth="1"/>
    <col min="5385" max="5385" width="9.7109375" style="78" customWidth="1"/>
    <col min="5386" max="5386" width="11.28515625" style="78" customWidth="1"/>
    <col min="5387" max="5387" width="10.42578125" style="78" customWidth="1"/>
    <col min="5388" max="5388" width="75.42578125" style="78" customWidth="1"/>
    <col min="5389" max="5389" width="45.28515625" style="78" customWidth="1"/>
    <col min="5390" max="5431" width="9.140625" style="78"/>
    <col min="5432" max="5432" width="62.28515625" style="78" customWidth="1"/>
    <col min="5433" max="5632" width="9.140625" style="78"/>
    <col min="5633" max="5633" width="4.42578125" style="78" customWidth="1"/>
    <col min="5634" max="5634" width="11.5703125" style="78" customWidth="1"/>
    <col min="5635" max="5635" width="40.42578125" style="78" customWidth="1"/>
    <col min="5636" max="5636" width="5.5703125" style="78" customWidth="1"/>
    <col min="5637" max="5637" width="8.5703125" style="78" customWidth="1"/>
    <col min="5638" max="5638" width="9.85546875" style="78" customWidth="1"/>
    <col min="5639" max="5639" width="13.85546875" style="78" customWidth="1"/>
    <col min="5640" max="5640" width="11" style="78" customWidth="1"/>
    <col min="5641" max="5641" width="9.7109375" style="78" customWidth="1"/>
    <col min="5642" max="5642" width="11.28515625" style="78" customWidth="1"/>
    <col min="5643" max="5643" width="10.42578125" style="78" customWidth="1"/>
    <col min="5644" max="5644" width="75.42578125" style="78" customWidth="1"/>
    <col min="5645" max="5645" width="45.28515625" style="78" customWidth="1"/>
    <col min="5646" max="5687" width="9.140625" style="78"/>
    <col min="5688" max="5688" width="62.28515625" style="78" customWidth="1"/>
    <col min="5689" max="5888" width="9.140625" style="78"/>
    <col min="5889" max="5889" width="4.42578125" style="78" customWidth="1"/>
    <col min="5890" max="5890" width="11.5703125" style="78" customWidth="1"/>
    <col min="5891" max="5891" width="40.42578125" style="78" customWidth="1"/>
    <col min="5892" max="5892" width="5.5703125" style="78" customWidth="1"/>
    <col min="5893" max="5893" width="8.5703125" style="78" customWidth="1"/>
    <col min="5894" max="5894" width="9.85546875" style="78" customWidth="1"/>
    <col min="5895" max="5895" width="13.85546875" style="78" customWidth="1"/>
    <col min="5896" max="5896" width="11" style="78" customWidth="1"/>
    <col min="5897" max="5897" width="9.7109375" style="78" customWidth="1"/>
    <col min="5898" max="5898" width="11.28515625" style="78" customWidth="1"/>
    <col min="5899" max="5899" width="10.42578125" style="78" customWidth="1"/>
    <col min="5900" max="5900" width="75.42578125" style="78" customWidth="1"/>
    <col min="5901" max="5901" width="45.28515625" style="78" customWidth="1"/>
    <col min="5902" max="5943" width="9.140625" style="78"/>
    <col min="5944" max="5944" width="62.28515625" style="78" customWidth="1"/>
    <col min="5945" max="6144" width="9.140625" style="78"/>
    <col min="6145" max="6145" width="4.42578125" style="78" customWidth="1"/>
    <col min="6146" max="6146" width="11.5703125" style="78" customWidth="1"/>
    <col min="6147" max="6147" width="40.42578125" style="78" customWidth="1"/>
    <col min="6148" max="6148" width="5.5703125" style="78" customWidth="1"/>
    <col min="6149" max="6149" width="8.5703125" style="78" customWidth="1"/>
    <col min="6150" max="6150" width="9.85546875" style="78" customWidth="1"/>
    <col min="6151" max="6151" width="13.85546875" style="78" customWidth="1"/>
    <col min="6152" max="6152" width="11" style="78" customWidth="1"/>
    <col min="6153" max="6153" width="9.7109375" style="78" customWidth="1"/>
    <col min="6154" max="6154" width="11.28515625" style="78" customWidth="1"/>
    <col min="6155" max="6155" width="10.42578125" style="78" customWidth="1"/>
    <col min="6156" max="6156" width="75.42578125" style="78" customWidth="1"/>
    <col min="6157" max="6157" width="45.28515625" style="78" customWidth="1"/>
    <col min="6158" max="6199" width="9.140625" style="78"/>
    <col min="6200" max="6200" width="62.28515625" style="78" customWidth="1"/>
    <col min="6201" max="6400" width="9.140625" style="78"/>
    <col min="6401" max="6401" width="4.42578125" style="78" customWidth="1"/>
    <col min="6402" max="6402" width="11.5703125" style="78" customWidth="1"/>
    <col min="6403" max="6403" width="40.42578125" style="78" customWidth="1"/>
    <col min="6404" max="6404" width="5.5703125" style="78" customWidth="1"/>
    <col min="6405" max="6405" width="8.5703125" style="78" customWidth="1"/>
    <col min="6406" max="6406" width="9.85546875" style="78" customWidth="1"/>
    <col min="6407" max="6407" width="13.85546875" style="78" customWidth="1"/>
    <col min="6408" max="6408" width="11" style="78" customWidth="1"/>
    <col min="6409" max="6409" width="9.7109375" style="78" customWidth="1"/>
    <col min="6410" max="6410" width="11.28515625" style="78" customWidth="1"/>
    <col min="6411" max="6411" width="10.42578125" style="78" customWidth="1"/>
    <col min="6412" max="6412" width="75.42578125" style="78" customWidth="1"/>
    <col min="6413" max="6413" width="45.28515625" style="78" customWidth="1"/>
    <col min="6414" max="6455" width="9.140625" style="78"/>
    <col min="6456" max="6456" width="62.28515625" style="78" customWidth="1"/>
    <col min="6457" max="6656" width="9.140625" style="78"/>
    <col min="6657" max="6657" width="4.42578125" style="78" customWidth="1"/>
    <col min="6658" max="6658" width="11.5703125" style="78" customWidth="1"/>
    <col min="6659" max="6659" width="40.42578125" style="78" customWidth="1"/>
    <col min="6660" max="6660" width="5.5703125" style="78" customWidth="1"/>
    <col min="6661" max="6661" width="8.5703125" style="78" customWidth="1"/>
    <col min="6662" max="6662" width="9.85546875" style="78" customWidth="1"/>
    <col min="6663" max="6663" width="13.85546875" style="78" customWidth="1"/>
    <col min="6664" max="6664" width="11" style="78" customWidth="1"/>
    <col min="6665" max="6665" width="9.7109375" style="78" customWidth="1"/>
    <col min="6666" max="6666" width="11.28515625" style="78" customWidth="1"/>
    <col min="6667" max="6667" width="10.42578125" style="78" customWidth="1"/>
    <col min="6668" max="6668" width="75.42578125" style="78" customWidth="1"/>
    <col min="6669" max="6669" width="45.28515625" style="78" customWidth="1"/>
    <col min="6670" max="6711" width="9.140625" style="78"/>
    <col min="6712" max="6712" width="62.28515625" style="78" customWidth="1"/>
    <col min="6713" max="6912" width="9.140625" style="78"/>
    <col min="6913" max="6913" width="4.42578125" style="78" customWidth="1"/>
    <col min="6914" max="6914" width="11.5703125" style="78" customWidth="1"/>
    <col min="6915" max="6915" width="40.42578125" style="78" customWidth="1"/>
    <col min="6916" max="6916" width="5.5703125" style="78" customWidth="1"/>
    <col min="6917" max="6917" width="8.5703125" style="78" customWidth="1"/>
    <col min="6918" max="6918" width="9.85546875" style="78" customWidth="1"/>
    <col min="6919" max="6919" width="13.85546875" style="78" customWidth="1"/>
    <col min="6920" max="6920" width="11" style="78" customWidth="1"/>
    <col min="6921" max="6921" width="9.7109375" style="78" customWidth="1"/>
    <col min="6922" max="6922" width="11.28515625" style="78" customWidth="1"/>
    <col min="6923" max="6923" width="10.42578125" style="78" customWidth="1"/>
    <col min="6924" max="6924" width="75.42578125" style="78" customWidth="1"/>
    <col min="6925" max="6925" width="45.28515625" style="78" customWidth="1"/>
    <col min="6926" max="6967" width="9.140625" style="78"/>
    <col min="6968" max="6968" width="62.28515625" style="78" customWidth="1"/>
    <col min="6969" max="7168" width="9.140625" style="78"/>
    <col min="7169" max="7169" width="4.42578125" style="78" customWidth="1"/>
    <col min="7170" max="7170" width="11.5703125" style="78" customWidth="1"/>
    <col min="7171" max="7171" width="40.42578125" style="78" customWidth="1"/>
    <col min="7172" max="7172" width="5.5703125" style="78" customWidth="1"/>
    <col min="7173" max="7173" width="8.5703125" style="78" customWidth="1"/>
    <col min="7174" max="7174" width="9.85546875" style="78" customWidth="1"/>
    <col min="7175" max="7175" width="13.85546875" style="78" customWidth="1"/>
    <col min="7176" max="7176" width="11" style="78" customWidth="1"/>
    <col min="7177" max="7177" width="9.7109375" style="78" customWidth="1"/>
    <col min="7178" max="7178" width="11.28515625" style="78" customWidth="1"/>
    <col min="7179" max="7179" width="10.42578125" style="78" customWidth="1"/>
    <col min="7180" max="7180" width="75.42578125" style="78" customWidth="1"/>
    <col min="7181" max="7181" width="45.28515625" style="78" customWidth="1"/>
    <col min="7182" max="7223" width="9.140625" style="78"/>
    <col min="7224" max="7224" width="62.28515625" style="78" customWidth="1"/>
    <col min="7225" max="7424" width="9.140625" style="78"/>
    <col min="7425" max="7425" width="4.42578125" style="78" customWidth="1"/>
    <col min="7426" max="7426" width="11.5703125" style="78" customWidth="1"/>
    <col min="7427" max="7427" width="40.42578125" style="78" customWidth="1"/>
    <col min="7428" max="7428" width="5.5703125" style="78" customWidth="1"/>
    <col min="7429" max="7429" width="8.5703125" style="78" customWidth="1"/>
    <col min="7430" max="7430" width="9.85546875" style="78" customWidth="1"/>
    <col min="7431" max="7431" width="13.85546875" style="78" customWidth="1"/>
    <col min="7432" max="7432" width="11" style="78" customWidth="1"/>
    <col min="7433" max="7433" width="9.7109375" style="78" customWidth="1"/>
    <col min="7434" max="7434" width="11.28515625" style="78" customWidth="1"/>
    <col min="7435" max="7435" width="10.42578125" style="78" customWidth="1"/>
    <col min="7436" max="7436" width="75.42578125" style="78" customWidth="1"/>
    <col min="7437" max="7437" width="45.28515625" style="78" customWidth="1"/>
    <col min="7438" max="7479" width="9.140625" style="78"/>
    <col min="7480" max="7480" width="62.28515625" style="78" customWidth="1"/>
    <col min="7481" max="7680" width="9.140625" style="78"/>
    <col min="7681" max="7681" width="4.42578125" style="78" customWidth="1"/>
    <col min="7682" max="7682" width="11.5703125" style="78" customWidth="1"/>
    <col min="7683" max="7683" width="40.42578125" style="78" customWidth="1"/>
    <col min="7684" max="7684" width="5.5703125" style="78" customWidth="1"/>
    <col min="7685" max="7685" width="8.5703125" style="78" customWidth="1"/>
    <col min="7686" max="7686" width="9.85546875" style="78" customWidth="1"/>
    <col min="7687" max="7687" width="13.85546875" style="78" customWidth="1"/>
    <col min="7688" max="7688" width="11" style="78" customWidth="1"/>
    <col min="7689" max="7689" width="9.7109375" style="78" customWidth="1"/>
    <col min="7690" max="7690" width="11.28515625" style="78" customWidth="1"/>
    <col min="7691" max="7691" width="10.42578125" style="78" customWidth="1"/>
    <col min="7692" max="7692" width="75.42578125" style="78" customWidth="1"/>
    <col min="7693" max="7693" width="45.28515625" style="78" customWidth="1"/>
    <col min="7694" max="7735" width="9.140625" style="78"/>
    <col min="7736" max="7736" width="62.28515625" style="78" customWidth="1"/>
    <col min="7737" max="7936" width="9.140625" style="78"/>
    <col min="7937" max="7937" width="4.42578125" style="78" customWidth="1"/>
    <col min="7938" max="7938" width="11.5703125" style="78" customWidth="1"/>
    <col min="7939" max="7939" width="40.42578125" style="78" customWidth="1"/>
    <col min="7940" max="7940" width="5.5703125" style="78" customWidth="1"/>
    <col min="7941" max="7941" width="8.5703125" style="78" customWidth="1"/>
    <col min="7942" max="7942" width="9.85546875" style="78" customWidth="1"/>
    <col min="7943" max="7943" width="13.85546875" style="78" customWidth="1"/>
    <col min="7944" max="7944" width="11" style="78" customWidth="1"/>
    <col min="7945" max="7945" width="9.7109375" style="78" customWidth="1"/>
    <col min="7946" max="7946" width="11.28515625" style="78" customWidth="1"/>
    <col min="7947" max="7947" width="10.42578125" style="78" customWidth="1"/>
    <col min="7948" max="7948" width="75.42578125" style="78" customWidth="1"/>
    <col min="7949" max="7949" width="45.28515625" style="78" customWidth="1"/>
    <col min="7950" max="7991" width="9.140625" style="78"/>
    <col min="7992" max="7992" width="62.28515625" style="78" customWidth="1"/>
    <col min="7993" max="8192" width="9.140625" style="78"/>
    <col min="8193" max="8193" width="4.42578125" style="78" customWidth="1"/>
    <col min="8194" max="8194" width="11.5703125" style="78" customWidth="1"/>
    <col min="8195" max="8195" width="40.42578125" style="78" customWidth="1"/>
    <col min="8196" max="8196" width="5.5703125" style="78" customWidth="1"/>
    <col min="8197" max="8197" width="8.5703125" style="78" customWidth="1"/>
    <col min="8198" max="8198" width="9.85546875" style="78" customWidth="1"/>
    <col min="8199" max="8199" width="13.85546875" style="78" customWidth="1"/>
    <col min="8200" max="8200" width="11" style="78" customWidth="1"/>
    <col min="8201" max="8201" width="9.7109375" style="78" customWidth="1"/>
    <col min="8202" max="8202" width="11.28515625" style="78" customWidth="1"/>
    <col min="8203" max="8203" width="10.42578125" style="78" customWidth="1"/>
    <col min="8204" max="8204" width="75.42578125" style="78" customWidth="1"/>
    <col min="8205" max="8205" width="45.28515625" style="78" customWidth="1"/>
    <col min="8206" max="8247" width="9.140625" style="78"/>
    <col min="8248" max="8248" width="62.28515625" style="78" customWidth="1"/>
    <col min="8249" max="8448" width="9.140625" style="78"/>
    <col min="8449" max="8449" width="4.42578125" style="78" customWidth="1"/>
    <col min="8450" max="8450" width="11.5703125" style="78" customWidth="1"/>
    <col min="8451" max="8451" width="40.42578125" style="78" customWidth="1"/>
    <col min="8452" max="8452" width="5.5703125" style="78" customWidth="1"/>
    <col min="8453" max="8453" width="8.5703125" style="78" customWidth="1"/>
    <col min="8454" max="8454" width="9.85546875" style="78" customWidth="1"/>
    <col min="8455" max="8455" width="13.85546875" style="78" customWidth="1"/>
    <col min="8456" max="8456" width="11" style="78" customWidth="1"/>
    <col min="8457" max="8457" width="9.7109375" style="78" customWidth="1"/>
    <col min="8458" max="8458" width="11.28515625" style="78" customWidth="1"/>
    <col min="8459" max="8459" width="10.42578125" style="78" customWidth="1"/>
    <col min="8460" max="8460" width="75.42578125" style="78" customWidth="1"/>
    <col min="8461" max="8461" width="45.28515625" style="78" customWidth="1"/>
    <col min="8462" max="8503" width="9.140625" style="78"/>
    <col min="8504" max="8504" width="62.28515625" style="78" customWidth="1"/>
    <col min="8505" max="8704" width="9.140625" style="78"/>
    <col min="8705" max="8705" width="4.42578125" style="78" customWidth="1"/>
    <col min="8706" max="8706" width="11.5703125" style="78" customWidth="1"/>
    <col min="8707" max="8707" width="40.42578125" style="78" customWidth="1"/>
    <col min="8708" max="8708" width="5.5703125" style="78" customWidth="1"/>
    <col min="8709" max="8709" width="8.5703125" style="78" customWidth="1"/>
    <col min="8710" max="8710" width="9.85546875" style="78" customWidth="1"/>
    <col min="8711" max="8711" width="13.85546875" style="78" customWidth="1"/>
    <col min="8712" max="8712" width="11" style="78" customWidth="1"/>
    <col min="8713" max="8713" width="9.7109375" style="78" customWidth="1"/>
    <col min="8714" max="8714" width="11.28515625" style="78" customWidth="1"/>
    <col min="8715" max="8715" width="10.42578125" style="78" customWidth="1"/>
    <col min="8716" max="8716" width="75.42578125" style="78" customWidth="1"/>
    <col min="8717" max="8717" width="45.28515625" style="78" customWidth="1"/>
    <col min="8718" max="8759" width="9.140625" style="78"/>
    <col min="8760" max="8760" width="62.28515625" style="78" customWidth="1"/>
    <col min="8761" max="8960" width="9.140625" style="78"/>
    <col min="8961" max="8961" width="4.42578125" style="78" customWidth="1"/>
    <col min="8962" max="8962" width="11.5703125" style="78" customWidth="1"/>
    <col min="8963" max="8963" width="40.42578125" style="78" customWidth="1"/>
    <col min="8964" max="8964" width="5.5703125" style="78" customWidth="1"/>
    <col min="8965" max="8965" width="8.5703125" style="78" customWidth="1"/>
    <col min="8966" max="8966" width="9.85546875" style="78" customWidth="1"/>
    <col min="8967" max="8967" width="13.85546875" style="78" customWidth="1"/>
    <col min="8968" max="8968" width="11" style="78" customWidth="1"/>
    <col min="8969" max="8969" width="9.7109375" style="78" customWidth="1"/>
    <col min="8970" max="8970" width="11.28515625" style="78" customWidth="1"/>
    <col min="8971" max="8971" width="10.42578125" style="78" customWidth="1"/>
    <col min="8972" max="8972" width="75.42578125" style="78" customWidth="1"/>
    <col min="8973" max="8973" width="45.28515625" style="78" customWidth="1"/>
    <col min="8974" max="9015" width="9.140625" style="78"/>
    <col min="9016" max="9016" width="62.28515625" style="78" customWidth="1"/>
    <col min="9017" max="9216" width="9.140625" style="78"/>
    <col min="9217" max="9217" width="4.42578125" style="78" customWidth="1"/>
    <col min="9218" max="9218" width="11.5703125" style="78" customWidth="1"/>
    <col min="9219" max="9219" width="40.42578125" style="78" customWidth="1"/>
    <col min="9220" max="9220" width="5.5703125" style="78" customWidth="1"/>
    <col min="9221" max="9221" width="8.5703125" style="78" customWidth="1"/>
    <col min="9222" max="9222" width="9.85546875" style="78" customWidth="1"/>
    <col min="9223" max="9223" width="13.85546875" style="78" customWidth="1"/>
    <col min="9224" max="9224" width="11" style="78" customWidth="1"/>
    <col min="9225" max="9225" width="9.7109375" style="78" customWidth="1"/>
    <col min="9226" max="9226" width="11.28515625" style="78" customWidth="1"/>
    <col min="9227" max="9227" width="10.42578125" style="78" customWidth="1"/>
    <col min="9228" max="9228" width="75.42578125" style="78" customWidth="1"/>
    <col min="9229" max="9229" width="45.28515625" style="78" customWidth="1"/>
    <col min="9230" max="9271" width="9.140625" style="78"/>
    <col min="9272" max="9272" width="62.28515625" style="78" customWidth="1"/>
    <col min="9273" max="9472" width="9.140625" style="78"/>
    <col min="9473" max="9473" width="4.42578125" style="78" customWidth="1"/>
    <col min="9474" max="9474" width="11.5703125" style="78" customWidth="1"/>
    <col min="9475" max="9475" width="40.42578125" style="78" customWidth="1"/>
    <col min="9476" max="9476" width="5.5703125" style="78" customWidth="1"/>
    <col min="9477" max="9477" width="8.5703125" style="78" customWidth="1"/>
    <col min="9478" max="9478" width="9.85546875" style="78" customWidth="1"/>
    <col min="9479" max="9479" width="13.85546875" style="78" customWidth="1"/>
    <col min="9480" max="9480" width="11" style="78" customWidth="1"/>
    <col min="9481" max="9481" width="9.7109375" style="78" customWidth="1"/>
    <col min="9482" max="9482" width="11.28515625" style="78" customWidth="1"/>
    <col min="9483" max="9483" width="10.42578125" style="78" customWidth="1"/>
    <col min="9484" max="9484" width="75.42578125" style="78" customWidth="1"/>
    <col min="9485" max="9485" width="45.28515625" style="78" customWidth="1"/>
    <col min="9486" max="9527" width="9.140625" style="78"/>
    <col min="9528" max="9528" width="62.28515625" style="78" customWidth="1"/>
    <col min="9529" max="9728" width="9.140625" style="78"/>
    <col min="9729" max="9729" width="4.42578125" style="78" customWidth="1"/>
    <col min="9730" max="9730" width="11.5703125" style="78" customWidth="1"/>
    <col min="9731" max="9731" width="40.42578125" style="78" customWidth="1"/>
    <col min="9732" max="9732" width="5.5703125" style="78" customWidth="1"/>
    <col min="9733" max="9733" width="8.5703125" style="78" customWidth="1"/>
    <col min="9734" max="9734" width="9.85546875" style="78" customWidth="1"/>
    <col min="9735" max="9735" width="13.85546875" style="78" customWidth="1"/>
    <col min="9736" max="9736" width="11" style="78" customWidth="1"/>
    <col min="9737" max="9737" width="9.7109375" style="78" customWidth="1"/>
    <col min="9738" max="9738" width="11.28515625" style="78" customWidth="1"/>
    <col min="9739" max="9739" width="10.42578125" style="78" customWidth="1"/>
    <col min="9740" max="9740" width="75.42578125" style="78" customWidth="1"/>
    <col min="9741" max="9741" width="45.28515625" style="78" customWidth="1"/>
    <col min="9742" max="9783" width="9.140625" style="78"/>
    <col min="9784" max="9784" width="62.28515625" style="78" customWidth="1"/>
    <col min="9785" max="9984" width="9.140625" style="78"/>
    <col min="9985" max="9985" width="4.42578125" style="78" customWidth="1"/>
    <col min="9986" max="9986" width="11.5703125" style="78" customWidth="1"/>
    <col min="9987" max="9987" width="40.42578125" style="78" customWidth="1"/>
    <col min="9988" max="9988" width="5.5703125" style="78" customWidth="1"/>
    <col min="9989" max="9989" width="8.5703125" style="78" customWidth="1"/>
    <col min="9990" max="9990" width="9.85546875" style="78" customWidth="1"/>
    <col min="9991" max="9991" width="13.85546875" style="78" customWidth="1"/>
    <col min="9992" max="9992" width="11" style="78" customWidth="1"/>
    <col min="9993" max="9993" width="9.7109375" style="78" customWidth="1"/>
    <col min="9994" max="9994" width="11.28515625" style="78" customWidth="1"/>
    <col min="9995" max="9995" width="10.42578125" style="78" customWidth="1"/>
    <col min="9996" max="9996" width="75.42578125" style="78" customWidth="1"/>
    <col min="9997" max="9997" width="45.28515625" style="78" customWidth="1"/>
    <col min="9998" max="10039" width="9.140625" style="78"/>
    <col min="10040" max="10040" width="62.28515625" style="78" customWidth="1"/>
    <col min="10041" max="10240" width="9.140625" style="78"/>
    <col min="10241" max="10241" width="4.42578125" style="78" customWidth="1"/>
    <col min="10242" max="10242" width="11.5703125" style="78" customWidth="1"/>
    <col min="10243" max="10243" width="40.42578125" style="78" customWidth="1"/>
    <col min="10244" max="10244" width="5.5703125" style="78" customWidth="1"/>
    <col min="10245" max="10245" width="8.5703125" style="78" customWidth="1"/>
    <col min="10246" max="10246" width="9.85546875" style="78" customWidth="1"/>
    <col min="10247" max="10247" width="13.85546875" style="78" customWidth="1"/>
    <col min="10248" max="10248" width="11" style="78" customWidth="1"/>
    <col min="10249" max="10249" width="9.7109375" style="78" customWidth="1"/>
    <col min="10250" max="10250" width="11.28515625" style="78" customWidth="1"/>
    <col min="10251" max="10251" width="10.42578125" style="78" customWidth="1"/>
    <col min="10252" max="10252" width="75.42578125" style="78" customWidth="1"/>
    <col min="10253" max="10253" width="45.28515625" style="78" customWidth="1"/>
    <col min="10254" max="10295" width="9.140625" style="78"/>
    <col min="10296" max="10296" width="62.28515625" style="78" customWidth="1"/>
    <col min="10297" max="10496" width="9.140625" style="78"/>
    <col min="10497" max="10497" width="4.42578125" style="78" customWidth="1"/>
    <col min="10498" max="10498" width="11.5703125" style="78" customWidth="1"/>
    <col min="10499" max="10499" width="40.42578125" style="78" customWidth="1"/>
    <col min="10500" max="10500" width="5.5703125" style="78" customWidth="1"/>
    <col min="10501" max="10501" width="8.5703125" style="78" customWidth="1"/>
    <col min="10502" max="10502" width="9.85546875" style="78" customWidth="1"/>
    <col min="10503" max="10503" width="13.85546875" style="78" customWidth="1"/>
    <col min="10504" max="10504" width="11" style="78" customWidth="1"/>
    <col min="10505" max="10505" width="9.7109375" style="78" customWidth="1"/>
    <col min="10506" max="10506" width="11.28515625" style="78" customWidth="1"/>
    <col min="10507" max="10507" width="10.42578125" style="78" customWidth="1"/>
    <col min="10508" max="10508" width="75.42578125" style="78" customWidth="1"/>
    <col min="10509" max="10509" width="45.28515625" style="78" customWidth="1"/>
    <col min="10510" max="10551" width="9.140625" style="78"/>
    <col min="10552" max="10552" width="62.28515625" style="78" customWidth="1"/>
    <col min="10553" max="10752" width="9.140625" style="78"/>
    <col min="10753" max="10753" width="4.42578125" style="78" customWidth="1"/>
    <col min="10754" max="10754" width="11.5703125" style="78" customWidth="1"/>
    <col min="10755" max="10755" width="40.42578125" style="78" customWidth="1"/>
    <col min="10756" max="10756" width="5.5703125" style="78" customWidth="1"/>
    <col min="10757" max="10757" width="8.5703125" style="78" customWidth="1"/>
    <col min="10758" max="10758" width="9.85546875" style="78" customWidth="1"/>
    <col min="10759" max="10759" width="13.85546875" style="78" customWidth="1"/>
    <col min="10760" max="10760" width="11" style="78" customWidth="1"/>
    <col min="10761" max="10761" width="9.7109375" style="78" customWidth="1"/>
    <col min="10762" max="10762" width="11.28515625" style="78" customWidth="1"/>
    <col min="10763" max="10763" width="10.42578125" style="78" customWidth="1"/>
    <col min="10764" max="10764" width="75.42578125" style="78" customWidth="1"/>
    <col min="10765" max="10765" width="45.28515625" style="78" customWidth="1"/>
    <col min="10766" max="10807" width="9.140625" style="78"/>
    <col min="10808" max="10808" width="62.28515625" style="78" customWidth="1"/>
    <col min="10809" max="11008" width="9.140625" style="78"/>
    <col min="11009" max="11009" width="4.42578125" style="78" customWidth="1"/>
    <col min="11010" max="11010" width="11.5703125" style="78" customWidth="1"/>
    <col min="11011" max="11011" width="40.42578125" style="78" customWidth="1"/>
    <col min="11012" max="11012" width="5.5703125" style="78" customWidth="1"/>
    <col min="11013" max="11013" width="8.5703125" style="78" customWidth="1"/>
    <col min="11014" max="11014" width="9.85546875" style="78" customWidth="1"/>
    <col min="11015" max="11015" width="13.85546875" style="78" customWidth="1"/>
    <col min="11016" max="11016" width="11" style="78" customWidth="1"/>
    <col min="11017" max="11017" width="9.7109375" style="78" customWidth="1"/>
    <col min="11018" max="11018" width="11.28515625" style="78" customWidth="1"/>
    <col min="11019" max="11019" width="10.42578125" style="78" customWidth="1"/>
    <col min="11020" max="11020" width="75.42578125" style="78" customWidth="1"/>
    <col min="11021" max="11021" width="45.28515625" style="78" customWidth="1"/>
    <col min="11022" max="11063" width="9.140625" style="78"/>
    <col min="11064" max="11064" width="62.28515625" style="78" customWidth="1"/>
    <col min="11065" max="11264" width="9.140625" style="78"/>
    <col min="11265" max="11265" width="4.42578125" style="78" customWidth="1"/>
    <col min="11266" max="11266" width="11.5703125" style="78" customWidth="1"/>
    <col min="11267" max="11267" width="40.42578125" style="78" customWidth="1"/>
    <col min="11268" max="11268" width="5.5703125" style="78" customWidth="1"/>
    <col min="11269" max="11269" width="8.5703125" style="78" customWidth="1"/>
    <col min="11270" max="11270" width="9.85546875" style="78" customWidth="1"/>
    <col min="11271" max="11271" width="13.85546875" style="78" customWidth="1"/>
    <col min="11272" max="11272" width="11" style="78" customWidth="1"/>
    <col min="11273" max="11273" width="9.7109375" style="78" customWidth="1"/>
    <col min="11274" max="11274" width="11.28515625" style="78" customWidth="1"/>
    <col min="11275" max="11275" width="10.42578125" style="78" customWidth="1"/>
    <col min="11276" max="11276" width="75.42578125" style="78" customWidth="1"/>
    <col min="11277" max="11277" width="45.28515625" style="78" customWidth="1"/>
    <col min="11278" max="11319" width="9.140625" style="78"/>
    <col min="11320" max="11320" width="62.28515625" style="78" customWidth="1"/>
    <col min="11321" max="11520" width="9.140625" style="78"/>
    <col min="11521" max="11521" width="4.42578125" style="78" customWidth="1"/>
    <col min="11522" max="11522" width="11.5703125" style="78" customWidth="1"/>
    <col min="11523" max="11523" width="40.42578125" style="78" customWidth="1"/>
    <col min="11524" max="11524" width="5.5703125" style="78" customWidth="1"/>
    <col min="11525" max="11525" width="8.5703125" style="78" customWidth="1"/>
    <col min="11526" max="11526" width="9.85546875" style="78" customWidth="1"/>
    <col min="11527" max="11527" width="13.85546875" style="78" customWidth="1"/>
    <col min="11528" max="11528" width="11" style="78" customWidth="1"/>
    <col min="11529" max="11529" width="9.7109375" style="78" customWidth="1"/>
    <col min="11530" max="11530" width="11.28515625" style="78" customWidth="1"/>
    <col min="11531" max="11531" width="10.42578125" style="78" customWidth="1"/>
    <col min="11532" max="11532" width="75.42578125" style="78" customWidth="1"/>
    <col min="11533" max="11533" width="45.28515625" style="78" customWidth="1"/>
    <col min="11534" max="11575" width="9.140625" style="78"/>
    <col min="11576" max="11576" width="62.28515625" style="78" customWidth="1"/>
    <col min="11577" max="11776" width="9.140625" style="78"/>
    <col min="11777" max="11777" width="4.42578125" style="78" customWidth="1"/>
    <col min="11778" max="11778" width="11.5703125" style="78" customWidth="1"/>
    <col min="11779" max="11779" width="40.42578125" style="78" customWidth="1"/>
    <col min="11780" max="11780" width="5.5703125" style="78" customWidth="1"/>
    <col min="11781" max="11781" width="8.5703125" style="78" customWidth="1"/>
    <col min="11782" max="11782" width="9.85546875" style="78" customWidth="1"/>
    <col min="11783" max="11783" width="13.85546875" style="78" customWidth="1"/>
    <col min="11784" max="11784" width="11" style="78" customWidth="1"/>
    <col min="11785" max="11785" width="9.7109375" style="78" customWidth="1"/>
    <col min="11786" max="11786" width="11.28515625" style="78" customWidth="1"/>
    <col min="11787" max="11787" width="10.42578125" style="78" customWidth="1"/>
    <col min="11788" max="11788" width="75.42578125" style="78" customWidth="1"/>
    <col min="11789" max="11789" width="45.28515625" style="78" customWidth="1"/>
    <col min="11790" max="11831" width="9.140625" style="78"/>
    <col min="11832" max="11832" width="62.28515625" style="78" customWidth="1"/>
    <col min="11833" max="12032" width="9.140625" style="78"/>
    <col min="12033" max="12033" width="4.42578125" style="78" customWidth="1"/>
    <col min="12034" max="12034" width="11.5703125" style="78" customWidth="1"/>
    <col min="12035" max="12035" width="40.42578125" style="78" customWidth="1"/>
    <col min="12036" max="12036" width="5.5703125" style="78" customWidth="1"/>
    <col min="12037" max="12037" width="8.5703125" style="78" customWidth="1"/>
    <col min="12038" max="12038" width="9.85546875" style="78" customWidth="1"/>
    <col min="12039" max="12039" width="13.85546875" style="78" customWidth="1"/>
    <col min="12040" max="12040" width="11" style="78" customWidth="1"/>
    <col min="12041" max="12041" width="9.7109375" style="78" customWidth="1"/>
    <col min="12042" max="12042" width="11.28515625" style="78" customWidth="1"/>
    <col min="12043" max="12043" width="10.42578125" style="78" customWidth="1"/>
    <col min="12044" max="12044" width="75.42578125" style="78" customWidth="1"/>
    <col min="12045" max="12045" width="45.28515625" style="78" customWidth="1"/>
    <col min="12046" max="12087" width="9.140625" style="78"/>
    <col min="12088" max="12088" width="62.28515625" style="78" customWidth="1"/>
    <col min="12089" max="12288" width="9.140625" style="78"/>
    <col min="12289" max="12289" width="4.42578125" style="78" customWidth="1"/>
    <col min="12290" max="12290" width="11.5703125" style="78" customWidth="1"/>
    <col min="12291" max="12291" width="40.42578125" style="78" customWidth="1"/>
    <col min="12292" max="12292" width="5.5703125" style="78" customWidth="1"/>
    <col min="12293" max="12293" width="8.5703125" style="78" customWidth="1"/>
    <col min="12294" max="12294" width="9.85546875" style="78" customWidth="1"/>
    <col min="12295" max="12295" width="13.85546875" style="78" customWidth="1"/>
    <col min="12296" max="12296" width="11" style="78" customWidth="1"/>
    <col min="12297" max="12297" width="9.7109375" style="78" customWidth="1"/>
    <col min="12298" max="12298" width="11.28515625" style="78" customWidth="1"/>
    <col min="12299" max="12299" width="10.42578125" style="78" customWidth="1"/>
    <col min="12300" max="12300" width="75.42578125" style="78" customWidth="1"/>
    <col min="12301" max="12301" width="45.28515625" style="78" customWidth="1"/>
    <col min="12302" max="12343" width="9.140625" style="78"/>
    <col min="12344" max="12344" width="62.28515625" style="78" customWidth="1"/>
    <col min="12345" max="12544" width="9.140625" style="78"/>
    <col min="12545" max="12545" width="4.42578125" style="78" customWidth="1"/>
    <col min="12546" max="12546" width="11.5703125" style="78" customWidth="1"/>
    <col min="12547" max="12547" width="40.42578125" style="78" customWidth="1"/>
    <col min="12548" max="12548" width="5.5703125" style="78" customWidth="1"/>
    <col min="12549" max="12549" width="8.5703125" style="78" customWidth="1"/>
    <col min="12550" max="12550" width="9.85546875" style="78" customWidth="1"/>
    <col min="12551" max="12551" width="13.85546875" style="78" customWidth="1"/>
    <col min="12552" max="12552" width="11" style="78" customWidth="1"/>
    <col min="12553" max="12553" width="9.7109375" style="78" customWidth="1"/>
    <col min="12554" max="12554" width="11.28515625" style="78" customWidth="1"/>
    <col min="12555" max="12555" width="10.42578125" style="78" customWidth="1"/>
    <col min="12556" max="12556" width="75.42578125" style="78" customWidth="1"/>
    <col min="12557" max="12557" width="45.28515625" style="78" customWidth="1"/>
    <col min="12558" max="12599" width="9.140625" style="78"/>
    <col min="12600" max="12600" width="62.28515625" style="78" customWidth="1"/>
    <col min="12601" max="12800" width="9.140625" style="78"/>
    <col min="12801" max="12801" width="4.42578125" style="78" customWidth="1"/>
    <col min="12802" max="12802" width="11.5703125" style="78" customWidth="1"/>
    <col min="12803" max="12803" width="40.42578125" style="78" customWidth="1"/>
    <col min="12804" max="12804" width="5.5703125" style="78" customWidth="1"/>
    <col min="12805" max="12805" width="8.5703125" style="78" customWidth="1"/>
    <col min="12806" max="12806" width="9.85546875" style="78" customWidth="1"/>
    <col min="12807" max="12807" width="13.85546875" style="78" customWidth="1"/>
    <col min="12808" max="12808" width="11" style="78" customWidth="1"/>
    <col min="12809" max="12809" width="9.7109375" style="78" customWidth="1"/>
    <col min="12810" max="12810" width="11.28515625" style="78" customWidth="1"/>
    <col min="12811" max="12811" width="10.42578125" style="78" customWidth="1"/>
    <col min="12812" max="12812" width="75.42578125" style="78" customWidth="1"/>
    <col min="12813" max="12813" width="45.28515625" style="78" customWidth="1"/>
    <col min="12814" max="12855" width="9.140625" style="78"/>
    <col min="12856" max="12856" width="62.28515625" style="78" customWidth="1"/>
    <col min="12857" max="13056" width="9.140625" style="78"/>
    <col min="13057" max="13057" width="4.42578125" style="78" customWidth="1"/>
    <col min="13058" max="13058" width="11.5703125" style="78" customWidth="1"/>
    <col min="13059" max="13059" width="40.42578125" style="78" customWidth="1"/>
    <col min="13060" max="13060" width="5.5703125" style="78" customWidth="1"/>
    <col min="13061" max="13061" width="8.5703125" style="78" customWidth="1"/>
    <col min="13062" max="13062" width="9.85546875" style="78" customWidth="1"/>
    <col min="13063" max="13063" width="13.85546875" style="78" customWidth="1"/>
    <col min="13064" max="13064" width="11" style="78" customWidth="1"/>
    <col min="13065" max="13065" width="9.7109375" style="78" customWidth="1"/>
    <col min="13066" max="13066" width="11.28515625" style="78" customWidth="1"/>
    <col min="13067" max="13067" width="10.42578125" style="78" customWidth="1"/>
    <col min="13068" max="13068" width="75.42578125" style="78" customWidth="1"/>
    <col min="13069" max="13069" width="45.28515625" style="78" customWidth="1"/>
    <col min="13070" max="13111" width="9.140625" style="78"/>
    <col min="13112" max="13112" width="62.28515625" style="78" customWidth="1"/>
    <col min="13113" max="13312" width="9.140625" style="78"/>
    <col min="13313" max="13313" width="4.42578125" style="78" customWidth="1"/>
    <col min="13314" max="13314" width="11.5703125" style="78" customWidth="1"/>
    <col min="13315" max="13315" width="40.42578125" style="78" customWidth="1"/>
    <col min="13316" max="13316" width="5.5703125" style="78" customWidth="1"/>
    <col min="13317" max="13317" width="8.5703125" style="78" customWidth="1"/>
    <col min="13318" max="13318" width="9.85546875" style="78" customWidth="1"/>
    <col min="13319" max="13319" width="13.85546875" style="78" customWidth="1"/>
    <col min="13320" max="13320" width="11" style="78" customWidth="1"/>
    <col min="13321" max="13321" width="9.7109375" style="78" customWidth="1"/>
    <col min="13322" max="13322" width="11.28515625" style="78" customWidth="1"/>
    <col min="13323" max="13323" width="10.42578125" style="78" customWidth="1"/>
    <col min="13324" max="13324" width="75.42578125" style="78" customWidth="1"/>
    <col min="13325" max="13325" width="45.28515625" style="78" customWidth="1"/>
    <col min="13326" max="13367" width="9.140625" style="78"/>
    <col min="13368" max="13368" width="62.28515625" style="78" customWidth="1"/>
    <col min="13369" max="13568" width="9.140625" style="78"/>
    <col min="13569" max="13569" width="4.42578125" style="78" customWidth="1"/>
    <col min="13570" max="13570" width="11.5703125" style="78" customWidth="1"/>
    <col min="13571" max="13571" width="40.42578125" style="78" customWidth="1"/>
    <col min="13572" max="13572" width="5.5703125" style="78" customWidth="1"/>
    <col min="13573" max="13573" width="8.5703125" style="78" customWidth="1"/>
    <col min="13574" max="13574" width="9.85546875" style="78" customWidth="1"/>
    <col min="13575" max="13575" width="13.85546875" style="78" customWidth="1"/>
    <col min="13576" max="13576" width="11" style="78" customWidth="1"/>
    <col min="13577" max="13577" width="9.7109375" style="78" customWidth="1"/>
    <col min="13578" max="13578" width="11.28515625" style="78" customWidth="1"/>
    <col min="13579" max="13579" width="10.42578125" style="78" customWidth="1"/>
    <col min="13580" max="13580" width="75.42578125" style="78" customWidth="1"/>
    <col min="13581" max="13581" width="45.28515625" style="78" customWidth="1"/>
    <col min="13582" max="13623" width="9.140625" style="78"/>
    <col min="13624" max="13624" width="62.28515625" style="78" customWidth="1"/>
    <col min="13625" max="13824" width="9.140625" style="78"/>
    <col min="13825" max="13825" width="4.42578125" style="78" customWidth="1"/>
    <col min="13826" max="13826" width="11.5703125" style="78" customWidth="1"/>
    <col min="13827" max="13827" width="40.42578125" style="78" customWidth="1"/>
    <col min="13828" max="13828" width="5.5703125" style="78" customWidth="1"/>
    <col min="13829" max="13829" width="8.5703125" style="78" customWidth="1"/>
    <col min="13830" max="13830" width="9.85546875" style="78" customWidth="1"/>
    <col min="13831" max="13831" width="13.85546875" style="78" customWidth="1"/>
    <col min="13832" max="13832" width="11" style="78" customWidth="1"/>
    <col min="13833" max="13833" width="9.7109375" style="78" customWidth="1"/>
    <col min="13834" max="13834" width="11.28515625" style="78" customWidth="1"/>
    <col min="13835" max="13835" width="10.42578125" style="78" customWidth="1"/>
    <col min="13836" max="13836" width="75.42578125" style="78" customWidth="1"/>
    <col min="13837" max="13837" width="45.28515625" style="78" customWidth="1"/>
    <col min="13838" max="13879" width="9.140625" style="78"/>
    <col min="13880" max="13880" width="62.28515625" style="78" customWidth="1"/>
    <col min="13881" max="14080" width="9.140625" style="78"/>
    <col min="14081" max="14081" width="4.42578125" style="78" customWidth="1"/>
    <col min="14082" max="14082" width="11.5703125" style="78" customWidth="1"/>
    <col min="14083" max="14083" width="40.42578125" style="78" customWidth="1"/>
    <col min="14084" max="14084" width="5.5703125" style="78" customWidth="1"/>
    <col min="14085" max="14085" width="8.5703125" style="78" customWidth="1"/>
    <col min="14086" max="14086" width="9.85546875" style="78" customWidth="1"/>
    <col min="14087" max="14087" width="13.85546875" style="78" customWidth="1"/>
    <col min="14088" max="14088" width="11" style="78" customWidth="1"/>
    <col min="14089" max="14089" width="9.7109375" style="78" customWidth="1"/>
    <col min="14090" max="14090" width="11.28515625" style="78" customWidth="1"/>
    <col min="14091" max="14091" width="10.42578125" style="78" customWidth="1"/>
    <col min="14092" max="14092" width="75.42578125" style="78" customWidth="1"/>
    <col min="14093" max="14093" width="45.28515625" style="78" customWidth="1"/>
    <col min="14094" max="14135" width="9.140625" style="78"/>
    <col min="14136" max="14136" width="62.28515625" style="78" customWidth="1"/>
    <col min="14137" max="14336" width="9.140625" style="78"/>
    <col min="14337" max="14337" width="4.42578125" style="78" customWidth="1"/>
    <col min="14338" max="14338" width="11.5703125" style="78" customWidth="1"/>
    <col min="14339" max="14339" width="40.42578125" style="78" customWidth="1"/>
    <col min="14340" max="14340" width="5.5703125" style="78" customWidth="1"/>
    <col min="14341" max="14341" width="8.5703125" style="78" customWidth="1"/>
    <col min="14342" max="14342" width="9.85546875" style="78" customWidth="1"/>
    <col min="14343" max="14343" width="13.85546875" style="78" customWidth="1"/>
    <col min="14344" max="14344" width="11" style="78" customWidth="1"/>
    <col min="14345" max="14345" width="9.7109375" style="78" customWidth="1"/>
    <col min="14346" max="14346" width="11.28515625" style="78" customWidth="1"/>
    <col min="14347" max="14347" width="10.42578125" style="78" customWidth="1"/>
    <col min="14348" max="14348" width="75.42578125" style="78" customWidth="1"/>
    <col min="14349" max="14349" width="45.28515625" style="78" customWidth="1"/>
    <col min="14350" max="14391" width="9.140625" style="78"/>
    <col min="14392" max="14392" width="62.28515625" style="78" customWidth="1"/>
    <col min="14393" max="14592" width="9.140625" style="78"/>
    <col min="14593" max="14593" width="4.42578125" style="78" customWidth="1"/>
    <col min="14594" max="14594" width="11.5703125" style="78" customWidth="1"/>
    <col min="14595" max="14595" width="40.42578125" style="78" customWidth="1"/>
    <col min="14596" max="14596" width="5.5703125" style="78" customWidth="1"/>
    <col min="14597" max="14597" width="8.5703125" style="78" customWidth="1"/>
    <col min="14598" max="14598" width="9.85546875" style="78" customWidth="1"/>
    <col min="14599" max="14599" width="13.85546875" style="78" customWidth="1"/>
    <col min="14600" max="14600" width="11" style="78" customWidth="1"/>
    <col min="14601" max="14601" width="9.7109375" style="78" customWidth="1"/>
    <col min="14602" max="14602" width="11.28515625" style="78" customWidth="1"/>
    <col min="14603" max="14603" width="10.42578125" style="78" customWidth="1"/>
    <col min="14604" max="14604" width="75.42578125" style="78" customWidth="1"/>
    <col min="14605" max="14605" width="45.28515625" style="78" customWidth="1"/>
    <col min="14606" max="14647" width="9.140625" style="78"/>
    <col min="14648" max="14648" width="62.28515625" style="78" customWidth="1"/>
    <col min="14649" max="14848" width="9.140625" style="78"/>
    <col min="14849" max="14849" width="4.42578125" style="78" customWidth="1"/>
    <col min="14850" max="14850" width="11.5703125" style="78" customWidth="1"/>
    <col min="14851" max="14851" width="40.42578125" style="78" customWidth="1"/>
    <col min="14852" max="14852" width="5.5703125" style="78" customWidth="1"/>
    <col min="14853" max="14853" width="8.5703125" style="78" customWidth="1"/>
    <col min="14854" max="14854" width="9.85546875" style="78" customWidth="1"/>
    <col min="14855" max="14855" width="13.85546875" style="78" customWidth="1"/>
    <col min="14856" max="14856" width="11" style="78" customWidth="1"/>
    <col min="14857" max="14857" width="9.7109375" style="78" customWidth="1"/>
    <col min="14858" max="14858" width="11.28515625" style="78" customWidth="1"/>
    <col min="14859" max="14859" width="10.42578125" style="78" customWidth="1"/>
    <col min="14860" max="14860" width="75.42578125" style="78" customWidth="1"/>
    <col min="14861" max="14861" width="45.28515625" style="78" customWidth="1"/>
    <col min="14862" max="14903" width="9.140625" style="78"/>
    <col min="14904" max="14904" width="62.28515625" style="78" customWidth="1"/>
    <col min="14905" max="15104" width="9.140625" style="78"/>
    <col min="15105" max="15105" width="4.42578125" style="78" customWidth="1"/>
    <col min="15106" max="15106" width="11.5703125" style="78" customWidth="1"/>
    <col min="15107" max="15107" width="40.42578125" style="78" customWidth="1"/>
    <col min="15108" max="15108" width="5.5703125" style="78" customWidth="1"/>
    <col min="15109" max="15109" width="8.5703125" style="78" customWidth="1"/>
    <col min="15110" max="15110" width="9.85546875" style="78" customWidth="1"/>
    <col min="15111" max="15111" width="13.85546875" style="78" customWidth="1"/>
    <col min="15112" max="15112" width="11" style="78" customWidth="1"/>
    <col min="15113" max="15113" width="9.7109375" style="78" customWidth="1"/>
    <col min="15114" max="15114" width="11.28515625" style="78" customWidth="1"/>
    <col min="15115" max="15115" width="10.42578125" style="78" customWidth="1"/>
    <col min="15116" max="15116" width="75.42578125" style="78" customWidth="1"/>
    <col min="15117" max="15117" width="45.28515625" style="78" customWidth="1"/>
    <col min="15118" max="15159" width="9.140625" style="78"/>
    <col min="15160" max="15160" width="62.28515625" style="78" customWidth="1"/>
    <col min="15161" max="15360" width="9.140625" style="78"/>
    <col min="15361" max="15361" width="4.42578125" style="78" customWidth="1"/>
    <col min="15362" max="15362" width="11.5703125" style="78" customWidth="1"/>
    <col min="15363" max="15363" width="40.42578125" style="78" customWidth="1"/>
    <col min="15364" max="15364" width="5.5703125" style="78" customWidth="1"/>
    <col min="15365" max="15365" width="8.5703125" style="78" customWidth="1"/>
    <col min="15366" max="15366" width="9.85546875" style="78" customWidth="1"/>
    <col min="15367" max="15367" width="13.85546875" style="78" customWidth="1"/>
    <col min="15368" max="15368" width="11" style="78" customWidth="1"/>
    <col min="15369" max="15369" width="9.7109375" style="78" customWidth="1"/>
    <col min="15370" max="15370" width="11.28515625" style="78" customWidth="1"/>
    <col min="15371" max="15371" width="10.42578125" style="78" customWidth="1"/>
    <col min="15372" max="15372" width="75.42578125" style="78" customWidth="1"/>
    <col min="15373" max="15373" width="45.28515625" style="78" customWidth="1"/>
    <col min="15374" max="15415" width="9.140625" style="78"/>
    <col min="15416" max="15416" width="62.28515625" style="78" customWidth="1"/>
    <col min="15417" max="15616" width="9.140625" style="78"/>
    <col min="15617" max="15617" width="4.42578125" style="78" customWidth="1"/>
    <col min="15618" max="15618" width="11.5703125" style="78" customWidth="1"/>
    <col min="15619" max="15619" width="40.42578125" style="78" customWidth="1"/>
    <col min="15620" max="15620" width="5.5703125" style="78" customWidth="1"/>
    <col min="15621" max="15621" width="8.5703125" style="78" customWidth="1"/>
    <col min="15622" max="15622" width="9.85546875" style="78" customWidth="1"/>
    <col min="15623" max="15623" width="13.85546875" style="78" customWidth="1"/>
    <col min="15624" max="15624" width="11" style="78" customWidth="1"/>
    <col min="15625" max="15625" width="9.7109375" style="78" customWidth="1"/>
    <col min="15626" max="15626" width="11.28515625" style="78" customWidth="1"/>
    <col min="15627" max="15627" width="10.42578125" style="78" customWidth="1"/>
    <col min="15628" max="15628" width="75.42578125" style="78" customWidth="1"/>
    <col min="15629" max="15629" width="45.28515625" style="78" customWidth="1"/>
    <col min="15630" max="15671" width="9.140625" style="78"/>
    <col min="15672" max="15672" width="62.28515625" style="78" customWidth="1"/>
    <col min="15673" max="15872" width="9.140625" style="78"/>
    <col min="15873" max="15873" width="4.42578125" style="78" customWidth="1"/>
    <col min="15874" max="15874" width="11.5703125" style="78" customWidth="1"/>
    <col min="15875" max="15875" width="40.42578125" style="78" customWidth="1"/>
    <col min="15876" max="15876" width="5.5703125" style="78" customWidth="1"/>
    <col min="15877" max="15877" width="8.5703125" style="78" customWidth="1"/>
    <col min="15878" max="15878" width="9.85546875" style="78" customWidth="1"/>
    <col min="15879" max="15879" width="13.85546875" style="78" customWidth="1"/>
    <col min="15880" max="15880" width="11" style="78" customWidth="1"/>
    <col min="15881" max="15881" width="9.7109375" style="78" customWidth="1"/>
    <col min="15882" max="15882" width="11.28515625" style="78" customWidth="1"/>
    <col min="15883" max="15883" width="10.42578125" style="78" customWidth="1"/>
    <col min="15884" max="15884" width="75.42578125" style="78" customWidth="1"/>
    <col min="15885" max="15885" width="45.28515625" style="78" customWidth="1"/>
    <col min="15886" max="15927" width="9.140625" style="78"/>
    <col min="15928" max="15928" width="62.28515625" style="78" customWidth="1"/>
    <col min="15929" max="16128" width="9.140625" style="78"/>
    <col min="16129" max="16129" width="4.42578125" style="78" customWidth="1"/>
    <col min="16130" max="16130" width="11.5703125" style="78" customWidth="1"/>
    <col min="16131" max="16131" width="40.42578125" style="78" customWidth="1"/>
    <col min="16132" max="16132" width="5.5703125" style="78" customWidth="1"/>
    <col min="16133" max="16133" width="8.5703125" style="78" customWidth="1"/>
    <col min="16134" max="16134" width="9.85546875" style="78" customWidth="1"/>
    <col min="16135" max="16135" width="13.85546875" style="78" customWidth="1"/>
    <col min="16136" max="16136" width="11" style="78" customWidth="1"/>
    <col min="16137" max="16137" width="9.7109375" style="78" customWidth="1"/>
    <col min="16138" max="16138" width="11.28515625" style="78" customWidth="1"/>
    <col min="16139" max="16139" width="10.42578125" style="78" customWidth="1"/>
    <col min="16140" max="16140" width="75.42578125" style="78" customWidth="1"/>
    <col min="16141" max="16141" width="45.28515625" style="78" customWidth="1"/>
    <col min="16142" max="16183" width="9.140625" style="78"/>
    <col min="16184" max="16184" width="62.28515625" style="78" customWidth="1"/>
    <col min="16185" max="16384" width="9.140625" style="78"/>
  </cols>
  <sheetData>
    <row r="1" spans="1:104" ht="15" customHeight="1" x14ac:dyDescent="0.25">
      <c r="A1" s="77" t="s">
        <v>19</v>
      </c>
      <c r="B1" s="77"/>
      <c r="C1" s="77"/>
      <c r="D1" s="77"/>
      <c r="E1" s="77"/>
      <c r="F1" s="77"/>
      <c r="G1" s="77"/>
    </row>
    <row r="2" spans="1:104" ht="3" customHeight="1" thickBot="1" x14ac:dyDescent="0.25">
      <c r="B2" s="79"/>
      <c r="C2" s="80"/>
      <c r="D2" s="80"/>
      <c r="E2" s="81"/>
      <c r="F2" s="80"/>
      <c r="G2" s="80"/>
    </row>
    <row r="3" spans="1:104" ht="13.5" customHeight="1" thickTop="1" x14ac:dyDescent="0.2">
      <c r="A3" s="82" t="s">
        <v>20</v>
      </c>
      <c r="B3" s="83"/>
      <c r="C3" s="84"/>
      <c r="D3" s="85" t="s">
        <v>221</v>
      </c>
      <c r="E3" s="86"/>
      <c r="F3" s="87"/>
      <c r="G3" s="88"/>
    </row>
    <row r="4" spans="1:104" ht="13.5" customHeight="1" thickBot="1" x14ac:dyDescent="0.25">
      <c r="A4" s="89" t="s">
        <v>21</v>
      </c>
      <c r="B4" s="90"/>
      <c r="C4" s="91"/>
      <c r="D4" s="92" t="s">
        <v>222</v>
      </c>
      <c r="E4" s="93"/>
      <c r="F4" s="94"/>
      <c r="G4" s="95"/>
    </row>
    <row r="5" spans="1:104" ht="13.5" thickTop="1" x14ac:dyDescent="0.2">
      <c r="A5" s="96"/>
    </row>
    <row r="6" spans="1:104" s="102" customFormat="1" ht="26.25" customHeight="1" x14ac:dyDescent="0.2">
      <c r="A6" s="98" t="s">
        <v>22</v>
      </c>
      <c r="B6" s="99" t="s">
        <v>23</v>
      </c>
      <c r="C6" s="99" t="s">
        <v>24</v>
      </c>
      <c r="D6" s="99" t="s">
        <v>25</v>
      </c>
      <c r="E6" s="99" t="s">
        <v>26</v>
      </c>
      <c r="F6" s="99" t="s">
        <v>27</v>
      </c>
      <c r="G6" s="100" t="s">
        <v>28</v>
      </c>
      <c r="H6" s="101" t="s">
        <v>29</v>
      </c>
      <c r="I6" s="101" t="s">
        <v>30</v>
      </c>
      <c r="J6" s="101" t="s">
        <v>31</v>
      </c>
      <c r="K6" s="101" t="s">
        <v>32</v>
      </c>
    </row>
    <row r="7" spans="1:104" ht="14.25" customHeight="1" x14ac:dyDescent="0.2">
      <c r="A7" s="103" t="s">
        <v>33</v>
      </c>
      <c r="B7" s="104" t="s">
        <v>49</v>
      </c>
      <c r="C7" s="105" t="s">
        <v>35</v>
      </c>
      <c r="D7" s="106"/>
      <c r="E7" s="107"/>
      <c r="F7" s="107"/>
      <c r="G7" s="108"/>
      <c r="H7" s="109"/>
      <c r="I7" s="110"/>
      <c r="J7" s="109"/>
      <c r="K7" s="110"/>
      <c r="O7" s="111"/>
    </row>
    <row r="8" spans="1:104" x14ac:dyDescent="0.2">
      <c r="A8" s="112">
        <v>1</v>
      </c>
      <c r="B8" s="113" t="s">
        <v>50</v>
      </c>
      <c r="C8" s="114" t="s">
        <v>51</v>
      </c>
      <c r="D8" s="115" t="s">
        <v>52</v>
      </c>
      <c r="E8" s="116">
        <v>1</v>
      </c>
      <c r="F8" s="117"/>
      <c r="G8" s="118">
        <f>E8*F8</f>
        <v>0</v>
      </c>
      <c r="H8" s="119">
        <v>0</v>
      </c>
      <c r="I8" s="120">
        <f>E8*H8</f>
        <v>0</v>
      </c>
      <c r="J8" s="119"/>
      <c r="K8" s="120">
        <f>E8*J8</f>
        <v>0</v>
      </c>
      <c r="O8" s="111"/>
      <c r="Z8" s="121"/>
      <c r="AA8" s="121">
        <v>12</v>
      </c>
      <c r="AB8" s="121">
        <v>0</v>
      </c>
      <c r="AC8" s="121">
        <v>1</v>
      </c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CA8" s="121">
        <v>12</v>
      </c>
      <c r="CB8" s="121">
        <v>0</v>
      </c>
      <c r="CZ8" s="78">
        <v>1</v>
      </c>
    </row>
    <row r="9" spans="1:104" x14ac:dyDescent="0.2">
      <c r="A9" s="137" t="s">
        <v>37</v>
      </c>
      <c r="B9" s="138" t="s">
        <v>49</v>
      </c>
      <c r="C9" s="139" t="s">
        <v>35</v>
      </c>
      <c r="D9" s="140"/>
      <c r="E9" s="141"/>
      <c r="F9" s="141"/>
      <c r="G9" s="142">
        <f>SUM(G7:G8)</f>
        <v>0</v>
      </c>
      <c r="H9" s="143"/>
      <c r="I9" s="144">
        <f>SUM(I7:I8)</f>
        <v>0</v>
      </c>
      <c r="J9" s="145"/>
      <c r="K9" s="144">
        <f>SUM(K7:K8)</f>
        <v>0</v>
      </c>
      <c r="O9" s="111"/>
      <c r="X9" s="146">
        <f>K9</f>
        <v>0</v>
      </c>
      <c r="Y9" s="146">
        <f>I9</f>
        <v>0</v>
      </c>
      <c r="Z9" s="147">
        <f>G9</f>
        <v>0</v>
      </c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121"/>
      <c r="AU9" s="121"/>
      <c r="AV9" s="121"/>
      <c r="AW9" s="121"/>
      <c r="AX9" s="121"/>
      <c r="AY9" s="121"/>
      <c r="AZ9" s="121"/>
      <c r="BA9" s="148"/>
      <c r="BB9" s="148"/>
      <c r="BC9" s="148"/>
      <c r="BD9" s="148"/>
      <c r="BE9" s="148"/>
      <c r="BF9" s="148"/>
      <c r="BG9" s="121"/>
      <c r="BH9" s="121"/>
      <c r="BI9" s="121"/>
      <c r="BJ9" s="121"/>
      <c r="BK9" s="121"/>
    </row>
    <row r="10" spans="1:104" ht="14.25" customHeight="1" x14ac:dyDescent="0.2">
      <c r="A10" s="103" t="s">
        <v>33</v>
      </c>
      <c r="B10" s="104" t="s">
        <v>34</v>
      </c>
      <c r="C10" s="105" t="s">
        <v>35</v>
      </c>
      <c r="D10" s="106"/>
      <c r="E10" s="107"/>
      <c r="F10" s="107"/>
      <c r="G10" s="108"/>
      <c r="H10" s="109"/>
      <c r="I10" s="110"/>
      <c r="J10" s="109"/>
      <c r="K10" s="110"/>
      <c r="O10" s="111"/>
    </row>
    <row r="11" spans="1:104" x14ac:dyDescent="0.2">
      <c r="A11" s="112">
        <v>2</v>
      </c>
      <c r="B11" s="113" t="s">
        <v>53</v>
      </c>
      <c r="C11" s="114" t="s">
        <v>54</v>
      </c>
      <c r="D11" s="115" t="s">
        <v>55</v>
      </c>
      <c r="E11" s="116">
        <v>160.63999999999999</v>
      </c>
      <c r="F11" s="117"/>
      <c r="G11" s="118">
        <f>E11*F11</f>
        <v>0</v>
      </c>
      <c r="H11" s="119">
        <v>0</v>
      </c>
      <c r="I11" s="120">
        <f>E11*H11</f>
        <v>0</v>
      </c>
      <c r="J11" s="119">
        <v>0</v>
      </c>
      <c r="K11" s="120">
        <f>E11*J11</f>
        <v>0</v>
      </c>
      <c r="O11" s="111"/>
      <c r="Z11" s="121"/>
      <c r="AA11" s="121">
        <v>1</v>
      </c>
      <c r="AB11" s="121">
        <v>1</v>
      </c>
      <c r="AC11" s="121">
        <v>1</v>
      </c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CA11" s="121">
        <v>1</v>
      </c>
      <c r="CB11" s="121">
        <v>1</v>
      </c>
      <c r="CZ11" s="78">
        <v>1</v>
      </c>
    </row>
    <row r="12" spans="1:104" x14ac:dyDescent="0.2">
      <c r="A12" s="122"/>
      <c r="B12" s="123"/>
      <c r="C12" s="129" t="s">
        <v>56</v>
      </c>
      <c r="D12" s="130"/>
      <c r="E12" s="131">
        <v>160.63999999999999</v>
      </c>
      <c r="F12" s="132"/>
      <c r="G12" s="133"/>
      <c r="H12" s="134"/>
      <c r="I12" s="127"/>
      <c r="K12" s="127"/>
      <c r="M12" s="135" t="s">
        <v>56</v>
      </c>
      <c r="O12" s="111"/>
      <c r="Z12" s="121"/>
      <c r="AA12" s="121"/>
      <c r="AB12" s="121"/>
      <c r="AC12" s="121"/>
      <c r="AD12" s="121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  <c r="AO12" s="121"/>
      <c r="AP12" s="121"/>
      <c r="AQ12" s="121"/>
      <c r="AR12" s="121"/>
      <c r="AS12" s="121"/>
      <c r="AT12" s="121"/>
      <c r="AU12" s="121"/>
      <c r="AV12" s="121"/>
      <c r="AW12" s="121"/>
      <c r="AX12" s="121"/>
      <c r="AY12" s="121"/>
      <c r="AZ12" s="121"/>
      <c r="BA12" s="121"/>
      <c r="BB12" s="121"/>
      <c r="BC12" s="121"/>
      <c r="BD12" s="136" t="str">
        <f>C11</f>
        <v>Odkopávky pro silnice v hor. 3 do 1000 m3</v>
      </c>
      <c r="BE12" s="121"/>
      <c r="BF12" s="121"/>
      <c r="BG12" s="121"/>
      <c r="BH12" s="121"/>
      <c r="BI12" s="121"/>
      <c r="BJ12" s="121"/>
      <c r="BK12" s="121"/>
    </row>
    <row r="13" spans="1:104" x14ac:dyDescent="0.2">
      <c r="A13" s="112">
        <v>3</v>
      </c>
      <c r="B13" s="113" t="s">
        <v>57</v>
      </c>
      <c r="C13" s="114" t="s">
        <v>58</v>
      </c>
      <c r="D13" s="115" t="s">
        <v>55</v>
      </c>
      <c r="E13" s="116">
        <v>160.63999999999999</v>
      </c>
      <c r="F13" s="117"/>
      <c r="G13" s="118">
        <f>E13*F13</f>
        <v>0</v>
      </c>
      <c r="H13" s="119">
        <v>0</v>
      </c>
      <c r="I13" s="120">
        <f>E13*H13</f>
        <v>0</v>
      </c>
      <c r="J13" s="119">
        <v>0</v>
      </c>
      <c r="K13" s="120">
        <f>E13*J13</f>
        <v>0</v>
      </c>
      <c r="O13" s="111"/>
      <c r="Z13" s="121"/>
      <c r="AA13" s="121">
        <v>1</v>
      </c>
      <c r="AB13" s="121">
        <v>1</v>
      </c>
      <c r="AC13" s="121">
        <v>1</v>
      </c>
      <c r="AD13" s="121"/>
      <c r="AE13" s="121"/>
      <c r="AF13" s="121"/>
      <c r="AG13" s="121"/>
      <c r="AH13" s="121"/>
      <c r="AI13" s="121"/>
      <c r="AJ13" s="121"/>
      <c r="AK13" s="121"/>
      <c r="AL13" s="121"/>
      <c r="AM13" s="121"/>
      <c r="AN13" s="121"/>
      <c r="AO13" s="121"/>
      <c r="AP13" s="121"/>
      <c r="AQ13" s="121"/>
      <c r="AR13" s="121"/>
      <c r="AS13" s="121"/>
      <c r="AT13" s="121"/>
      <c r="AU13" s="121"/>
      <c r="AV13" s="121"/>
      <c r="AW13" s="121"/>
      <c r="AX13" s="121"/>
      <c r="AY13" s="121"/>
      <c r="AZ13" s="121"/>
      <c r="BA13" s="121"/>
      <c r="BB13" s="121"/>
      <c r="BC13" s="121"/>
      <c r="BD13" s="121"/>
      <c r="BE13" s="121"/>
      <c r="BF13" s="121"/>
      <c r="BG13" s="121"/>
      <c r="BH13" s="121"/>
      <c r="BI13" s="121"/>
      <c r="BJ13" s="121"/>
      <c r="BK13" s="121"/>
      <c r="CA13" s="121">
        <v>1</v>
      </c>
      <c r="CB13" s="121">
        <v>1</v>
      </c>
      <c r="CZ13" s="78">
        <v>1</v>
      </c>
    </row>
    <row r="14" spans="1:104" x14ac:dyDescent="0.2">
      <c r="A14" s="112">
        <v>4</v>
      </c>
      <c r="B14" s="113" t="s">
        <v>59</v>
      </c>
      <c r="C14" s="114" t="s">
        <v>60</v>
      </c>
      <c r="D14" s="115" t="s">
        <v>55</v>
      </c>
      <c r="E14" s="116">
        <v>160.63999999999999</v>
      </c>
      <c r="F14" s="117"/>
      <c r="G14" s="118">
        <f>E14*F14</f>
        <v>0</v>
      </c>
      <c r="H14" s="119">
        <v>0</v>
      </c>
      <c r="I14" s="120">
        <f>E14*H14</f>
        <v>0</v>
      </c>
      <c r="J14" s="119">
        <v>0</v>
      </c>
      <c r="K14" s="120">
        <f>E14*J14</f>
        <v>0</v>
      </c>
      <c r="O14" s="111"/>
      <c r="Z14" s="121"/>
      <c r="AA14" s="121">
        <v>1</v>
      </c>
      <c r="AB14" s="121">
        <v>1</v>
      </c>
      <c r="AC14" s="121">
        <v>1</v>
      </c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  <c r="BD14" s="121"/>
      <c r="BE14" s="121"/>
      <c r="BF14" s="121"/>
      <c r="BG14" s="121"/>
      <c r="BH14" s="121"/>
      <c r="BI14" s="121"/>
      <c r="BJ14" s="121"/>
      <c r="BK14" s="121"/>
      <c r="CA14" s="121">
        <v>1</v>
      </c>
      <c r="CB14" s="121">
        <v>1</v>
      </c>
      <c r="CZ14" s="78">
        <v>1</v>
      </c>
    </row>
    <row r="15" spans="1:104" x14ac:dyDescent="0.2">
      <c r="A15" s="112">
        <v>5</v>
      </c>
      <c r="B15" s="113" t="s">
        <v>61</v>
      </c>
      <c r="C15" s="114" t="s">
        <v>62</v>
      </c>
      <c r="D15" s="115" t="s">
        <v>55</v>
      </c>
      <c r="E15" s="116">
        <v>44.38</v>
      </c>
      <c r="F15" s="117"/>
      <c r="G15" s="118">
        <f>E15*F15</f>
        <v>0</v>
      </c>
      <c r="H15" s="119">
        <v>0</v>
      </c>
      <c r="I15" s="120">
        <f>E15*H15</f>
        <v>0</v>
      </c>
      <c r="J15" s="119">
        <v>0</v>
      </c>
      <c r="K15" s="120">
        <f>E15*J15</f>
        <v>0</v>
      </c>
      <c r="O15" s="111"/>
      <c r="Z15" s="121"/>
      <c r="AA15" s="121">
        <v>1</v>
      </c>
      <c r="AB15" s="121">
        <v>1</v>
      </c>
      <c r="AC15" s="121">
        <v>1</v>
      </c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1"/>
      <c r="BD15" s="121"/>
      <c r="BE15" s="121"/>
      <c r="BF15" s="121"/>
      <c r="BG15" s="121"/>
      <c r="BH15" s="121"/>
      <c r="BI15" s="121"/>
      <c r="BJ15" s="121"/>
      <c r="BK15" s="121"/>
      <c r="CA15" s="121">
        <v>1</v>
      </c>
      <c r="CB15" s="121">
        <v>1</v>
      </c>
      <c r="CZ15" s="78">
        <v>1</v>
      </c>
    </row>
    <row r="16" spans="1:104" x14ac:dyDescent="0.2">
      <c r="A16" s="112">
        <v>6</v>
      </c>
      <c r="B16" s="113" t="s">
        <v>63</v>
      </c>
      <c r="C16" s="114" t="s">
        <v>64</v>
      </c>
      <c r="D16" s="115" t="s">
        <v>36</v>
      </c>
      <c r="E16" s="116">
        <v>606</v>
      </c>
      <c r="F16" s="117"/>
      <c r="G16" s="118">
        <f>E16*F16</f>
        <v>0</v>
      </c>
      <c r="H16" s="119">
        <v>0</v>
      </c>
      <c r="I16" s="120">
        <f>E16*H16</f>
        <v>0</v>
      </c>
      <c r="J16" s="119">
        <v>0</v>
      </c>
      <c r="K16" s="120">
        <f>E16*J16</f>
        <v>0</v>
      </c>
      <c r="O16" s="111"/>
      <c r="Z16" s="121"/>
      <c r="AA16" s="121">
        <v>1</v>
      </c>
      <c r="AB16" s="121">
        <v>1</v>
      </c>
      <c r="AC16" s="121">
        <v>1</v>
      </c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1"/>
      <c r="BD16" s="121"/>
      <c r="BE16" s="121"/>
      <c r="BF16" s="121"/>
      <c r="BG16" s="121"/>
      <c r="BH16" s="121"/>
      <c r="BI16" s="121"/>
      <c r="BJ16" s="121"/>
      <c r="BK16" s="121"/>
      <c r="CA16" s="121">
        <v>1</v>
      </c>
      <c r="CB16" s="121">
        <v>1</v>
      </c>
      <c r="CZ16" s="78">
        <v>1</v>
      </c>
    </row>
    <row r="17" spans="1:104" x14ac:dyDescent="0.2">
      <c r="A17" s="122"/>
      <c r="B17" s="123"/>
      <c r="C17" s="129" t="s">
        <v>65</v>
      </c>
      <c r="D17" s="130"/>
      <c r="E17" s="131">
        <v>606</v>
      </c>
      <c r="F17" s="132"/>
      <c r="G17" s="133"/>
      <c r="H17" s="134"/>
      <c r="I17" s="127"/>
      <c r="K17" s="127"/>
      <c r="M17" s="135" t="s">
        <v>65</v>
      </c>
      <c r="O17" s="11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1"/>
      <c r="BD17" s="136" t="str">
        <f>C16</f>
        <v>Úprava pláně v zářezech v hor. 1-4, se zhutněním</v>
      </c>
      <c r="BE17" s="121"/>
      <c r="BF17" s="121"/>
      <c r="BG17" s="121"/>
      <c r="BH17" s="121"/>
      <c r="BI17" s="121"/>
      <c r="BJ17" s="121"/>
      <c r="BK17" s="121"/>
    </row>
    <row r="18" spans="1:104" x14ac:dyDescent="0.2">
      <c r="A18" s="137" t="s">
        <v>37</v>
      </c>
      <c r="B18" s="138" t="s">
        <v>34</v>
      </c>
      <c r="C18" s="139" t="s">
        <v>35</v>
      </c>
      <c r="D18" s="140"/>
      <c r="E18" s="141"/>
      <c r="F18" s="141"/>
      <c r="G18" s="142">
        <f>SUM(G10:G17)</f>
        <v>0</v>
      </c>
      <c r="H18" s="143"/>
      <c r="I18" s="144">
        <f>SUM(I10:I17)</f>
        <v>0</v>
      </c>
      <c r="J18" s="145"/>
      <c r="K18" s="144">
        <f>SUM(K10:K17)</f>
        <v>0</v>
      </c>
      <c r="O18" s="111"/>
      <c r="X18" s="146">
        <f>K18</f>
        <v>0</v>
      </c>
      <c r="Y18" s="146">
        <f>I18</f>
        <v>0</v>
      </c>
      <c r="Z18" s="147">
        <f>G18</f>
        <v>0</v>
      </c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48"/>
      <c r="BB18" s="148"/>
      <c r="BC18" s="148"/>
      <c r="BD18" s="148"/>
      <c r="BE18" s="148"/>
      <c r="BF18" s="148"/>
      <c r="BG18" s="121"/>
      <c r="BH18" s="121"/>
      <c r="BI18" s="121"/>
      <c r="BJ18" s="121"/>
      <c r="BK18" s="121"/>
    </row>
    <row r="19" spans="1:104" ht="14.25" customHeight="1" x14ac:dyDescent="0.2">
      <c r="A19" s="103" t="s">
        <v>33</v>
      </c>
      <c r="B19" s="104" t="s">
        <v>66</v>
      </c>
      <c r="C19" s="105" t="s">
        <v>67</v>
      </c>
      <c r="D19" s="106"/>
      <c r="E19" s="107"/>
      <c r="F19" s="107"/>
      <c r="G19" s="108"/>
      <c r="H19" s="109"/>
      <c r="I19" s="110"/>
      <c r="J19" s="109"/>
      <c r="K19" s="110"/>
      <c r="O19" s="111"/>
    </row>
    <row r="20" spans="1:104" x14ac:dyDescent="0.2">
      <c r="A20" s="112">
        <v>7</v>
      </c>
      <c r="B20" s="113" t="s">
        <v>68</v>
      </c>
      <c r="C20" s="114" t="s">
        <v>69</v>
      </c>
      <c r="D20" s="115" t="s">
        <v>36</v>
      </c>
      <c r="E20" s="116">
        <v>167.8</v>
      </c>
      <c r="F20" s="117"/>
      <c r="G20" s="118">
        <f>E20*F20</f>
        <v>0</v>
      </c>
      <c r="H20" s="119">
        <v>0</v>
      </c>
      <c r="I20" s="120">
        <f>E20*H20</f>
        <v>0</v>
      </c>
      <c r="J20" s="119">
        <v>0</v>
      </c>
      <c r="K20" s="120">
        <f>E20*J20</f>
        <v>0</v>
      </c>
      <c r="O20" s="111"/>
      <c r="Z20" s="121"/>
      <c r="AA20" s="121">
        <v>1</v>
      </c>
      <c r="AB20" s="121">
        <v>1</v>
      </c>
      <c r="AC20" s="121">
        <v>1</v>
      </c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CA20" s="121">
        <v>1</v>
      </c>
      <c r="CB20" s="121">
        <v>1</v>
      </c>
      <c r="CZ20" s="78">
        <v>1</v>
      </c>
    </row>
    <row r="21" spans="1:104" x14ac:dyDescent="0.2">
      <c r="A21" s="112">
        <v>8</v>
      </c>
      <c r="B21" s="113" t="s">
        <v>70</v>
      </c>
      <c r="C21" s="114" t="s">
        <v>71</v>
      </c>
      <c r="D21" s="115" t="s">
        <v>36</v>
      </c>
      <c r="E21" s="116">
        <v>167.8</v>
      </c>
      <c r="F21" s="117"/>
      <c r="G21" s="118">
        <f>E21*F21</f>
        <v>0</v>
      </c>
      <c r="H21" s="119">
        <v>0</v>
      </c>
      <c r="I21" s="120">
        <f>E21*H21</f>
        <v>0</v>
      </c>
      <c r="J21" s="119">
        <v>0</v>
      </c>
      <c r="K21" s="120">
        <f>E21*J21</f>
        <v>0</v>
      </c>
      <c r="O21" s="111"/>
      <c r="Z21" s="121"/>
      <c r="AA21" s="121">
        <v>1</v>
      </c>
      <c r="AB21" s="121">
        <v>1</v>
      </c>
      <c r="AC21" s="121">
        <v>1</v>
      </c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1"/>
      <c r="BD21" s="121"/>
      <c r="BE21" s="121"/>
      <c r="BF21" s="121"/>
      <c r="BG21" s="121"/>
      <c r="BH21" s="121"/>
      <c r="BI21" s="121"/>
      <c r="BJ21" s="121"/>
      <c r="BK21" s="121"/>
      <c r="CA21" s="121">
        <v>1</v>
      </c>
      <c r="CB21" s="121">
        <v>1</v>
      </c>
      <c r="CZ21" s="78">
        <v>1</v>
      </c>
    </row>
    <row r="22" spans="1:104" x14ac:dyDescent="0.2">
      <c r="A22" s="112">
        <v>9</v>
      </c>
      <c r="B22" s="113" t="s">
        <v>72</v>
      </c>
      <c r="C22" s="114" t="s">
        <v>73</v>
      </c>
      <c r="D22" s="115" t="s">
        <v>36</v>
      </c>
      <c r="E22" s="116">
        <v>167.8</v>
      </c>
      <c r="F22" s="117"/>
      <c r="G22" s="118">
        <f>E22*F22</f>
        <v>0</v>
      </c>
      <c r="H22" s="119">
        <v>0</v>
      </c>
      <c r="I22" s="120">
        <f>E22*H22</f>
        <v>0</v>
      </c>
      <c r="J22" s="119">
        <v>0</v>
      </c>
      <c r="K22" s="120">
        <f>E22*J22</f>
        <v>0</v>
      </c>
      <c r="O22" s="111"/>
      <c r="Z22" s="121"/>
      <c r="AA22" s="121">
        <v>1</v>
      </c>
      <c r="AB22" s="121">
        <v>1</v>
      </c>
      <c r="AC22" s="121">
        <v>1</v>
      </c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1"/>
      <c r="BD22" s="121"/>
      <c r="BE22" s="121"/>
      <c r="BF22" s="121"/>
      <c r="BG22" s="121"/>
      <c r="BH22" s="121"/>
      <c r="BI22" s="121"/>
      <c r="BJ22" s="121"/>
      <c r="BK22" s="121"/>
      <c r="CA22" s="121">
        <v>1</v>
      </c>
      <c r="CB22" s="121">
        <v>1</v>
      </c>
      <c r="CZ22" s="78">
        <v>1</v>
      </c>
    </row>
    <row r="23" spans="1:104" x14ac:dyDescent="0.2">
      <c r="A23" s="112">
        <v>10</v>
      </c>
      <c r="B23" s="113" t="s">
        <v>74</v>
      </c>
      <c r="C23" s="114" t="s">
        <v>75</v>
      </c>
      <c r="D23" s="115" t="s">
        <v>36</v>
      </c>
      <c r="E23" s="116">
        <v>167.8</v>
      </c>
      <c r="F23" s="117"/>
      <c r="G23" s="118">
        <f>E23*F23</f>
        <v>0</v>
      </c>
      <c r="H23" s="119">
        <v>0</v>
      </c>
      <c r="I23" s="120">
        <f>E23*H23</f>
        <v>0</v>
      </c>
      <c r="J23" s="119">
        <v>0</v>
      </c>
      <c r="K23" s="120">
        <f>E23*J23</f>
        <v>0</v>
      </c>
      <c r="O23" s="111"/>
      <c r="Z23" s="121"/>
      <c r="AA23" s="121">
        <v>1</v>
      </c>
      <c r="AB23" s="121">
        <v>1</v>
      </c>
      <c r="AC23" s="121">
        <v>1</v>
      </c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1"/>
      <c r="BD23" s="121"/>
      <c r="BE23" s="121"/>
      <c r="BF23" s="121"/>
      <c r="BG23" s="121"/>
      <c r="BH23" s="121"/>
      <c r="BI23" s="121"/>
      <c r="BJ23" s="121"/>
      <c r="BK23" s="121"/>
      <c r="CA23" s="121">
        <v>1</v>
      </c>
      <c r="CB23" s="121">
        <v>1</v>
      </c>
      <c r="CZ23" s="78">
        <v>1</v>
      </c>
    </row>
    <row r="24" spans="1:104" x14ac:dyDescent="0.2">
      <c r="A24" s="112">
        <v>11</v>
      </c>
      <c r="B24" s="113" t="s">
        <v>76</v>
      </c>
      <c r="C24" s="114" t="s">
        <v>77</v>
      </c>
      <c r="D24" s="115" t="s">
        <v>36</v>
      </c>
      <c r="E24" s="116">
        <v>167.8</v>
      </c>
      <c r="F24" s="117"/>
      <c r="G24" s="118">
        <f>E24*F24</f>
        <v>0</v>
      </c>
      <c r="H24" s="119">
        <v>0</v>
      </c>
      <c r="I24" s="120">
        <f>E24*H24</f>
        <v>0</v>
      </c>
      <c r="J24" s="119">
        <v>0</v>
      </c>
      <c r="K24" s="120">
        <f>E24*J24</f>
        <v>0</v>
      </c>
      <c r="O24" s="111"/>
      <c r="Z24" s="121"/>
      <c r="AA24" s="121">
        <v>1</v>
      </c>
      <c r="AB24" s="121">
        <v>1</v>
      </c>
      <c r="AC24" s="121">
        <v>1</v>
      </c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1"/>
      <c r="BD24" s="121"/>
      <c r="BE24" s="121"/>
      <c r="BF24" s="121"/>
      <c r="BG24" s="121"/>
      <c r="BH24" s="121"/>
      <c r="BI24" s="121"/>
      <c r="BJ24" s="121"/>
      <c r="BK24" s="121"/>
      <c r="CA24" s="121">
        <v>1</v>
      </c>
      <c r="CB24" s="121">
        <v>1</v>
      </c>
      <c r="CZ24" s="78">
        <v>1</v>
      </c>
    </row>
    <row r="25" spans="1:104" x14ac:dyDescent="0.2">
      <c r="A25" s="112">
        <v>12</v>
      </c>
      <c r="B25" s="113" t="s">
        <v>78</v>
      </c>
      <c r="C25" s="114" t="s">
        <v>79</v>
      </c>
      <c r="D25" s="115" t="s">
        <v>80</v>
      </c>
      <c r="E25" s="116">
        <v>46.984000000000002</v>
      </c>
      <c r="F25" s="117"/>
      <c r="G25" s="118">
        <f>E25*F25</f>
        <v>0</v>
      </c>
      <c r="H25" s="119">
        <v>9.9999999999944599E-4</v>
      </c>
      <c r="I25" s="120">
        <f>E25*H25</f>
        <v>4.698399999997397E-2</v>
      </c>
      <c r="J25" s="119"/>
      <c r="K25" s="120">
        <f>E25*J25</f>
        <v>0</v>
      </c>
      <c r="O25" s="111"/>
      <c r="Z25" s="121"/>
      <c r="AA25" s="121">
        <v>3</v>
      </c>
      <c r="AB25" s="121">
        <v>1</v>
      </c>
      <c r="AC25" s="121">
        <v>572410</v>
      </c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1"/>
      <c r="BH25" s="121"/>
      <c r="BI25" s="121"/>
      <c r="BJ25" s="121"/>
      <c r="BK25" s="121"/>
      <c r="CA25" s="121">
        <v>3</v>
      </c>
      <c r="CB25" s="121">
        <v>1</v>
      </c>
      <c r="CZ25" s="78">
        <v>1</v>
      </c>
    </row>
    <row r="26" spans="1:104" x14ac:dyDescent="0.2">
      <c r="A26" s="122"/>
      <c r="B26" s="123"/>
      <c r="C26" s="129" t="s">
        <v>81</v>
      </c>
      <c r="D26" s="130"/>
      <c r="E26" s="131">
        <v>33.56</v>
      </c>
      <c r="F26" s="132"/>
      <c r="G26" s="133"/>
      <c r="H26" s="134"/>
      <c r="I26" s="127"/>
      <c r="K26" s="127"/>
      <c r="M26" s="135" t="s">
        <v>81</v>
      </c>
      <c r="O26" s="11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1"/>
      <c r="BD26" s="136" t="str">
        <f>C25</f>
        <v>Směs travní parková II. mírná zátěž PROFI</v>
      </c>
      <c r="BE26" s="121"/>
      <c r="BF26" s="121"/>
      <c r="BG26" s="121"/>
      <c r="BH26" s="121"/>
      <c r="BI26" s="121"/>
      <c r="BJ26" s="121"/>
      <c r="BK26" s="121"/>
    </row>
    <row r="27" spans="1:104" x14ac:dyDescent="0.2">
      <c r="A27" s="122"/>
      <c r="B27" s="123"/>
      <c r="C27" s="129" t="s">
        <v>82</v>
      </c>
      <c r="D27" s="130"/>
      <c r="E27" s="131">
        <v>13.423999999999999</v>
      </c>
      <c r="F27" s="132"/>
      <c r="G27" s="133"/>
      <c r="H27" s="134"/>
      <c r="I27" s="127"/>
      <c r="K27" s="127"/>
      <c r="M27" s="135" t="s">
        <v>82</v>
      </c>
      <c r="O27" s="11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36" t="str">
        <f>C26</f>
        <v>úsek č. 1-první osetí - spotřeba 200g/m2:167,8*200/1000</v>
      </c>
      <c r="BE27" s="121"/>
      <c r="BF27" s="121"/>
      <c r="BG27" s="121"/>
      <c r="BH27" s="121"/>
      <c r="BI27" s="121"/>
      <c r="BJ27" s="121"/>
      <c r="BK27" s="121"/>
    </row>
    <row r="28" spans="1:104" x14ac:dyDescent="0.2">
      <c r="A28" s="112">
        <v>13</v>
      </c>
      <c r="B28" s="113" t="s">
        <v>83</v>
      </c>
      <c r="C28" s="114" t="s">
        <v>84</v>
      </c>
      <c r="D28" s="115" t="s">
        <v>55</v>
      </c>
      <c r="E28" s="116">
        <v>16.8</v>
      </c>
      <c r="F28" s="117"/>
      <c r="G28" s="118">
        <f>E28*F28</f>
        <v>0</v>
      </c>
      <c r="H28" s="119">
        <v>1.6700000000000701</v>
      </c>
      <c r="I28" s="120">
        <f>E28*H28</f>
        <v>28.05600000000118</v>
      </c>
      <c r="J28" s="119"/>
      <c r="K28" s="120">
        <f>E28*J28</f>
        <v>0</v>
      </c>
      <c r="O28" s="111"/>
      <c r="Z28" s="121"/>
      <c r="AA28" s="121">
        <v>3</v>
      </c>
      <c r="AB28" s="121">
        <v>10</v>
      </c>
      <c r="AC28" s="121">
        <v>10364200</v>
      </c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CA28" s="121">
        <v>3</v>
      </c>
      <c r="CB28" s="121">
        <v>10</v>
      </c>
      <c r="CZ28" s="78">
        <v>1</v>
      </c>
    </row>
    <row r="29" spans="1:104" x14ac:dyDescent="0.2">
      <c r="A29" s="137" t="s">
        <v>37</v>
      </c>
      <c r="B29" s="138" t="s">
        <v>66</v>
      </c>
      <c r="C29" s="139" t="s">
        <v>67</v>
      </c>
      <c r="D29" s="140"/>
      <c r="E29" s="141"/>
      <c r="F29" s="141"/>
      <c r="G29" s="142">
        <f>SUM(G19:G28)</f>
        <v>0</v>
      </c>
      <c r="H29" s="143"/>
      <c r="I29" s="144">
        <f>SUM(I19:I28)</f>
        <v>28.102984000001154</v>
      </c>
      <c r="J29" s="145"/>
      <c r="K29" s="144">
        <f>SUM(K19:K28)</f>
        <v>0</v>
      </c>
      <c r="O29" s="111"/>
      <c r="X29" s="146">
        <f>K29</f>
        <v>0</v>
      </c>
      <c r="Y29" s="146">
        <f>I29</f>
        <v>28.102984000001154</v>
      </c>
      <c r="Z29" s="147">
        <f>G29</f>
        <v>0</v>
      </c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1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48"/>
      <c r="BB29" s="148"/>
      <c r="BC29" s="148"/>
      <c r="BD29" s="148"/>
      <c r="BE29" s="148"/>
      <c r="BF29" s="148"/>
      <c r="BG29" s="121"/>
      <c r="BH29" s="121"/>
      <c r="BI29" s="121"/>
      <c r="BJ29" s="121"/>
      <c r="BK29" s="121"/>
    </row>
    <row r="30" spans="1:104" ht="14.25" customHeight="1" x14ac:dyDescent="0.2">
      <c r="A30" s="103" t="s">
        <v>33</v>
      </c>
      <c r="B30" s="104" t="s">
        <v>85</v>
      </c>
      <c r="C30" s="105" t="s">
        <v>86</v>
      </c>
      <c r="D30" s="106"/>
      <c r="E30" s="107"/>
      <c r="F30" s="107"/>
      <c r="G30" s="108"/>
      <c r="H30" s="109"/>
      <c r="I30" s="110"/>
      <c r="J30" s="109"/>
      <c r="K30" s="110"/>
      <c r="O30" s="111"/>
    </row>
    <row r="31" spans="1:104" x14ac:dyDescent="0.2">
      <c r="A31" s="112">
        <v>14</v>
      </c>
      <c r="B31" s="113" t="s">
        <v>87</v>
      </c>
      <c r="C31" s="114" t="s">
        <v>88</v>
      </c>
      <c r="D31" s="115" t="s">
        <v>36</v>
      </c>
      <c r="E31" s="116">
        <v>408.7</v>
      </c>
      <c r="F31" s="117"/>
      <c r="G31" s="118">
        <f>E31*F31</f>
        <v>0</v>
      </c>
      <c r="H31" s="119">
        <v>0.51086000000032095</v>
      </c>
      <c r="I31" s="120">
        <f>E31*H31</f>
        <v>208.78848200013115</v>
      </c>
      <c r="J31" s="119">
        <v>0</v>
      </c>
      <c r="K31" s="120">
        <f>E31*J31</f>
        <v>0</v>
      </c>
      <c r="O31" s="111"/>
      <c r="Z31" s="121"/>
      <c r="AA31" s="121">
        <v>1</v>
      </c>
      <c r="AB31" s="121">
        <v>1</v>
      </c>
      <c r="AC31" s="121">
        <v>1</v>
      </c>
      <c r="AD31" s="121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1"/>
      <c r="BD31" s="121"/>
      <c r="BE31" s="121"/>
      <c r="BF31" s="121"/>
      <c r="BG31" s="121"/>
      <c r="BH31" s="121"/>
      <c r="BI31" s="121"/>
      <c r="BJ31" s="121"/>
      <c r="BK31" s="121"/>
      <c r="CA31" s="121">
        <v>1</v>
      </c>
      <c r="CB31" s="121">
        <v>1</v>
      </c>
      <c r="CZ31" s="78">
        <v>1</v>
      </c>
    </row>
    <row r="32" spans="1:104" x14ac:dyDescent="0.2">
      <c r="A32" s="122"/>
      <c r="B32" s="123"/>
      <c r="C32" s="124"/>
      <c r="D32" s="125"/>
      <c r="E32" s="125"/>
      <c r="F32" s="125"/>
      <c r="G32" s="126"/>
      <c r="I32" s="127"/>
      <c r="K32" s="127"/>
      <c r="L32" s="128"/>
      <c r="O32" s="11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</row>
    <row r="33" spans="1:104" x14ac:dyDescent="0.2">
      <c r="A33" s="112">
        <v>15</v>
      </c>
      <c r="B33" s="113" t="s">
        <v>89</v>
      </c>
      <c r="C33" s="114" t="s">
        <v>90</v>
      </c>
      <c r="D33" s="115" t="s">
        <v>36</v>
      </c>
      <c r="E33" s="116">
        <v>606</v>
      </c>
      <c r="F33" s="117"/>
      <c r="G33" s="118">
        <f>E33*F33</f>
        <v>0</v>
      </c>
      <c r="H33" s="119">
        <v>0</v>
      </c>
      <c r="I33" s="120">
        <f>E33*H33</f>
        <v>0</v>
      </c>
      <c r="J33" s="119">
        <v>0</v>
      </c>
      <c r="K33" s="120">
        <f>E33*J33</f>
        <v>0</v>
      </c>
      <c r="O33" s="111"/>
      <c r="Z33" s="121"/>
      <c r="AA33" s="121">
        <v>1</v>
      </c>
      <c r="AB33" s="121">
        <v>1</v>
      </c>
      <c r="AC33" s="121">
        <v>1</v>
      </c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CA33" s="121">
        <v>1</v>
      </c>
      <c r="CB33" s="121">
        <v>1</v>
      </c>
      <c r="CZ33" s="78">
        <v>1</v>
      </c>
    </row>
    <row r="34" spans="1:104" x14ac:dyDescent="0.2">
      <c r="A34" s="112">
        <v>16</v>
      </c>
      <c r="B34" s="113" t="s">
        <v>91</v>
      </c>
      <c r="C34" s="114" t="s">
        <v>92</v>
      </c>
      <c r="D34" s="115" t="s">
        <v>36</v>
      </c>
      <c r="E34" s="116">
        <v>624.17999999999995</v>
      </c>
      <c r="F34" s="117"/>
      <c r="G34" s="118">
        <f>E34*F34</f>
        <v>0</v>
      </c>
      <c r="H34" s="119">
        <v>4.99999999999723E-4</v>
      </c>
      <c r="I34" s="120">
        <f>E34*H34</f>
        <v>0.31208999999982706</v>
      </c>
      <c r="J34" s="119"/>
      <c r="K34" s="120">
        <f>E34*J34</f>
        <v>0</v>
      </c>
      <c r="O34" s="111"/>
      <c r="Z34" s="121"/>
      <c r="AA34" s="121">
        <v>3</v>
      </c>
      <c r="AB34" s="121">
        <v>1</v>
      </c>
      <c r="AC34" s="121">
        <v>67390529</v>
      </c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CA34" s="121">
        <v>3</v>
      </c>
      <c r="CB34" s="121">
        <v>1</v>
      </c>
      <c r="CZ34" s="78">
        <v>1</v>
      </c>
    </row>
    <row r="35" spans="1:104" x14ac:dyDescent="0.2">
      <c r="A35" s="122"/>
      <c r="B35" s="123"/>
      <c r="C35" s="129" t="s">
        <v>93</v>
      </c>
      <c r="D35" s="130"/>
      <c r="E35" s="131">
        <v>624.17999999999995</v>
      </c>
      <c r="F35" s="132"/>
      <c r="G35" s="133"/>
      <c r="H35" s="134"/>
      <c r="I35" s="127"/>
      <c r="K35" s="127"/>
      <c r="M35" s="135" t="s">
        <v>93</v>
      </c>
      <c r="O35" s="11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36" t="str">
        <f>C34</f>
        <v>Geotextilie netkaná NETEX S500 - 500 g/m2</v>
      </c>
      <c r="BE35" s="121"/>
      <c r="BF35" s="121"/>
      <c r="BG35" s="121"/>
      <c r="BH35" s="121"/>
      <c r="BI35" s="121"/>
      <c r="BJ35" s="121"/>
      <c r="BK35" s="121"/>
    </row>
    <row r="36" spans="1:104" x14ac:dyDescent="0.2">
      <c r="A36" s="137" t="s">
        <v>37</v>
      </c>
      <c r="B36" s="138" t="s">
        <v>85</v>
      </c>
      <c r="C36" s="139" t="s">
        <v>86</v>
      </c>
      <c r="D36" s="140"/>
      <c r="E36" s="141"/>
      <c r="F36" s="141"/>
      <c r="G36" s="142">
        <f>SUM(G30:G35)</f>
        <v>0</v>
      </c>
      <c r="H36" s="143"/>
      <c r="I36" s="144">
        <f>SUM(I30:I35)</f>
        <v>209.10057200013097</v>
      </c>
      <c r="J36" s="145"/>
      <c r="K36" s="144">
        <f>SUM(K30:K35)</f>
        <v>0</v>
      </c>
      <c r="O36" s="111"/>
      <c r="X36" s="146">
        <f>K36</f>
        <v>0</v>
      </c>
      <c r="Y36" s="146">
        <f>I36</f>
        <v>209.10057200013097</v>
      </c>
      <c r="Z36" s="147">
        <f>G36</f>
        <v>0</v>
      </c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48"/>
      <c r="BB36" s="148"/>
      <c r="BC36" s="148"/>
      <c r="BD36" s="148"/>
      <c r="BE36" s="148"/>
      <c r="BF36" s="148"/>
      <c r="BG36" s="121"/>
      <c r="BH36" s="121"/>
      <c r="BI36" s="121"/>
      <c r="BJ36" s="121"/>
      <c r="BK36" s="121"/>
    </row>
    <row r="37" spans="1:104" ht="14.25" customHeight="1" x14ac:dyDescent="0.2">
      <c r="A37" s="103" t="s">
        <v>33</v>
      </c>
      <c r="B37" s="104" t="s">
        <v>94</v>
      </c>
      <c r="C37" s="105" t="s">
        <v>95</v>
      </c>
      <c r="D37" s="106"/>
      <c r="E37" s="107"/>
      <c r="F37" s="107"/>
      <c r="G37" s="108"/>
      <c r="H37" s="109"/>
      <c r="I37" s="110"/>
      <c r="J37" s="109"/>
      <c r="K37" s="110"/>
      <c r="O37" s="111"/>
    </row>
    <row r="38" spans="1:104" x14ac:dyDescent="0.2">
      <c r="A38" s="112">
        <v>17</v>
      </c>
      <c r="B38" s="113" t="s">
        <v>96</v>
      </c>
      <c r="C38" s="114" t="s">
        <v>97</v>
      </c>
      <c r="D38" s="115" t="s">
        <v>36</v>
      </c>
      <c r="E38" s="116">
        <v>408.7</v>
      </c>
      <c r="F38" s="117"/>
      <c r="G38" s="118">
        <f>E38*F38</f>
        <v>0</v>
      </c>
      <c r="H38" s="119">
        <v>7.3899999999980495E-2</v>
      </c>
      <c r="I38" s="120">
        <f>E38*H38</f>
        <v>30.202929999992026</v>
      </c>
      <c r="J38" s="119">
        <v>0</v>
      </c>
      <c r="K38" s="120">
        <f>E38*J38</f>
        <v>0</v>
      </c>
      <c r="O38" s="111"/>
      <c r="Z38" s="121"/>
      <c r="AA38" s="121">
        <v>1</v>
      </c>
      <c r="AB38" s="121">
        <v>1</v>
      </c>
      <c r="AC38" s="121">
        <v>1</v>
      </c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CA38" s="121">
        <v>1</v>
      </c>
      <c r="CB38" s="121">
        <v>1</v>
      </c>
      <c r="CZ38" s="78">
        <v>1</v>
      </c>
    </row>
    <row r="39" spans="1:104" ht="22.5" x14ac:dyDescent="0.2">
      <c r="A39" s="122"/>
      <c r="B39" s="123"/>
      <c r="C39" s="124" t="s">
        <v>98</v>
      </c>
      <c r="D39" s="125"/>
      <c r="E39" s="125"/>
      <c r="F39" s="125"/>
      <c r="G39" s="126"/>
      <c r="I39" s="127"/>
      <c r="K39" s="127"/>
      <c r="L39" s="128" t="s">
        <v>98</v>
      </c>
      <c r="O39" s="11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</row>
    <row r="40" spans="1:104" x14ac:dyDescent="0.2">
      <c r="A40" s="122"/>
      <c r="B40" s="123"/>
      <c r="C40" s="124" t="s">
        <v>99</v>
      </c>
      <c r="D40" s="125"/>
      <c r="E40" s="125"/>
      <c r="F40" s="125"/>
      <c r="G40" s="126"/>
      <c r="I40" s="127"/>
      <c r="K40" s="127"/>
      <c r="L40" s="128" t="s">
        <v>99</v>
      </c>
      <c r="O40" s="11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</row>
    <row r="41" spans="1:104" x14ac:dyDescent="0.2">
      <c r="A41" s="122"/>
      <c r="B41" s="123"/>
      <c r="C41" s="129" t="s">
        <v>100</v>
      </c>
      <c r="D41" s="130"/>
      <c r="E41" s="131">
        <v>397.4</v>
      </c>
      <c r="F41" s="132"/>
      <c r="G41" s="133"/>
      <c r="H41" s="134"/>
      <c r="I41" s="127"/>
      <c r="K41" s="127"/>
      <c r="M41" s="135" t="s">
        <v>100</v>
      </c>
      <c r="O41" s="11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36" t="str">
        <f>C40</f>
        <v>dlažba ve specifikaci</v>
      </c>
      <c r="BE41" s="121"/>
      <c r="BF41" s="121"/>
      <c r="BG41" s="121"/>
      <c r="BH41" s="121"/>
      <c r="BI41" s="121"/>
      <c r="BJ41" s="121"/>
      <c r="BK41" s="121"/>
    </row>
    <row r="42" spans="1:104" x14ac:dyDescent="0.2">
      <c r="A42" s="122"/>
      <c r="B42" s="123"/>
      <c r="C42" s="129" t="s">
        <v>101</v>
      </c>
      <c r="D42" s="130"/>
      <c r="E42" s="131">
        <v>11.3</v>
      </c>
      <c r="F42" s="132"/>
      <c r="G42" s="133"/>
      <c r="H42" s="134"/>
      <c r="I42" s="127"/>
      <c r="K42" s="127"/>
      <c r="M42" s="135" t="s">
        <v>101</v>
      </c>
      <c r="O42" s="11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36" t="str">
        <f>C41</f>
        <v>dlažba 200x200x60, šedá s fazetami:397,4</v>
      </c>
      <c r="BE42" s="121"/>
      <c r="BF42" s="121"/>
      <c r="BG42" s="121"/>
      <c r="BH42" s="121"/>
      <c r="BI42" s="121"/>
      <c r="BJ42" s="121"/>
      <c r="BK42" s="121"/>
    </row>
    <row r="43" spans="1:104" x14ac:dyDescent="0.2">
      <c r="A43" s="112">
        <v>18</v>
      </c>
      <c r="B43" s="113" t="s">
        <v>102</v>
      </c>
      <c r="C43" s="114" t="s">
        <v>103</v>
      </c>
      <c r="D43" s="115" t="s">
        <v>104</v>
      </c>
      <c r="E43" s="116">
        <v>80.5</v>
      </c>
      <c r="F43" s="117"/>
      <c r="G43" s="118">
        <f>E43*F43</f>
        <v>0</v>
      </c>
      <c r="H43" s="119">
        <v>3.2999999999994102E-4</v>
      </c>
      <c r="I43" s="120">
        <f>E43*H43</f>
        <v>2.6564999999995252E-2</v>
      </c>
      <c r="J43" s="119">
        <v>0</v>
      </c>
      <c r="K43" s="120">
        <f>E43*J43</f>
        <v>0</v>
      </c>
      <c r="O43" s="111"/>
      <c r="Z43" s="121"/>
      <c r="AA43" s="121">
        <v>1</v>
      </c>
      <c r="AB43" s="121">
        <v>1</v>
      </c>
      <c r="AC43" s="121">
        <v>1</v>
      </c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CA43" s="121">
        <v>1</v>
      </c>
      <c r="CB43" s="121">
        <v>1</v>
      </c>
      <c r="CZ43" s="78">
        <v>1</v>
      </c>
    </row>
    <row r="44" spans="1:104" x14ac:dyDescent="0.2">
      <c r="A44" s="112">
        <v>19</v>
      </c>
      <c r="B44" s="113" t="s">
        <v>105</v>
      </c>
      <c r="C44" s="114" t="s">
        <v>106</v>
      </c>
      <c r="D44" s="115" t="s">
        <v>104</v>
      </c>
      <c r="E44" s="116">
        <v>22</v>
      </c>
      <c r="F44" s="117"/>
      <c r="G44" s="118">
        <f>E44*F44</f>
        <v>0</v>
      </c>
      <c r="H44" s="119">
        <v>9.9709999999959095E-2</v>
      </c>
      <c r="I44" s="120">
        <f>E44*H44</f>
        <v>2.1936199999991</v>
      </c>
      <c r="J44" s="119">
        <v>0</v>
      </c>
      <c r="K44" s="120">
        <f>E44*J44</f>
        <v>0</v>
      </c>
      <c r="O44" s="111"/>
      <c r="Z44" s="121"/>
      <c r="AA44" s="121">
        <v>1</v>
      </c>
      <c r="AB44" s="121">
        <v>1</v>
      </c>
      <c r="AC44" s="121">
        <v>1</v>
      </c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CA44" s="121">
        <v>1</v>
      </c>
      <c r="CB44" s="121">
        <v>1</v>
      </c>
      <c r="CZ44" s="78">
        <v>1</v>
      </c>
    </row>
    <row r="45" spans="1:104" x14ac:dyDescent="0.2">
      <c r="A45" s="122"/>
      <c r="B45" s="123"/>
      <c r="C45" s="124"/>
      <c r="D45" s="125"/>
      <c r="E45" s="125"/>
      <c r="F45" s="125"/>
      <c r="G45" s="126"/>
      <c r="I45" s="127"/>
      <c r="K45" s="127"/>
      <c r="L45" s="128"/>
      <c r="O45" s="11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</row>
    <row r="46" spans="1:104" x14ac:dyDescent="0.2">
      <c r="A46" s="122"/>
      <c r="B46" s="123"/>
      <c r="C46" s="129" t="s">
        <v>107</v>
      </c>
      <c r="D46" s="130"/>
      <c r="E46" s="131">
        <v>22</v>
      </c>
      <c r="F46" s="132"/>
      <c r="G46" s="133"/>
      <c r="H46" s="134"/>
      <c r="I46" s="127"/>
      <c r="K46" s="127"/>
      <c r="M46" s="135" t="s">
        <v>107</v>
      </c>
      <c r="O46" s="11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36">
        <f>C45</f>
        <v>0</v>
      </c>
      <c r="BE46" s="121"/>
      <c r="BF46" s="121"/>
      <c r="BG46" s="121"/>
      <c r="BH46" s="121"/>
      <c r="BI46" s="121"/>
      <c r="BJ46" s="121"/>
      <c r="BK46" s="121"/>
    </row>
    <row r="47" spans="1:104" x14ac:dyDescent="0.2">
      <c r="A47" s="112">
        <v>20</v>
      </c>
      <c r="B47" s="113" t="s">
        <v>108</v>
      </c>
      <c r="C47" s="114" t="s">
        <v>109</v>
      </c>
      <c r="D47" s="115" t="s">
        <v>104</v>
      </c>
      <c r="E47" s="116">
        <v>504.1</v>
      </c>
      <c r="F47" s="117"/>
      <c r="G47" s="118">
        <f>E47*F47</f>
        <v>0</v>
      </c>
      <c r="H47" s="119">
        <v>0.148740000000089</v>
      </c>
      <c r="I47" s="120">
        <f>E47*H47</f>
        <v>74.97983400004486</v>
      </c>
      <c r="J47" s="119">
        <v>0</v>
      </c>
      <c r="K47" s="120">
        <f>E47*J47</f>
        <v>0</v>
      </c>
      <c r="O47" s="111"/>
      <c r="Z47" s="121"/>
      <c r="AA47" s="121">
        <v>1</v>
      </c>
      <c r="AB47" s="121">
        <v>1</v>
      </c>
      <c r="AC47" s="121">
        <v>1</v>
      </c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CA47" s="121">
        <v>1</v>
      </c>
      <c r="CB47" s="121">
        <v>1</v>
      </c>
      <c r="CZ47" s="78">
        <v>1</v>
      </c>
    </row>
    <row r="48" spans="1:104" x14ac:dyDescent="0.2">
      <c r="A48" s="122"/>
      <c r="B48" s="123"/>
      <c r="C48" s="129" t="s">
        <v>110</v>
      </c>
      <c r="D48" s="130"/>
      <c r="E48" s="131">
        <v>0</v>
      </c>
      <c r="F48" s="132"/>
      <c r="G48" s="133"/>
      <c r="H48" s="134"/>
      <c r="I48" s="127"/>
      <c r="K48" s="127"/>
      <c r="M48" s="135" t="s">
        <v>110</v>
      </c>
      <c r="O48" s="11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36" t="str">
        <f>C47</f>
        <v>Osazení obrub.bet. s opěrou,lože z C 12/15</v>
      </c>
      <c r="BE48" s="121"/>
      <c r="BF48" s="121"/>
      <c r="BG48" s="121"/>
      <c r="BH48" s="121"/>
      <c r="BI48" s="121"/>
      <c r="BJ48" s="121"/>
      <c r="BK48" s="121"/>
    </row>
    <row r="49" spans="1:104" x14ac:dyDescent="0.2">
      <c r="A49" s="122"/>
      <c r="B49" s="123"/>
      <c r="C49" s="129" t="s">
        <v>111</v>
      </c>
      <c r="D49" s="130"/>
      <c r="E49" s="131">
        <v>7</v>
      </c>
      <c r="F49" s="132"/>
      <c r="G49" s="133"/>
      <c r="H49" s="134"/>
      <c r="I49" s="127"/>
      <c r="K49" s="127"/>
      <c r="M49" s="135" t="s">
        <v>111</v>
      </c>
      <c r="O49" s="11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36" t="str">
        <f>C48</f>
        <v>silniční obrubník 15/25:0</v>
      </c>
      <c r="BE49" s="121"/>
      <c r="BF49" s="121"/>
      <c r="BG49" s="121"/>
      <c r="BH49" s="121"/>
      <c r="BI49" s="121"/>
      <c r="BJ49" s="121"/>
      <c r="BK49" s="121"/>
    </row>
    <row r="50" spans="1:104" x14ac:dyDescent="0.2">
      <c r="A50" s="122"/>
      <c r="B50" s="123"/>
      <c r="C50" s="129" t="s">
        <v>112</v>
      </c>
      <c r="D50" s="130"/>
      <c r="E50" s="131">
        <v>4</v>
      </c>
      <c r="F50" s="132"/>
      <c r="G50" s="133"/>
      <c r="H50" s="134"/>
      <c r="I50" s="127"/>
      <c r="K50" s="127"/>
      <c r="M50" s="135" t="s">
        <v>112</v>
      </c>
      <c r="O50" s="11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36" t="str">
        <f>C49</f>
        <v>silniční nájezdový 15/15:7</v>
      </c>
      <c r="BE50" s="121"/>
      <c r="BF50" s="121"/>
      <c r="BG50" s="121"/>
      <c r="BH50" s="121"/>
      <c r="BI50" s="121"/>
      <c r="BJ50" s="121"/>
      <c r="BK50" s="121"/>
    </row>
    <row r="51" spans="1:104" x14ac:dyDescent="0.2">
      <c r="A51" s="122"/>
      <c r="B51" s="123"/>
      <c r="C51" s="129" t="s">
        <v>113</v>
      </c>
      <c r="D51" s="130"/>
      <c r="E51" s="131">
        <v>493.1</v>
      </c>
      <c r="F51" s="132"/>
      <c r="G51" s="133"/>
      <c r="H51" s="134"/>
      <c r="I51" s="127"/>
      <c r="K51" s="127"/>
      <c r="M51" s="135" t="s">
        <v>113</v>
      </c>
      <c r="O51" s="11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36" t="str">
        <f>C50</f>
        <v>silniční přechodový 15/15-25 L+P:2+2</v>
      </c>
      <c r="BE51" s="121"/>
      <c r="BF51" s="121"/>
      <c r="BG51" s="121"/>
      <c r="BH51" s="121"/>
      <c r="BI51" s="121"/>
      <c r="BJ51" s="121"/>
      <c r="BK51" s="121"/>
    </row>
    <row r="52" spans="1:104" x14ac:dyDescent="0.2">
      <c r="A52" s="112">
        <v>21</v>
      </c>
      <c r="B52" s="113" t="s">
        <v>114</v>
      </c>
      <c r="C52" s="114" t="s">
        <v>115</v>
      </c>
      <c r="D52" s="115" t="s">
        <v>116</v>
      </c>
      <c r="E52" s="116">
        <v>0</v>
      </c>
      <c r="F52" s="117"/>
      <c r="G52" s="118">
        <f>E52*F52</f>
        <v>0</v>
      </c>
      <c r="H52" s="119">
        <v>0</v>
      </c>
      <c r="I52" s="120">
        <f>E52*H52</f>
        <v>0</v>
      </c>
      <c r="J52" s="119"/>
      <c r="K52" s="120">
        <f>E52*J52</f>
        <v>0</v>
      </c>
      <c r="O52" s="111"/>
      <c r="Z52" s="121"/>
      <c r="AA52" s="121">
        <v>3</v>
      </c>
      <c r="AB52" s="121">
        <v>1</v>
      </c>
      <c r="AC52" s="121">
        <v>58380120</v>
      </c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CA52" s="121">
        <v>3</v>
      </c>
      <c r="CB52" s="121">
        <v>1</v>
      </c>
      <c r="CZ52" s="78">
        <v>1</v>
      </c>
    </row>
    <row r="53" spans="1:104" x14ac:dyDescent="0.2">
      <c r="A53" s="122"/>
      <c r="B53" s="123"/>
      <c r="C53" s="124" t="s">
        <v>117</v>
      </c>
      <c r="D53" s="125"/>
      <c r="E53" s="125"/>
      <c r="F53" s="125"/>
      <c r="G53" s="126"/>
      <c r="I53" s="127"/>
      <c r="K53" s="127"/>
      <c r="L53" s="128" t="s">
        <v>117</v>
      </c>
      <c r="O53" s="11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</row>
    <row r="54" spans="1:104" x14ac:dyDescent="0.2">
      <c r="A54" s="112">
        <v>22</v>
      </c>
      <c r="B54" s="113" t="s">
        <v>118</v>
      </c>
      <c r="C54" s="114" t="s">
        <v>119</v>
      </c>
      <c r="D54" s="115" t="s">
        <v>120</v>
      </c>
      <c r="E54" s="116">
        <v>515</v>
      </c>
      <c r="F54" s="117"/>
      <c r="G54" s="118">
        <f>E54*F54</f>
        <v>0</v>
      </c>
      <c r="H54" s="119">
        <v>6.0000000000002301E-2</v>
      </c>
      <c r="I54" s="120">
        <f>E54*H54</f>
        <v>30.900000000001185</v>
      </c>
      <c r="J54" s="119"/>
      <c r="K54" s="120">
        <f>E54*J54</f>
        <v>0</v>
      </c>
      <c r="O54" s="111"/>
      <c r="Z54" s="121"/>
      <c r="AA54" s="121">
        <v>3</v>
      </c>
      <c r="AB54" s="121">
        <v>1</v>
      </c>
      <c r="AC54" s="121">
        <v>59217421</v>
      </c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CA54" s="121">
        <v>3</v>
      </c>
      <c r="CB54" s="121">
        <v>1</v>
      </c>
      <c r="CZ54" s="78">
        <v>1</v>
      </c>
    </row>
    <row r="55" spans="1:104" x14ac:dyDescent="0.2">
      <c r="A55" s="112">
        <v>23</v>
      </c>
      <c r="B55" s="113" t="s">
        <v>121</v>
      </c>
      <c r="C55" s="114" t="s">
        <v>122</v>
      </c>
      <c r="D55" s="115" t="s">
        <v>120</v>
      </c>
      <c r="E55" s="116">
        <v>0</v>
      </c>
      <c r="F55" s="117"/>
      <c r="G55" s="118">
        <f>E55*F55</f>
        <v>0</v>
      </c>
      <c r="H55" s="119">
        <v>8.2099999999968504E-2</v>
      </c>
      <c r="I55" s="120">
        <f>E55*H55</f>
        <v>0</v>
      </c>
      <c r="J55" s="119"/>
      <c r="K55" s="120">
        <f>E55*J55</f>
        <v>0</v>
      </c>
      <c r="O55" s="111"/>
      <c r="Z55" s="121"/>
      <c r="AA55" s="121">
        <v>3</v>
      </c>
      <c r="AB55" s="121">
        <v>1</v>
      </c>
      <c r="AC55" s="121">
        <v>59217472</v>
      </c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CA55" s="121">
        <v>3</v>
      </c>
      <c r="CB55" s="121">
        <v>1</v>
      </c>
      <c r="CZ55" s="78">
        <v>1</v>
      </c>
    </row>
    <row r="56" spans="1:104" x14ac:dyDescent="0.2">
      <c r="A56" s="112">
        <v>24</v>
      </c>
      <c r="B56" s="113" t="s">
        <v>123</v>
      </c>
      <c r="C56" s="114" t="s">
        <v>124</v>
      </c>
      <c r="D56" s="115" t="s">
        <v>120</v>
      </c>
      <c r="E56" s="116">
        <v>8</v>
      </c>
      <c r="F56" s="117"/>
      <c r="G56" s="118">
        <f>E56*F56</f>
        <v>0</v>
      </c>
      <c r="H56" s="119">
        <v>4.8299999999983398E-2</v>
      </c>
      <c r="I56" s="120">
        <f>E56*H56</f>
        <v>0.38639999999986718</v>
      </c>
      <c r="J56" s="119"/>
      <c r="K56" s="120">
        <f>E56*J56</f>
        <v>0</v>
      </c>
      <c r="O56" s="111"/>
      <c r="Z56" s="121"/>
      <c r="AA56" s="121">
        <v>3</v>
      </c>
      <c r="AB56" s="121">
        <v>1</v>
      </c>
      <c r="AC56" s="121">
        <v>59217476</v>
      </c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CA56" s="121">
        <v>3</v>
      </c>
      <c r="CB56" s="121">
        <v>1</v>
      </c>
      <c r="CZ56" s="78">
        <v>1</v>
      </c>
    </row>
    <row r="57" spans="1:104" x14ac:dyDescent="0.2">
      <c r="A57" s="112">
        <v>25</v>
      </c>
      <c r="B57" s="113" t="s">
        <v>125</v>
      </c>
      <c r="C57" s="114" t="s">
        <v>126</v>
      </c>
      <c r="D57" s="115" t="s">
        <v>120</v>
      </c>
      <c r="E57" s="116">
        <v>2</v>
      </c>
      <c r="F57" s="117"/>
      <c r="G57" s="118">
        <f>E57*F57</f>
        <v>0</v>
      </c>
      <c r="H57" s="119">
        <v>6.7000000000007304E-2</v>
      </c>
      <c r="I57" s="120">
        <f>E57*H57</f>
        <v>0.13400000000001461</v>
      </c>
      <c r="J57" s="119"/>
      <c r="K57" s="120">
        <f>E57*J57</f>
        <v>0</v>
      </c>
      <c r="O57" s="111"/>
      <c r="Z57" s="121"/>
      <c r="AA57" s="121">
        <v>3</v>
      </c>
      <c r="AB57" s="121">
        <v>1</v>
      </c>
      <c r="AC57" s="121">
        <v>59217480</v>
      </c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CA57" s="121">
        <v>3</v>
      </c>
      <c r="CB57" s="121">
        <v>1</v>
      </c>
      <c r="CZ57" s="78">
        <v>1</v>
      </c>
    </row>
    <row r="58" spans="1:104" x14ac:dyDescent="0.2">
      <c r="A58" s="112">
        <v>26</v>
      </c>
      <c r="B58" s="113" t="s">
        <v>127</v>
      </c>
      <c r="C58" s="114" t="s">
        <v>128</v>
      </c>
      <c r="D58" s="115" t="s">
        <v>120</v>
      </c>
      <c r="E58" s="116">
        <v>2</v>
      </c>
      <c r="F58" s="117"/>
      <c r="G58" s="118">
        <f>E58*F58</f>
        <v>0</v>
      </c>
      <c r="H58" s="119">
        <v>6.7000000000007304E-2</v>
      </c>
      <c r="I58" s="120">
        <f>E58*H58</f>
        <v>0.13400000000001461</v>
      </c>
      <c r="J58" s="119"/>
      <c r="K58" s="120">
        <f>E58*J58</f>
        <v>0</v>
      </c>
      <c r="O58" s="111"/>
      <c r="Z58" s="121"/>
      <c r="AA58" s="121">
        <v>3</v>
      </c>
      <c r="AB58" s="121">
        <v>1</v>
      </c>
      <c r="AC58" s="121">
        <v>59217481</v>
      </c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CA58" s="121">
        <v>3</v>
      </c>
      <c r="CB58" s="121">
        <v>1</v>
      </c>
      <c r="CZ58" s="78">
        <v>1</v>
      </c>
    </row>
    <row r="59" spans="1:104" ht="22.5" x14ac:dyDescent="0.2">
      <c r="A59" s="112">
        <v>27</v>
      </c>
      <c r="B59" s="113" t="s">
        <v>129</v>
      </c>
      <c r="C59" s="114" t="s">
        <v>130</v>
      </c>
      <c r="D59" s="115" t="s">
        <v>36</v>
      </c>
      <c r="E59" s="116">
        <v>12.43</v>
      </c>
      <c r="F59" s="117"/>
      <c r="G59" s="118">
        <f>E59*F59</f>
        <v>0</v>
      </c>
      <c r="H59" s="119">
        <v>0.14400000000000501</v>
      </c>
      <c r="I59" s="120">
        <f>E59*H59</f>
        <v>1.7899200000000624</v>
      </c>
      <c r="J59" s="119"/>
      <c r="K59" s="120">
        <f>E59*J59</f>
        <v>0</v>
      </c>
      <c r="O59" s="111"/>
      <c r="Z59" s="121"/>
      <c r="AA59" s="121">
        <v>3</v>
      </c>
      <c r="AB59" s="121">
        <v>1</v>
      </c>
      <c r="AC59" s="121">
        <v>592451151</v>
      </c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CA59" s="121">
        <v>3</v>
      </c>
      <c r="CB59" s="121">
        <v>1</v>
      </c>
      <c r="CZ59" s="78">
        <v>1</v>
      </c>
    </row>
    <row r="60" spans="1:104" x14ac:dyDescent="0.2">
      <c r="A60" s="122"/>
      <c r="B60" s="123"/>
      <c r="C60" s="129" t="s">
        <v>131</v>
      </c>
      <c r="D60" s="130"/>
      <c r="E60" s="131">
        <v>12.43</v>
      </c>
      <c r="F60" s="132"/>
      <c r="G60" s="133"/>
      <c r="H60" s="134"/>
      <c r="I60" s="127"/>
      <c r="K60" s="127"/>
      <c r="M60" s="135" t="s">
        <v>131</v>
      </c>
      <c r="O60" s="11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36" t="str">
        <f>C59</f>
        <v>Dlažba betonová SLP 20x10x6 cm, barva červená náklepová</v>
      </c>
      <c r="BE60" s="121"/>
      <c r="BF60" s="121"/>
      <c r="BG60" s="121"/>
      <c r="BH60" s="121"/>
      <c r="BI60" s="121"/>
      <c r="BJ60" s="121"/>
      <c r="BK60" s="121"/>
    </row>
    <row r="61" spans="1:104" ht="22.5" x14ac:dyDescent="0.2">
      <c r="A61" s="112">
        <v>28</v>
      </c>
      <c r="B61" s="113" t="s">
        <v>132</v>
      </c>
      <c r="C61" s="114" t="s">
        <v>133</v>
      </c>
      <c r="D61" s="115" t="s">
        <v>36</v>
      </c>
      <c r="E61" s="116">
        <v>417.27</v>
      </c>
      <c r="F61" s="117"/>
      <c r="G61" s="118">
        <f>E61*F61</f>
        <v>0</v>
      </c>
      <c r="H61" s="119">
        <v>0.13100000000008499</v>
      </c>
      <c r="I61" s="120">
        <f>E61*H61</f>
        <v>54.662370000035466</v>
      </c>
      <c r="J61" s="119"/>
      <c r="K61" s="120">
        <f>E61*J61</f>
        <v>0</v>
      </c>
      <c r="O61" s="111"/>
      <c r="Z61" s="121"/>
      <c r="AA61" s="121">
        <v>3</v>
      </c>
      <c r="AB61" s="121">
        <v>1</v>
      </c>
      <c r="AC61" s="121">
        <v>5924511900</v>
      </c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CA61" s="121">
        <v>3</v>
      </c>
      <c r="CB61" s="121">
        <v>1</v>
      </c>
      <c r="CZ61" s="78">
        <v>1</v>
      </c>
    </row>
    <row r="62" spans="1:104" x14ac:dyDescent="0.2">
      <c r="A62" s="122"/>
      <c r="B62" s="123"/>
      <c r="C62" s="124"/>
      <c r="D62" s="125"/>
      <c r="E62" s="125"/>
      <c r="F62" s="125"/>
      <c r="G62" s="126"/>
      <c r="I62" s="127"/>
      <c r="K62" s="127"/>
      <c r="L62" s="128"/>
      <c r="O62" s="11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</row>
    <row r="63" spans="1:104" x14ac:dyDescent="0.2">
      <c r="A63" s="122"/>
      <c r="B63" s="123"/>
      <c r="C63" s="129" t="s">
        <v>134</v>
      </c>
      <c r="D63" s="130"/>
      <c r="E63" s="131">
        <v>417.27</v>
      </c>
      <c r="F63" s="132"/>
      <c r="G63" s="133"/>
      <c r="H63" s="134"/>
      <c r="I63" s="127"/>
      <c r="K63" s="127"/>
      <c r="M63" s="135" t="s">
        <v>134</v>
      </c>
      <c r="O63" s="11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36">
        <f>C62</f>
        <v>0</v>
      </c>
      <c r="BE63" s="121"/>
      <c r="BF63" s="121"/>
      <c r="BG63" s="121"/>
      <c r="BH63" s="121"/>
      <c r="BI63" s="121"/>
      <c r="BJ63" s="121"/>
      <c r="BK63" s="121"/>
    </row>
    <row r="64" spans="1:104" x14ac:dyDescent="0.2">
      <c r="A64" s="137" t="s">
        <v>37</v>
      </c>
      <c r="B64" s="138" t="s">
        <v>94</v>
      </c>
      <c r="C64" s="139" t="s">
        <v>95</v>
      </c>
      <c r="D64" s="140"/>
      <c r="E64" s="141"/>
      <c r="F64" s="141"/>
      <c r="G64" s="142">
        <f>SUM(G37:G63)</f>
        <v>0</v>
      </c>
      <c r="H64" s="143"/>
      <c r="I64" s="144">
        <f>SUM(I37:I63)</f>
        <v>195.40963900007262</v>
      </c>
      <c r="J64" s="145"/>
      <c r="K64" s="144">
        <f>SUM(K37:K63)</f>
        <v>0</v>
      </c>
      <c r="O64" s="111"/>
      <c r="X64" s="146">
        <f>K64</f>
        <v>0</v>
      </c>
      <c r="Y64" s="146">
        <f>I64</f>
        <v>195.40963900007262</v>
      </c>
      <c r="Z64" s="147">
        <f>G64</f>
        <v>0</v>
      </c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48"/>
      <c r="BB64" s="148"/>
      <c r="BC64" s="148"/>
      <c r="BD64" s="148"/>
      <c r="BE64" s="148"/>
      <c r="BF64" s="148"/>
      <c r="BG64" s="121"/>
      <c r="BH64" s="121"/>
      <c r="BI64" s="121"/>
      <c r="BJ64" s="121"/>
      <c r="BK64" s="121"/>
    </row>
    <row r="65" spans="1:104" ht="14.25" customHeight="1" x14ac:dyDescent="0.2">
      <c r="A65" s="103" t="s">
        <v>33</v>
      </c>
      <c r="B65" s="104" t="s">
        <v>135</v>
      </c>
      <c r="C65" s="105" t="s">
        <v>136</v>
      </c>
      <c r="D65" s="106"/>
      <c r="E65" s="107"/>
      <c r="F65" s="107"/>
      <c r="G65" s="108"/>
      <c r="H65" s="109"/>
      <c r="I65" s="110"/>
      <c r="J65" s="109"/>
      <c r="K65" s="110"/>
      <c r="O65" s="111"/>
    </row>
    <row r="66" spans="1:104" x14ac:dyDescent="0.2">
      <c r="A66" s="112">
        <v>29</v>
      </c>
      <c r="B66" s="113" t="s">
        <v>137</v>
      </c>
      <c r="C66" s="114" t="s">
        <v>138</v>
      </c>
      <c r="D66" s="115" t="s">
        <v>36</v>
      </c>
      <c r="E66" s="116">
        <v>367.5</v>
      </c>
      <c r="F66" s="117"/>
      <c r="G66" s="118">
        <f>E66*F66</f>
        <v>0</v>
      </c>
      <c r="H66" s="119">
        <v>0</v>
      </c>
      <c r="I66" s="120">
        <f>E66*H66</f>
        <v>0</v>
      </c>
      <c r="J66" s="119">
        <v>-0.13799999999991999</v>
      </c>
      <c r="K66" s="120">
        <f>E66*J66</f>
        <v>-50.714999999970594</v>
      </c>
      <c r="O66" s="111"/>
      <c r="Z66" s="121"/>
      <c r="AA66" s="121">
        <v>1</v>
      </c>
      <c r="AB66" s="121">
        <v>1</v>
      </c>
      <c r="AC66" s="121">
        <v>1</v>
      </c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CA66" s="121">
        <v>1</v>
      </c>
      <c r="CB66" s="121">
        <v>1</v>
      </c>
      <c r="CZ66" s="78">
        <v>1</v>
      </c>
    </row>
    <row r="67" spans="1:104" x14ac:dyDescent="0.2">
      <c r="A67" s="122"/>
      <c r="B67" s="123"/>
      <c r="C67" s="129" t="s">
        <v>139</v>
      </c>
      <c r="D67" s="130"/>
      <c r="E67" s="131">
        <v>367.5</v>
      </c>
      <c r="F67" s="132"/>
      <c r="G67" s="133"/>
      <c r="H67" s="134"/>
      <c r="I67" s="127"/>
      <c r="K67" s="127"/>
      <c r="M67" s="135" t="s">
        <v>139</v>
      </c>
      <c r="O67" s="11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36" t="str">
        <f>C66</f>
        <v>Rozebrání dlažeb z betonových dlaždic na sucho</v>
      </c>
      <c r="BE67" s="121"/>
      <c r="BF67" s="121"/>
      <c r="BG67" s="121"/>
      <c r="BH67" s="121"/>
      <c r="BI67" s="121"/>
      <c r="BJ67" s="121"/>
      <c r="BK67" s="121"/>
    </row>
    <row r="68" spans="1:104" x14ac:dyDescent="0.2">
      <c r="A68" s="112">
        <v>30</v>
      </c>
      <c r="B68" s="113" t="s">
        <v>140</v>
      </c>
      <c r="C68" s="114" t="s">
        <v>141</v>
      </c>
      <c r="D68" s="115" t="s">
        <v>36</v>
      </c>
      <c r="E68" s="116">
        <v>24</v>
      </c>
      <c r="F68" s="117"/>
      <c r="G68" s="118">
        <f>E68*F68</f>
        <v>0</v>
      </c>
      <c r="H68" s="119">
        <v>0</v>
      </c>
      <c r="I68" s="120">
        <f>E68*H68</f>
        <v>0</v>
      </c>
      <c r="J68" s="119">
        <v>-0.224999999999909</v>
      </c>
      <c r="K68" s="120">
        <f>E68*J68</f>
        <v>-5.3999999999978154</v>
      </c>
      <c r="O68" s="111"/>
      <c r="Z68" s="121"/>
      <c r="AA68" s="121">
        <v>1</v>
      </c>
      <c r="AB68" s="121">
        <v>1</v>
      </c>
      <c r="AC68" s="121">
        <v>1</v>
      </c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CA68" s="121">
        <v>1</v>
      </c>
      <c r="CB68" s="121">
        <v>1</v>
      </c>
      <c r="CZ68" s="78">
        <v>1</v>
      </c>
    </row>
    <row r="69" spans="1:104" x14ac:dyDescent="0.2">
      <c r="A69" s="122"/>
      <c r="B69" s="123"/>
      <c r="C69" s="124"/>
      <c r="D69" s="125"/>
      <c r="E69" s="125"/>
      <c r="F69" s="125"/>
      <c r="G69" s="126"/>
      <c r="I69" s="127"/>
      <c r="K69" s="127"/>
      <c r="L69" s="128"/>
      <c r="O69" s="11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</row>
    <row r="70" spans="1:104" x14ac:dyDescent="0.2">
      <c r="A70" s="112">
        <v>31</v>
      </c>
      <c r="B70" s="113" t="s">
        <v>142</v>
      </c>
      <c r="C70" s="114" t="s">
        <v>143</v>
      </c>
      <c r="D70" s="115" t="s">
        <v>36</v>
      </c>
      <c r="E70" s="116">
        <v>391.5</v>
      </c>
      <c r="F70" s="117"/>
      <c r="G70" s="118">
        <f>E70*F70</f>
        <v>0</v>
      </c>
      <c r="H70" s="119">
        <v>0</v>
      </c>
      <c r="I70" s="120">
        <f>E70*H70</f>
        <v>0</v>
      </c>
      <c r="J70" s="119">
        <v>-0.32999999999992702</v>
      </c>
      <c r="K70" s="120">
        <f>E70*J70</f>
        <v>-129.19499999997143</v>
      </c>
      <c r="O70" s="111"/>
      <c r="Z70" s="121"/>
      <c r="AA70" s="121">
        <v>1</v>
      </c>
      <c r="AB70" s="121">
        <v>1</v>
      </c>
      <c r="AC70" s="121">
        <v>1</v>
      </c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CA70" s="121">
        <v>1</v>
      </c>
      <c r="CB70" s="121">
        <v>1</v>
      </c>
      <c r="CZ70" s="78">
        <v>1</v>
      </c>
    </row>
    <row r="71" spans="1:104" x14ac:dyDescent="0.2">
      <c r="A71" s="122"/>
      <c r="B71" s="123"/>
      <c r="C71" s="129" t="s">
        <v>144</v>
      </c>
      <c r="D71" s="130"/>
      <c r="E71" s="131">
        <v>391.5</v>
      </c>
      <c r="F71" s="132"/>
      <c r="G71" s="133"/>
      <c r="H71" s="134"/>
      <c r="I71" s="127"/>
      <c r="K71" s="127"/>
      <c r="M71" s="135" t="s">
        <v>144</v>
      </c>
      <c r="O71" s="11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36" t="str">
        <f>C70</f>
        <v>Odstranění podkladu nad 50 m2,kam.drcené tl.15 cm</v>
      </c>
      <c r="BE71" s="121"/>
      <c r="BF71" s="121"/>
      <c r="BG71" s="121"/>
      <c r="BH71" s="121"/>
      <c r="BI71" s="121"/>
      <c r="BJ71" s="121"/>
      <c r="BK71" s="121"/>
    </row>
    <row r="72" spans="1:104" x14ac:dyDescent="0.2">
      <c r="A72" s="112">
        <v>32</v>
      </c>
      <c r="B72" s="113" t="s">
        <v>145</v>
      </c>
      <c r="C72" s="114" t="s">
        <v>146</v>
      </c>
      <c r="D72" s="115" t="s">
        <v>104</v>
      </c>
      <c r="E72" s="116">
        <v>497.2</v>
      </c>
      <c r="F72" s="117"/>
      <c r="G72" s="118">
        <f>E72*F72</f>
        <v>0</v>
      </c>
      <c r="H72" s="119">
        <v>0</v>
      </c>
      <c r="I72" s="120">
        <f>E72*H72</f>
        <v>0</v>
      </c>
      <c r="J72" s="119">
        <v>-0.230000000000018</v>
      </c>
      <c r="K72" s="120">
        <f>E72*J72</f>
        <v>-114.35600000000895</v>
      </c>
      <c r="O72" s="111"/>
      <c r="Z72" s="121"/>
      <c r="AA72" s="121">
        <v>1</v>
      </c>
      <c r="AB72" s="121">
        <v>1</v>
      </c>
      <c r="AC72" s="121">
        <v>1</v>
      </c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CA72" s="121">
        <v>1</v>
      </c>
      <c r="CB72" s="121">
        <v>1</v>
      </c>
      <c r="CZ72" s="78">
        <v>1</v>
      </c>
    </row>
    <row r="73" spans="1:104" x14ac:dyDescent="0.2">
      <c r="A73" s="112">
        <v>33</v>
      </c>
      <c r="B73" s="113" t="s">
        <v>147</v>
      </c>
      <c r="C73" s="114" t="s">
        <v>148</v>
      </c>
      <c r="D73" s="115" t="s">
        <v>104</v>
      </c>
      <c r="E73" s="116">
        <v>11</v>
      </c>
      <c r="F73" s="117"/>
      <c r="G73" s="118">
        <f>E73*F73</f>
        <v>0</v>
      </c>
      <c r="H73" s="119">
        <v>0</v>
      </c>
      <c r="I73" s="120">
        <f>E73*H73</f>
        <v>0</v>
      </c>
      <c r="J73" s="119">
        <v>-0.26999999999998198</v>
      </c>
      <c r="K73" s="120">
        <f>E73*J73</f>
        <v>-2.9699999999998017</v>
      </c>
      <c r="O73" s="111"/>
      <c r="Z73" s="121"/>
      <c r="AA73" s="121">
        <v>1</v>
      </c>
      <c r="AB73" s="121">
        <v>1</v>
      </c>
      <c r="AC73" s="121">
        <v>1</v>
      </c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CA73" s="121">
        <v>1</v>
      </c>
      <c r="CB73" s="121">
        <v>1</v>
      </c>
      <c r="CZ73" s="78">
        <v>1</v>
      </c>
    </row>
    <row r="74" spans="1:104" x14ac:dyDescent="0.2">
      <c r="A74" s="112">
        <v>34</v>
      </c>
      <c r="B74" s="113" t="s">
        <v>149</v>
      </c>
      <c r="C74" s="114" t="s">
        <v>150</v>
      </c>
      <c r="D74" s="115" t="s">
        <v>104</v>
      </c>
      <c r="E74" s="116">
        <v>22</v>
      </c>
      <c r="F74" s="117"/>
      <c r="G74" s="118">
        <f>E74*F74</f>
        <v>0</v>
      </c>
      <c r="H74" s="119">
        <v>0</v>
      </c>
      <c r="I74" s="120">
        <f>E74*H74</f>
        <v>0</v>
      </c>
      <c r="J74" s="119">
        <v>-0.115000000000009</v>
      </c>
      <c r="K74" s="120">
        <f>E74*J74</f>
        <v>-2.5300000000001979</v>
      </c>
      <c r="O74" s="111"/>
      <c r="Z74" s="121"/>
      <c r="AA74" s="121">
        <v>1</v>
      </c>
      <c r="AB74" s="121">
        <v>1</v>
      </c>
      <c r="AC74" s="121">
        <v>1</v>
      </c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CA74" s="121">
        <v>1</v>
      </c>
      <c r="CB74" s="121">
        <v>1</v>
      </c>
      <c r="CZ74" s="78">
        <v>1</v>
      </c>
    </row>
    <row r="75" spans="1:104" x14ac:dyDescent="0.2">
      <c r="A75" s="122"/>
      <c r="B75" s="123"/>
      <c r="C75" s="124"/>
      <c r="D75" s="125"/>
      <c r="E75" s="125"/>
      <c r="F75" s="125"/>
      <c r="G75" s="126"/>
      <c r="I75" s="127"/>
      <c r="K75" s="127"/>
      <c r="L75" s="128"/>
      <c r="O75" s="11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</row>
    <row r="76" spans="1:104" x14ac:dyDescent="0.2">
      <c r="A76" s="122"/>
      <c r="B76" s="123"/>
      <c r="C76" s="129" t="s">
        <v>151</v>
      </c>
      <c r="D76" s="130"/>
      <c r="E76" s="131">
        <v>22</v>
      </c>
      <c r="F76" s="132"/>
      <c r="G76" s="133"/>
      <c r="H76" s="134"/>
      <c r="I76" s="127"/>
      <c r="K76" s="127"/>
      <c r="M76" s="135" t="s">
        <v>151</v>
      </c>
      <c r="O76" s="11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36">
        <f>C75</f>
        <v>0</v>
      </c>
      <c r="BE76" s="121"/>
      <c r="BF76" s="121"/>
      <c r="BG76" s="121"/>
      <c r="BH76" s="121"/>
      <c r="BI76" s="121"/>
      <c r="BJ76" s="121"/>
      <c r="BK76" s="121"/>
    </row>
    <row r="77" spans="1:104" ht="22.5" x14ac:dyDescent="0.2">
      <c r="A77" s="112">
        <v>35</v>
      </c>
      <c r="B77" s="113" t="s">
        <v>152</v>
      </c>
      <c r="C77" s="114" t="s">
        <v>153</v>
      </c>
      <c r="D77" s="115" t="s">
        <v>36</v>
      </c>
      <c r="E77" s="116">
        <v>42.375</v>
      </c>
      <c r="F77" s="117"/>
      <c r="G77" s="118">
        <f>E77*F77</f>
        <v>0</v>
      </c>
      <c r="H77" s="119">
        <v>0</v>
      </c>
      <c r="I77" s="120">
        <f>E77*H77</f>
        <v>0</v>
      </c>
      <c r="J77" s="119">
        <v>0</v>
      </c>
      <c r="K77" s="120">
        <f>E77*J77</f>
        <v>0</v>
      </c>
      <c r="O77" s="111"/>
      <c r="Z77" s="121"/>
      <c r="AA77" s="121">
        <v>1</v>
      </c>
      <c r="AB77" s="121">
        <v>1</v>
      </c>
      <c r="AC77" s="121">
        <v>1</v>
      </c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CA77" s="121">
        <v>1</v>
      </c>
      <c r="CB77" s="121">
        <v>1</v>
      </c>
      <c r="CZ77" s="78">
        <v>1</v>
      </c>
    </row>
    <row r="78" spans="1:104" x14ac:dyDescent="0.2">
      <c r="A78" s="122"/>
      <c r="B78" s="123"/>
      <c r="C78" s="124" t="s">
        <v>154</v>
      </c>
      <c r="D78" s="125"/>
      <c r="E78" s="125"/>
      <c r="F78" s="125"/>
      <c r="G78" s="126"/>
      <c r="I78" s="127"/>
      <c r="K78" s="127"/>
      <c r="L78" s="128" t="s">
        <v>154</v>
      </c>
      <c r="O78" s="11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</row>
    <row r="79" spans="1:104" x14ac:dyDescent="0.2">
      <c r="A79" s="122"/>
      <c r="B79" s="123"/>
      <c r="C79" s="124" t="s">
        <v>155</v>
      </c>
      <c r="D79" s="125"/>
      <c r="E79" s="125"/>
      <c r="F79" s="125"/>
      <c r="G79" s="126"/>
      <c r="I79" s="127"/>
      <c r="K79" s="127"/>
      <c r="L79" s="128" t="s">
        <v>155</v>
      </c>
      <c r="O79" s="11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</row>
    <row r="80" spans="1:104" x14ac:dyDescent="0.2">
      <c r="A80" s="122"/>
      <c r="B80" s="123"/>
      <c r="C80" s="129" t="s">
        <v>156</v>
      </c>
      <c r="D80" s="130"/>
      <c r="E80" s="131">
        <v>18.375</v>
      </c>
      <c r="F80" s="132"/>
      <c r="G80" s="133"/>
      <c r="H80" s="134"/>
      <c r="I80" s="127"/>
      <c r="K80" s="127"/>
      <c r="M80" s="135" t="s">
        <v>156</v>
      </c>
      <c r="O80" s="11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36" t="str">
        <f>C79</f>
        <v>vybírat pouze nepoškozené dlaždice</v>
      </c>
      <c r="BE80" s="121"/>
      <c r="BF80" s="121"/>
      <c r="BG80" s="121"/>
      <c r="BH80" s="121"/>
      <c r="BI80" s="121"/>
      <c r="BJ80" s="121"/>
      <c r="BK80" s="121"/>
    </row>
    <row r="81" spans="1:104" x14ac:dyDescent="0.2">
      <c r="A81" s="122"/>
      <c r="B81" s="123"/>
      <c r="C81" s="129" t="s">
        <v>157</v>
      </c>
      <c r="D81" s="130"/>
      <c r="E81" s="131">
        <v>24</v>
      </c>
      <c r="F81" s="132"/>
      <c r="G81" s="133"/>
      <c r="H81" s="134"/>
      <c r="I81" s="127"/>
      <c r="K81" s="127"/>
      <c r="M81" s="135" t="s">
        <v>157</v>
      </c>
      <c r="O81" s="11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36" t="str">
        <f>C80</f>
        <v>30/30:367,5*0,05</v>
      </c>
      <c r="BE81" s="121"/>
      <c r="BF81" s="121"/>
      <c r="BG81" s="121"/>
      <c r="BH81" s="121"/>
      <c r="BI81" s="121"/>
      <c r="BJ81" s="121"/>
      <c r="BK81" s="121"/>
    </row>
    <row r="82" spans="1:104" x14ac:dyDescent="0.2">
      <c r="A82" s="112">
        <v>36</v>
      </c>
      <c r="B82" s="113" t="s">
        <v>158</v>
      </c>
      <c r="C82" s="114" t="s">
        <v>159</v>
      </c>
      <c r="D82" s="115" t="s">
        <v>36</v>
      </c>
      <c r="E82" s="116">
        <v>2.75</v>
      </c>
      <c r="F82" s="117"/>
      <c r="G82" s="118">
        <f>E82*F82</f>
        <v>0</v>
      </c>
      <c r="H82" s="119">
        <v>0</v>
      </c>
      <c r="I82" s="120">
        <f>E82*H82</f>
        <v>0</v>
      </c>
      <c r="J82" s="119">
        <v>0</v>
      </c>
      <c r="K82" s="120">
        <f>E82*J82</f>
        <v>0</v>
      </c>
      <c r="O82" s="111"/>
      <c r="Z82" s="121"/>
      <c r="AA82" s="121">
        <v>1</v>
      </c>
      <c r="AB82" s="121">
        <v>1</v>
      </c>
      <c r="AC82" s="121">
        <v>1</v>
      </c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CA82" s="121">
        <v>1</v>
      </c>
      <c r="CB82" s="121">
        <v>1</v>
      </c>
      <c r="CZ82" s="78">
        <v>1</v>
      </c>
    </row>
    <row r="83" spans="1:104" x14ac:dyDescent="0.2">
      <c r="A83" s="122"/>
      <c r="B83" s="123"/>
      <c r="C83" s="129" t="s">
        <v>160</v>
      </c>
      <c r="D83" s="130"/>
      <c r="E83" s="131">
        <v>2.75</v>
      </c>
      <c r="F83" s="132"/>
      <c r="G83" s="133"/>
      <c r="H83" s="134"/>
      <c r="I83" s="127"/>
      <c r="K83" s="127"/>
      <c r="M83" s="135" t="s">
        <v>160</v>
      </c>
      <c r="O83" s="11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36" t="str">
        <f>C82</f>
        <v>Očištění vybour.kostek drobných s výplní MC/živicí</v>
      </c>
      <c r="BE83" s="121"/>
      <c r="BF83" s="121"/>
      <c r="BG83" s="121"/>
      <c r="BH83" s="121"/>
      <c r="BI83" s="121"/>
      <c r="BJ83" s="121"/>
      <c r="BK83" s="121"/>
    </row>
    <row r="84" spans="1:104" x14ac:dyDescent="0.2">
      <c r="A84" s="112">
        <v>37</v>
      </c>
      <c r="B84" s="113" t="s">
        <v>161</v>
      </c>
      <c r="C84" s="114" t="s">
        <v>162</v>
      </c>
      <c r="D84" s="115" t="s">
        <v>163</v>
      </c>
      <c r="E84" s="116">
        <v>12</v>
      </c>
      <c r="F84" s="117"/>
      <c r="G84" s="118">
        <f>E84*F84</f>
        <v>0</v>
      </c>
      <c r="H84" s="119">
        <v>0</v>
      </c>
      <c r="I84" s="120">
        <f>E84*H84</f>
        <v>0</v>
      </c>
      <c r="J84" s="119"/>
      <c r="K84" s="120">
        <f>E84*J84</f>
        <v>0</v>
      </c>
      <c r="O84" s="111"/>
      <c r="Z84" s="121"/>
      <c r="AA84" s="121">
        <v>12</v>
      </c>
      <c r="AB84" s="121">
        <v>0</v>
      </c>
      <c r="AC84" s="121">
        <v>2</v>
      </c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CA84" s="121">
        <v>12</v>
      </c>
      <c r="CB84" s="121">
        <v>0</v>
      </c>
      <c r="CZ84" s="78">
        <v>1</v>
      </c>
    </row>
    <row r="85" spans="1:104" x14ac:dyDescent="0.2">
      <c r="A85" s="137" t="s">
        <v>37</v>
      </c>
      <c r="B85" s="138" t="s">
        <v>135</v>
      </c>
      <c r="C85" s="139" t="s">
        <v>136</v>
      </c>
      <c r="D85" s="140"/>
      <c r="E85" s="141"/>
      <c r="F85" s="141"/>
      <c r="G85" s="142">
        <f>SUM(G65:G84)</f>
        <v>0</v>
      </c>
      <c r="H85" s="143"/>
      <c r="I85" s="144">
        <f>SUM(I65:I84)</f>
        <v>0</v>
      </c>
      <c r="J85" s="145"/>
      <c r="K85" s="144">
        <f>SUM(K65:K84)</f>
        <v>-305.16599999994878</v>
      </c>
      <c r="O85" s="111"/>
      <c r="X85" s="146">
        <f>K85</f>
        <v>-305.16599999994878</v>
      </c>
      <c r="Y85" s="146">
        <f>I85</f>
        <v>0</v>
      </c>
      <c r="Z85" s="147">
        <f>G85</f>
        <v>0</v>
      </c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48"/>
      <c r="BB85" s="148"/>
      <c r="BC85" s="148"/>
      <c r="BD85" s="148"/>
      <c r="BE85" s="148"/>
      <c r="BF85" s="148"/>
      <c r="BG85" s="121"/>
      <c r="BH85" s="121"/>
      <c r="BI85" s="121"/>
      <c r="BJ85" s="121"/>
      <c r="BK85" s="121"/>
    </row>
    <row r="86" spans="1:104" ht="14.25" customHeight="1" x14ac:dyDescent="0.2">
      <c r="A86" s="103" t="s">
        <v>33</v>
      </c>
      <c r="B86" s="104" t="s">
        <v>164</v>
      </c>
      <c r="C86" s="105" t="s">
        <v>165</v>
      </c>
      <c r="D86" s="106"/>
      <c r="E86" s="107"/>
      <c r="F86" s="107"/>
      <c r="G86" s="108"/>
      <c r="H86" s="109"/>
      <c r="I86" s="110"/>
      <c r="J86" s="109"/>
      <c r="K86" s="110"/>
      <c r="O86" s="111"/>
    </row>
    <row r="87" spans="1:104" x14ac:dyDescent="0.2">
      <c r="A87" s="112">
        <v>38</v>
      </c>
      <c r="B87" s="113" t="s">
        <v>166</v>
      </c>
      <c r="C87" s="114" t="s">
        <v>167</v>
      </c>
      <c r="D87" s="115" t="s">
        <v>52</v>
      </c>
      <c r="E87" s="116">
        <v>1</v>
      </c>
      <c r="F87" s="117"/>
      <c r="G87" s="118">
        <f>E87*F87</f>
        <v>0</v>
      </c>
      <c r="H87" s="119">
        <v>0</v>
      </c>
      <c r="I87" s="120">
        <f>E87*H87</f>
        <v>0</v>
      </c>
      <c r="J87" s="119"/>
      <c r="K87" s="120">
        <f>E87*J87</f>
        <v>0</v>
      </c>
      <c r="O87" s="111"/>
      <c r="Z87" s="121"/>
      <c r="AA87" s="121">
        <v>12</v>
      </c>
      <c r="AB87" s="121">
        <v>0</v>
      </c>
      <c r="AC87" s="121">
        <v>3</v>
      </c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CA87" s="121">
        <v>12</v>
      </c>
      <c r="CB87" s="121">
        <v>0</v>
      </c>
      <c r="CZ87" s="78">
        <v>1</v>
      </c>
    </row>
    <row r="88" spans="1:104" x14ac:dyDescent="0.2">
      <c r="A88" s="112">
        <v>39</v>
      </c>
      <c r="B88" s="113" t="s">
        <v>168</v>
      </c>
      <c r="C88" s="114" t="s">
        <v>169</v>
      </c>
      <c r="D88" s="115" t="s">
        <v>52</v>
      </c>
      <c r="E88" s="116">
        <v>1</v>
      </c>
      <c r="F88" s="117"/>
      <c r="G88" s="118">
        <f>E88*F88</f>
        <v>0</v>
      </c>
      <c r="H88" s="119">
        <v>0</v>
      </c>
      <c r="I88" s="120">
        <f>E88*H88</f>
        <v>0</v>
      </c>
      <c r="J88" s="119"/>
      <c r="K88" s="120">
        <f>E88*J88</f>
        <v>0</v>
      </c>
      <c r="O88" s="111"/>
      <c r="Z88" s="121"/>
      <c r="AA88" s="121">
        <v>12</v>
      </c>
      <c r="AB88" s="121">
        <v>0</v>
      </c>
      <c r="AC88" s="121">
        <v>4</v>
      </c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CA88" s="121">
        <v>12</v>
      </c>
      <c r="CB88" s="121">
        <v>0</v>
      </c>
      <c r="CZ88" s="78">
        <v>1</v>
      </c>
    </row>
    <row r="89" spans="1:104" x14ac:dyDescent="0.2">
      <c r="A89" s="112">
        <v>40</v>
      </c>
      <c r="B89" s="113" t="s">
        <v>170</v>
      </c>
      <c r="C89" s="114" t="s">
        <v>171</v>
      </c>
      <c r="D89" s="115" t="s">
        <v>172</v>
      </c>
      <c r="E89" s="116">
        <v>60</v>
      </c>
      <c r="F89" s="117"/>
      <c r="G89" s="118">
        <f>E89*F89</f>
        <v>0</v>
      </c>
      <c r="H89" s="119">
        <v>0</v>
      </c>
      <c r="I89" s="120">
        <f>E89*H89</f>
        <v>0</v>
      </c>
      <c r="J89" s="119"/>
      <c r="K89" s="120">
        <f>E89*J89</f>
        <v>0</v>
      </c>
      <c r="O89" s="111"/>
      <c r="Z89" s="121"/>
      <c r="AA89" s="121">
        <v>12</v>
      </c>
      <c r="AB89" s="121">
        <v>0</v>
      </c>
      <c r="AC89" s="121">
        <v>5</v>
      </c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CA89" s="121">
        <v>12</v>
      </c>
      <c r="CB89" s="121">
        <v>0</v>
      </c>
      <c r="CZ89" s="78">
        <v>1</v>
      </c>
    </row>
    <row r="90" spans="1:104" x14ac:dyDescent="0.2">
      <c r="A90" s="137" t="s">
        <v>37</v>
      </c>
      <c r="B90" s="138" t="s">
        <v>164</v>
      </c>
      <c r="C90" s="139" t="s">
        <v>165</v>
      </c>
      <c r="D90" s="140"/>
      <c r="E90" s="141"/>
      <c r="F90" s="141"/>
      <c r="G90" s="142">
        <f>SUM(G86:G89)</f>
        <v>0</v>
      </c>
      <c r="H90" s="143"/>
      <c r="I90" s="144">
        <f>SUM(I86:I89)</f>
        <v>0</v>
      </c>
      <c r="J90" s="145"/>
      <c r="K90" s="144">
        <f>SUM(K86:K89)</f>
        <v>0</v>
      </c>
      <c r="O90" s="111"/>
      <c r="X90" s="146">
        <f>K90</f>
        <v>0</v>
      </c>
      <c r="Y90" s="146">
        <f>I90</f>
        <v>0</v>
      </c>
      <c r="Z90" s="147">
        <f>G90</f>
        <v>0</v>
      </c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48"/>
      <c r="BB90" s="148"/>
      <c r="BC90" s="148"/>
      <c r="BD90" s="148"/>
      <c r="BE90" s="148"/>
      <c r="BF90" s="148"/>
      <c r="BG90" s="121"/>
      <c r="BH90" s="121"/>
      <c r="BI90" s="121"/>
      <c r="BJ90" s="121"/>
      <c r="BK90" s="121"/>
    </row>
    <row r="91" spans="1:104" ht="14.25" customHeight="1" x14ac:dyDescent="0.2">
      <c r="A91" s="103" t="s">
        <v>33</v>
      </c>
      <c r="B91" s="104" t="s">
        <v>173</v>
      </c>
      <c r="C91" s="105" t="s">
        <v>174</v>
      </c>
      <c r="D91" s="106"/>
      <c r="E91" s="107"/>
      <c r="F91" s="107"/>
      <c r="G91" s="108"/>
      <c r="H91" s="109"/>
      <c r="I91" s="110"/>
      <c r="J91" s="109"/>
      <c r="K91" s="110"/>
      <c r="O91" s="111"/>
    </row>
    <row r="92" spans="1:104" x14ac:dyDescent="0.2">
      <c r="A92" s="112">
        <v>41</v>
      </c>
      <c r="B92" s="113" t="s">
        <v>175</v>
      </c>
      <c r="C92" s="114" t="s">
        <v>176</v>
      </c>
      <c r="D92" s="115" t="s">
        <v>177</v>
      </c>
      <c r="E92" s="116">
        <v>432.613195000205</v>
      </c>
      <c r="F92" s="117"/>
      <c r="G92" s="118">
        <f>E92*F92</f>
        <v>0</v>
      </c>
      <c r="H92" s="119">
        <v>0</v>
      </c>
      <c r="I92" s="120">
        <f>E92*H92</f>
        <v>0</v>
      </c>
      <c r="J92" s="119"/>
      <c r="K92" s="120">
        <f>E92*J92</f>
        <v>0</v>
      </c>
      <c r="O92" s="111"/>
      <c r="Z92" s="121"/>
      <c r="AA92" s="121">
        <v>7</v>
      </c>
      <c r="AB92" s="121">
        <v>1</v>
      </c>
      <c r="AC92" s="121">
        <v>2</v>
      </c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CA92" s="121">
        <v>7</v>
      </c>
      <c r="CB92" s="121">
        <v>1</v>
      </c>
      <c r="CZ92" s="78">
        <v>1</v>
      </c>
    </row>
    <row r="93" spans="1:104" x14ac:dyDescent="0.2">
      <c r="A93" s="137" t="s">
        <v>37</v>
      </c>
      <c r="B93" s="138" t="s">
        <v>173</v>
      </c>
      <c r="C93" s="139" t="s">
        <v>174</v>
      </c>
      <c r="D93" s="140"/>
      <c r="E93" s="141"/>
      <c r="F93" s="141"/>
      <c r="G93" s="142">
        <f>SUM(G91:G92)</f>
        <v>0</v>
      </c>
      <c r="H93" s="143"/>
      <c r="I93" s="144">
        <f>SUM(I91:I92)</f>
        <v>0</v>
      </c>
      <c r="J93" s="145"/>
      <c r="K93" s="144">
        <f>SUM(K91:K92)</f>
        <v>0</v>
      </c>
      <c r="O93" s="111"/>
      <c r="X93" s="146">
        <f>K93</f>
        <v>0</v>
      </c>
      <c r="Y93" s="146">
        <f>I93</f>
        <v>0</v>
      </c>
      <c r="Z93" s="147">
        <f>G93</f>
        <v>0</v>
      </c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48"/>
      <c r="BB93" s="148"/>
      <c r="BC93" s="148"/>
      <c r="BD93" s="148"/>
      <c r="BE93" s="148"/>
      <c r="BF93" s="148"/>
      <c r="BG93" s="121"/>
      <c r="BH93" s="121"/>
      <c r="BI93" s="121"/>
      <c r="BJ93" s="121"/>
      <c r="BK93" s="121"/>
    </row>
    <row r="94" spans="1:104" ht="14.25" customHeight="1" x14ac:dyDescent="0.2">
      <c r="A94" s="103" t="s">
        <v>33</v>
      </c>
      <c r="B94" s="104" t="s">
        <v>178</v>
      </c>
      <c r="C94" s="105" t="s">
        <v>179</v>
      </c>
      <c r="D94" s="106"/>
      <c r="E94" s="107"/>
      <c r="F94" s="107"/>
      <c r="G94" s="108"/>
      <c r="H94" s="109"/>
      <c r="I94" s="110"/>
      <c r="J94" s="109"/>
      <c r="K94" s="110"/>
      <c r="O94" s="111"/>
    </row>
    <row r="95" spans="1:104" ht="22.5" x14ac:dyDescent="0.2">
      <c r="A95" s="112">
        <v>42</v>
      </c>
      <c r="B95" s="113" t="s">
        <v>180</v>
      </c>
      <c r="C95" s="114" t="s">
        <v>181</v>
      </c>
      <c r="D95" s="115" t="s">
        <v>36</v>
      </c>
      <c r="E95" s="116">
        <v>2.75</v>
      </c>
      <c r="F95" s="117"/>
      <c r="G95" s="118">
        <f>E95*F95</f>
        <v>0</v>
      </c>
      <c r="H95" s="119">
        <v>0</v>
      </c>
      <c r="I95" s="120">
        <f>E95*H95</f>
        <v>0</v>
      </c>
      <c r="J95" s="119">
        <v>0</v>
      </c>
      <c r="K95" s="120">
        <f>E95*J95</f>
        <v>0</v>
      </c>
      <c r="O95" s="111"/>
      <c r="Z95" s="121"/>
      <c r="AA95" s="121">
        <v>1</v>
      </c>
      <c r="AB95" s="121">
        <v>7</v>
      </c>
      <c r="AC95" s="121">
        <v>7</v>
      </c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CA95" s="121">
        <v>1</v>
      </c>
      <c r="CB95" s="121">
        <v>7</v>
      </c>
      <c r="CZ95" s="78">
        <v>2</v>
      </c>
    </row>
    <row r="96" spans="1:104" ht="25.5" x14ac:dyDescent="0.2">
      <c r="A96" s="122"/>
      <c r="B96" s="123"/>
      <c r="C96" s="129" t="s">
        <v>182</v>
      </c>
      <c r="D96" s="130"/>
      <c r="E96" s="131">
        <v>2.75</v>
      </c>
      <c r="F96" s="132"/>
      <c r="G96" s="133"/>
      <c r="H96" s="134"/>
      <c r="I96" s="127"/>
      <c r="K96" s="127"/>
      <c r="M96" s="135" t="s">
        <v>182</v>
      </c>
      <c r="O96" s="11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36" t="str">
        <f>C95</f>
        <v>Izolační systém nopovou folií, svisle včetně dodávky fólie, ukonč.lišty výška nopu 10 mm</v>
      </c>
      <c r="BE96" s="121"/>
      <c r="BF96" s="121"/>
      <c r="BG96" s="121"/>
      <c r="BH96" s="121"/>
      <c r="BI96" s="121"/>
      <c r="BJ96" s="121"/>
      <c r="BK96" s="121"/>
    </row>
    <row r="97" spans="1:104" x14ac:dyDescent="0.2">
      <c r="A97" s="112">
        <v>43</v>
      </c>
      <c r="B97" s="113" t="s">
        <v>183</v>
      </c>
      <c r="C97" s="114" t="s">
        <v>184</v>
      </c>
      <c r="D97" s="115" t="s">
        <v>9</v>
      </c>
      <c r="E97" s="116">
        <v>7.81</v>
      </c>
      <c r="F97" s="117"/>
      <c r="G97" s="118">
        <f>E97*F97</f>
        <v>0</v>
      </c>
      <c r="H97" s="119">
        <v>0</v>
      </c>
      <c r="I97" s="120">
        <f>E97*H97</f>
        <v>0</v>
      </c>
      <c r="J97" s="119"/>
      <c r="K97" s="120">
        <f>E97*J97</f>
        <v>0</v>
      </c>
      <c r="O97" s="111"/>
      <c r="Z97" s="121"/>
      <c r="AA97" s="121">
        <v>7</v>
      </c>
      <c r="AB97" s="121">
        <v>1002</v>
      </c>
      <c r="AC97" s="121">
        <v>5</v>
      </c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CA97" s="121">
        <v>7</v>
      </c>
      <c r="CB97" s="121">
        <v>1002</v>
      </c>
      <c r="CZ97" s="78">
        <v>2</v>
      </c>
    </row>
    <row r="98" spans="1:104" x14ac:dyDescent="0.2">
      <c r="A98" s="137" t="s">
        <v>37</v>
      </c>
      <c r="B98" s="138" t="s">
        <v>178</v>
      </c>
      <c r="C98" s="139" t="s">
        <v>179</v>
      </c>
      <c r="D98" s="140"/>
      <c r="E98" s="141"/>
      <c r="F98" s="141"/>
      <c r="G98" s="142">
        <f>SUM(G94:G97)</f>
        <v>0</v>
      </c>
      <c r="H98" s="143"/>
      <c r="I98" s="144">
        <f>SUM(I94:I97)</f>
        <v>0</v>
      </c>
      <c r="J98" s="145"/>
      <c r="K98" s="144">
        <f>SUM(K94:K97)</f>
        <v>0</v>
      </c>
      <c r="O98" s="111"/>
      <c r="X98" s="146">
        <f>K98</f>
        <v>0</v>
      </c>
      <c r="Y98" s="146">
        <f>I98</f>
        <v>0</v>
      </c>
      <c r="Z98" s="147">
        <f>G98</f>
        <v>0</v>
      </c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48"/>
      <c r="BB98" s="148"/>
      <c r="BC98" s="148"/>
      <c r="BD98" s="148"/>
      <c r="BE98" s="148"/>
      <c r="BF98" s="148"/>
      <c r="BG98" s="121"/>
      <c r="BH98" s="121"/>
      <c r="BI98" s="121"/>
      <c r="BJ98" s="121"/>
      <c r="BK98" s="121"/>
    </row>
    <row r="99" spans="1:104" ht="14.25" customHeight="1" x14ac:dyDescent="0.2">
      <c r="A99" s="103" t="s">
        <v>33</v>
      </c>
      <c r="B99" s="104" t="s">
        <v>185</v>
      </c>
      <c r="C99" s="105" t="s">
        <v>186</v>
      </c>
      <c r="D99" s="106"/>
      <c r="E99" s="107"/>
      <c r="F99" s="107"/>
      <c r="G99" s="108"/>
      <c r="H99" s="109"/>
      <c r="I99" s="110"/>
      <c r="J99" s="109"/>
      <c r="K99" s="110"/>
      <c r="O99" s="111"/>
    </row>
    <row r="100" spans="1:104" x14ac:dyDescent="0.2">
      <c r="A100" s="112">
        <v>44</v>
      </c>
      <c r="B100" s="113" t="s">
        <v>187</v>
      </c>
      <c r="C100" s="114" t="s">
        <v>188</v>
      </c>
      <c r="D100" s="115" t="s">
        <v>55</v>
      </c>
      <c r="E100" s="116">
        <v>116.26</v>
      </c>
      <c r="F100" s="117"/>
      <c r="G100" s="118">
        <f>E100*F100</f>
        <v>0</v>
      </c>
      <c r="H100" s="119">
        <v>0</v>
      </c>
      <c r="I100" s="120">
        <f>E100*H100</f>
        <v>0</v>
      </c>
      <c r="J100" s="119">
        <v>0</v>
      </c>
      <c r="K100" s="120">
        <f>E100*J100</f>
        <v>0</v>
      </c>
      <c r="O100" s="111"/>
      <c r="Z100" s="121"/>
      <c r="AA100" s="121">
        <v>1</v>
      </c>
      <c r="AB100" s="121">
        <v>1</v>
      </c>
      <c r="AC100" s="121">
        <v>1</v>
      </c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CA100" s="121">
        <v>1</v>
      </c>
      <c r="CB100" s="121">
        <v>1</v>
      </c>
      <c r="CZ100" s="78">
        <v>1</v>
      </c>
    </row>
    <row r="101" spans="1:104" x14ac:dyDescent="0.2">
      <c r="A101" s="122"/>
      <c r="B101" s="123"/>
      <c r="C101" s="129" t="s">
        <v>189</v>
      </c>
      <c r="D101" s="130"/>
      <c r="E101" s="131">
        <v>116.26</v>
      </c>
      <c r="F101" s="132"/>
      <c r="G101" s="133"/>
      <c r="H101" s="134"/>
      <c r="I101" s="127"/>
      <c r="K101" s="127"/>
      <c r="M101" s="135" t="s">
        <v>189</v>
      </c>
      <c r="O101" s="11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36" t="str">
        <f>C100</f>
        <v>Poplatek za skládku horniny 1- 4</v>
      </c>
      <c r="BE101" s="121"/>
      <c r="BF101" s="121"/>
      <c r="BG101" s="121"/>
      <c r="BH101" s="121"/>
      <c r="BI101" s="121"/>
      <c r="BJ101" s="121"/>
      <c r="BK101" s="121"/>
    </row>
    <row r="102" spans="1:104" x14ac:dyDescent="0.2">
      <c r="A102" s="112">
        <v>45</v>
      </c>
      <c r="B102" s="113" t="s">
        <v>190</v>
      </c>
      <c r="C102" s="114" t="s">
        <v>191</v>
      </c>
      <c r="D102" s="115" t="s">
        <v>177</v>
      </c>
      <c r="E102" s="116">
        <v>129.19499999999999</v>
      </c>
      <c r="F102" s="117"/>
      <c r="G102" s="118">
        <f>E102*F102</f>
        <v>0</v>
      </c>
      <c r="H102" s="119">
        <v>0</v>
      </c>
      <c r="I102" s="120">
        <f>E102*H102</f>
        <v>0</v>
      </c>
      <c r="J102" s="119">
        <v>0</v>
      </c>
      <c r="K102" s="120">
        <f>E102*J102</f>
        <v>0</v>
      </c>
      <c r="O102" s="111"/>
      <c r="Z102" s="121"/>
      <c r="AA102" s="121">
        <v>1</v>
      </c>
      <c r="AB102" s="121">
        <v>3</v>
      </c>
      <c r="AC102" s="121">
        <v>3</v>
      </c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CA102" s="121">
        <v>1</v>
      </c>
      <c r="CB102" s="121">
        <v>3</v>
      </c>
      <c r="CZ102" s="78">
        <v>1</v>
      </c>
    </row>
    <row r="103" spans="1:104" x14ac:dyDescent="0.2">
      <c r="A103" s="122"/>
      <c r="B103" s="123"/>
      <c r="C103" s="124" t="s">
        <v>192</v>
      </c>
      <c r="D103" s="125"/>
      <c r="E103" s="125"/>
      <c r="F103" s="125"/>
      <c r="G103" s="126"/>
      <c r="I103" s="127"/>
      <c r="K103" s="127"/>
      <c r="L103" s="128" t="s">
        <v>192</v>
      </c>
      <c r="O103" s="11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</row>
    <row r="104" spans="1:104" x14ac:dyDescent="0.2">
      <c r="A104" s="122"/>
      <c r="B104" s="123"/>
      <c r="C104" s="129" t="s">
        <v>193</v>
      </c>
      <c r="D104" s="130"/>
      <c r="E104" s="131">
        <v>129.19499999999999</v>
      </c>
      <c r="F104" s="132"/>
      <c r="G104" s="133"/>
      <c r="H104" s="134"/>
      <c r="I104" s="127"/>
      <c r="K104" s="127"/>
      <c r="M104" s="135" t="s">
        <v>193</v>
      </c>
      <c r="O104" s="11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36" t="str">
        <f>C103</f>
        <v>materiál z podkladu, ostatní materiál</v>
      </c>
      <c r="BE104" s="121"/>
      <c r="BF104" s="121"/>
      <c r="BG104" s="121"/>
      <c r="BH104" s="121"/>
      <c r="BI104" s="121"/>
      <c r="BJ104" s="121"/>
      <c r="BK104" s="121"/>
    </row>
    <row r="105" spans="1:104" x14ac:dyDescent="0.2">
      <c r="A105" s="112">
        <v>46</v>
      </c>
      <c r="B105" s="113" t="s">
        <v>194</v>
      </c>
      <c r="C105" s="114" t="s">
        <v>195</v>
      </c>
      <c r="D105" s="115" t="s">
        <v>177</v>
      </c>
      <c r="E105" s="116">
        <v>10.905799999999999</v>
      </c>
      <c r="F105" s="117">
        <v>0</v>
      </c>
      <c r="G105" s="118">
        <f>E105*F105</f>
        <v>0</v>
      </c>
      <c r="H105" s="119">
        <v>0</v>
      </c>
      <c r="I105" s="120">
        <f>E105*H105</f>
        <v>0</v>
      </c>
      <c r="J105" s="119">
        <v>0</v>
      </c>
      <c r="K105" s="120">
        <f>E105*J105</f>
        <v>0</v>
      </c>
      <c r="O105" s="111"/>
      <c r="Z105" s="121"/>
      <c r="AA105" s="121">
        <v>1</v>
      </c>
      <c r="AB105" s="121">
        <v>0</v>
      </c>
      <c r="AC105" s="121">
        <v>0</v>
      </c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CA105" s="121">
        <v>1</v>
      </c>
      <c r="CB105" s="121">
        <v>0</v>
      </c>
      <c r="CZ105" s="78">
        <v>1</v>
      </c>
    </row>
    <row r="106" spans="1:104" x14ac:dyDescent="0.2">
      <c r="A106" s="122"/>
      <c r="B106" s="123"/>
      <c r="C106" s="124" t="s">
        <v>196</v>
      </c>
      <c r="D106" s="125"/>
      <c r="E106" s="125"/>
      <c r="F106" s="125"/>
      <c r="G106" s="126"/>
      <c r="I106" s="127"/>
      <c r="K106" s="127"/>
      <c r="L106" s="128" t="s">
        <v>196</v>
      </c>
      <c r="O106" s="11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</row>
    <row r="107" spans="1:104" x14ac:dyDescent="0.2">
      <c r="A107" s="122"/>
      <c r="B107" s="123"/>
      <c r="C107" s="129" t="s">
        <v>197</v>
      </c>
      <c r="D107" s="130"/>
      <c r="E107" s="131">
        <v>2.97</v>
      </c>
      <c r="F107" s="132"/>
      <c r="G107" s="133"/>
      <c r="H107" s="134"/>
      <c r="I107" s="127"/>
      <c r="K107" s="127"/>
      <c r="M107" s="135" t="s">
        <v>197</v>
      </c>
      <c r="O107" s="11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36" t="str">
        <f>C106</f>
        <v>BEZ POPLATKŮ!!</v>
      </c>
      <c r="BE107" s="121"/>
      <c r="BF107" s="121"/>
      <c r="BG107" s="121"/>
      <c r="BH107" s="121"/>
      <c r="BI107" s="121"/>
      <c r="BJ107" s="121"/>
      <c r="BK107" s="121"/>
    </row>
    <row r="108" spans="1:104" x14ac:dyDescent="0.2">
      <c r="A108" s="122"/>
      <c r="B108" s="123"/>
      <c r="C108" s="129" t="s">
        <v>198</v>
      </c>
      <c r="D108" s="130"/>
      <c r="E108" s="131">
        <v>2.5358000000000001</v>
      </c>
      <c r="F108" s="132"/>
      <c r="G108" s="133"/>
      <c r="H108" s="134"/>
      <c r="I108" s="127"/>
      <c r="K108" s="127"/>
      <c r="M108" s="135" t="s">
        <v>198</v>
      </c>
      <c r="O108" s="11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36" t="str">
        <f>C107</f>
        <v>kamenné obrubníky:2,97</v>
      </c>
      <c r="BE108" s="121"/>
      <c r="BF108" s="121"/>
      <c r="BG108" s="121"/>
      <c r="BH108" s="121"/>
      <c r="BI108" s="121"/>
      <c r="BJ108" s="121"/>
      <c r="BK108" s="121"/>
    </row>
    <row r="109" spans="1:104" x14ac:dyDescent="0.2">
      <c r="A109" s="122"/>
      <c r="B109" s="123"/>
      <c r="C109" s="129" t="s">
        <v>199</v>
      </c>
      <c r="D109" s="130"/>
      <c r="E109" s="131">
        <v>5.4</v>
      </c>
      <c r="F109" s="132"/>
      <c r="G109" s="133"/>
      <c r="H109" s="134"/>
      <c r="I109" s="127"/>
      <c r="K109" s="127"/>
      <c r="M109" s="135" t="s">
        <v>199</v>
      </c>
      <c r="O109" s="11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36" t="str">
        <f>C108</f>
        <v>dlažba 30/30 - 5%:50,715*0,05</v>
      </c>
      <c r="BE109" s="121"/>
      <c r="BF109" s="121"/>
      <c r="BG109" s="121"/>
      <c r="BH109" s="121"/>
      <c r="BI109" s="121"/>
      <c r="BJ109" s="121"/>
      <c r="BK109" s="121"/>
    </row>
    <row r="110" spans="1:104" x14ac:dyDescent="0.2">
      <c r="A110" s="112">
        <v>47</v>
      </c>
      <c r="B110" s="113" t="s">
        <v>200</v>
      </c>
      <c r="C110" s="114" t="s">
        <v>201</v>
      </c>
      <c r="D110" s="115" t="s">
        <v>177</v>
      </c>
      <c r="E110" s="116">
        <v>165.5052</v>
      </c>
      <c r="F110" s="117"/>
      <c r="G110" s="118">
        <f>E110*F110</f>
        <v>0</v>
      </c>
      <c r="H110" s="119">
        <v>0</v>
      </c>
      <c r="I110" s="120">
        <f>E110*H110</f>
        <v>0</v>
      </c>
      <c r="J110" s="119">
        <v>0</v>
      </c>
      <c r="K110" s="120">
        <f>E110*J110</f>
        <v>0</v>
      </c>
      <c r="O110" s="111"/>
      <c r="Z110" s="121"/>
      <c r="AA110" s="121">
        <v>1</v>
      </c>
      <c r="AB110" s="121">
        <v>3</v>
      </c>
      <c r="AC110" s="121">
        <v>3</v>
      </c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CA110" s="121">
        <v>1</v>
      </c>
      <c r="CB110" s="121">
        <v>3</v>
      </c>
      <c r="CZ110" s="78">
        <v>1</v>
      </c>
    </row>
    <row r="111" spans="1:104" x14ac:dyDescent="0.2">
      <c r="A111" s="122"/>
      <c r="B111" s="123"/>
      <c r="C111" s="124" t="s">
        <v>202</v>
      </c>
      <c r="D111" s="125"/>
      <c r="E111" s="125"/>
      <c r="F111" s="125"/>
      <c r="G111" s="126"/>
      <c r="I111" s="127"/>
      <c r="K111" s="127"/>
      <c r="L111" s="128" t="s">
        <v>202</v>
      </c>
      <c r="O111" s="11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</row>
    <row r="112" spans="1:104" x14ac:dyDescent="0.2">
      <c r="A112" s="122"/>
      <c r="B112" s="123"/>
      <c r="C112" s="129" t="s">
        <v>203</v>
      </c>
      <c r="D112" s="130"/>
      <c r="E112" s="131">
        <v>48.179299999999998</v>
      </c>
      <c r="F112" s="132"/>
      <c r="G112" s="133"/>
      <c r="H112" s="134"/>
      <c r="I112" s="127"/>
      <c r="K112" s="127"/>
      <c r="M112" s="135" t="s">
        <v>203</v>
      </c>
      <c r="O112" s="11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36" t="str">
        <f>C111</f>
        <v>určeno k recyklaci</v>
      </c>
      <c r="BE112" s="121"/>
      <c r="BF112" s="121"/>
      <c r="BG112" s="121"/>
      <c r="BH112" s="121"/>
      <c r="BI112" s="121"/>
      <c r="BJ112" s="121"/>
      <c r="BK112" s="121"/>
    </row>
    <row r="113" spans="1:104" x14ac:dyDescent="0.2">
      <c r="A113" s="122"/>
      <c r="B113" s="123"/>
      <c r="C113" s="129" t="s">
        <v>204</v>
      </c>
      <c r="D113" s="130"/>
      <c r="E113" s="131">
        <v>114.35599999999999</v>
      </c>
      <c r="F113" s="132"/>
      <c r="G113" s="133"/>
      <c r="H113" s="134"/>
      <c r="I113" s="127"/>
      <c r="K113" s="127"/>
      <c r="M113" s="135" t="s">
        <v>204</v>
      </c>
      <c r="O113" s="11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36" t="str">
        <f>C112</f>
        <v>dlažba 95%:50,715*0,95</v>
      </c>
      <c r="BE113" s="121"/>
      <c r="BF113" s="121"/>
      <c r="BG113" s="121"/>
      <c r="BH113" s="121"/>
      <c r="BI113" s="121"/>
      <c r="BJ113" s="121"/>
      <c r="BK113" s="121"/>
    </row>
    <row r="114" spans="1:104" x14ac:dyDescent="0.2">
      <c r="A114" s="122"/>
      <c r="B114" s="123"/>
      <c r="C114" s="129" t="s">
        <v>205</v>
      </c>
      <c r="D114" s="130"/>
      <c r="E114" s="131">
        <v>2.97</v>
      </c>
      <c r="F114" s="132"/>
      <c r="G114" s="133"/>
      <c r="H114" s="134"/>
      <c r="I114" s="127"/>
      <c r="K114" s="127"/>
      <c r="M114" s="135" t="s">
        <v>205</v>
      </c>
      <c r="O114" s="11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36" t="str">
        <f>C113</f>
        <v>chodníkový obrubník:114,356</v>
      </c>
      <c r="BE114" s="121"/>
      <c r="BF114" s="121"/>
      <c r="BG114" s="121"/>
      <c r="BH114" s="121"/>
      <c r="BI114" s="121"/>
      <c r="BJ114" s="121"/>
      <c r="BK114" s="121"/>
    </row>
    <row r="115" spans="1:104" x14ac:dyDescent="0.2">
      <c r="A115" s="137" t="s">
        <v>37</v>
      </c>
      <c r="B115" s="138" t="s">
        <v>185</v>
      </c>
      <c r="C115" s="139" t="s">
        <v>186</v>
      </c>
      <c r="D115" s="140"/>
      <c r="E115" s="141"/>
      <c r="F115" s="141"/>
      <c r="G115" s="142">
        <f>SUM(G99:G114)</f>
        <v>0</v>
      </c>
      <c r="H115" s="143"/>
      <c r="I115" s="144">
        <f>SUM(I99:I114)</f>
        <v>0</v>
      </c>
      <c r="J115" s="145"/>
      <c r="K115" s="144">
        <f>SUM(K99:K114)</f>
        <v>0</v>
      </c>
      <c r="O115" s="111"/>
      <c r="X115" s="146">
        <f>K115</f>
        <v>0</v>
      </c>
      <c r="Y115" s="146">
        <f>I115</f>
        <v>0</v>
      </c>
      <c r="Z115" s="147">
        <f>G115</f>
        <v>0</v>
      </c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48"/>
      <c r="BB115" s="148"/>
      <c r="BC115" s="148"/>
      <c r="BD115" s="148"/>
      <c r="BE115" s="148"/>
      <c r="BF115" s="148"/>
      <c r="BG115" s="121"/>
      <c r="BH115" s="121"/>
      <c r="BI115" s="121"/>
      <c r="BJ115" s="121"/>
      <c r="BK115" s="121"/>
    </row>
    <row r="116" spans="1:104" ht="14.25" customHeight="1" x14ac:dyDescent="0.2">
      <c r="A116" s="103" t="s">
        <v>33</v>
      </c>
      <c r="B116" s="104" t="s">
        <v>206</v>
      </c>
      <c r="C116" s="105" t="s">
        <v>207</v>
      </c>
      <c r="D116" s="106"/>
      <c r="E116" s="107"/>
      <c r="F116" s="107"/>
      <c r="G116" s="108"/>
      <c r="H116" s="109"/>
      <c r="I116" s="110"/>
      <c r="J116" s="109"/>
      <c r="K116" s="110"/>
      <c r="O116" s="111"/>
    </row>
    <row r="117" spans="1:104" x14ac:dyDescent="0.2">
      <c r="A117" s="112">
        <v>48</v>
      </c>
      <c r="B117" s="113" t="s">
        <v>208</v>
      </c>
      <c r="C117" s="114" t="s">
        <v>209</v>
      </c>
      <c r="D117" s="115" t="s">
        <v>177</v>
      </c>
      <c r="E117" s="116">
        <v>302.63600000000002</v>
      </c>
      <c r="F117" s="117"/>
      <c r="G117" s="118">
        <f>E117*F117</f>
        <v>0</v>
      </c>
      <c r="H117" s="119">
        <v>0</v>
      </c>
      <c r="I117" s="120">
        <f>E117*H117</f>
        <v>0</v>
      </c>
      <c r="J117" s="119">
        <v>0</v>
      </c>
      <c r="K117" s="120">
        <f>E117*J117</f>
        <v>0</v>
      </c>
      <c r="O117" s="111"/>
      <c r="Z117" s="121"/>
      <c r="AA117" s="121">
        <v>1</v>
      </c>
      <c r="AB117" s="121">
        <v>3</v>
      </c>
      <c r="AC117" s="121">
        <v>3</v>
      </c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CA117" s="121">
        <v>1</v>
      </c>
      <c r="CB117" s="121">
        <v>3</v>
      </c>
      <c r="CZ117" s="78">
        <v>1</v>
      </c>
    </row>
    <row r="118" spans="1:104" x14ac:dyDescent="0.2">
      <c r="A118" s="112">
        <v>49</v>
      </c>
      <c r="B118" s="113" t="s">
        <v>210</v>
      </c>
      <c r="C118" s="114" t="s">
        <v>211</v>
      </c>
      <c r="D118" s="115" t="s">
        <v>177</v>
      </c>
      <c r="E118" s="116">
        <v>1819.8574000000001</v>
      </c>
      <c r="F118" s="117"/>
      <c r="G118" s="118">
        <f>E118*F118</f>
        <v>0</v>
      </c>
      <c r="H118" s="119">
        <v>0</v>
      </c>
      <c r="I118" s="120">
        <f>E118*H118</f>
        <v>0</v>
      </c>
      <c r="J118" s="119">
        <v>0</v>
      </c>
      <c r="K118" s="120">
        <f>E118*J118</f>
        <v>0</v>
      </c>
      <c r="O118" s="111"/>
      <c r="Z118" s="121"/>
      <c r="AA118" s="121">
        <v>1</v>
      </c>
      <c r="AB118" s="121">
        <v>3</v>
      </c>
      <c r="AC118" s="121">
        <v>3</v>
      </c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CA118" s="121">
        <v>1</v>
      </c>
      <c r="CB118" s="121">
        <v>3</v>
      </c>
      <c r="CZ118" s="78">
        <v>1</v>
      </c>
    </row>
    <row r="119" spans="1:104" x14ac:dyDescent="0.2">
      <c r="A119" s="122"/>
      <c r="B119" s="123"/>
      <c r="C119" s="129" t="s">
        <v>212</v>
      </c>
      <c r="D119" s="130"/>
      <c r="E119" s="131">
        <v>21.811599999999999</v>
      </c>
      <c r="F119" s="132"/>
      <c r="G119" s="133"/>
      <c r="H119" s="134"/>
      <c r="I119" s="127"/>
      <c r="K119" s="127"/>
      <c r="M119" s="135" t="s">
        <v>212</v>
      </c>
      <c r="O119" s="11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36" t="str">
        <f>C118</f>
        <v>Příplatek za dopravu suti po suchu za další 1 km</v>
      </c>
      <c r="BE119" s="121"/>
      <c r="BF119" s="121"/>
      <c r="BG119" s="121"/>
      <c r="BH119" s="121"/>
      <c r="BI119" s="121"/>
      <c r="BJ119" s="121"/>
      <c r="BK119" s="121"/>
    </row>
    <row r="120" spans="1:104" x14ac:dyDescent="0.2">
      <c r="A120" s="122"/>
      <c r="B120" s="123"/>
      <c r="C120" s="129" t="s">
        <v>213</v>
      </c>
      <c r="D120" s="130"/>
      <c r="E120" s="131">
        <v>662.02080000000001</v>
      </c>
      <c r="F120" s="132"/>
      <c r="G120" s="133"/>
      <c r="H120" s="134"/>
      <c r="I120" s="127"/>
      <c r="K120" s="127"/>
      <c r="M120" s="135" t="s">
        <v>213</v>
      </c>
      <c r="O120" s="11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36" t="str">
        <f>C119</f>
        <v>skládka města - Nitranská KM:10,9058*2</v>
      </c>
      <c r="BE120" s="121"/>
      <c r="BF120" s="121"/>
      <c r="BG120" s="121"/>
      <c r="BH120" s="121"/>
      <c r="BI120" s="121"/>
      <c r="BJ120" s="121"/>
      <c r="BK120" s="121"/>
    </row>
    <row r="121" spans="1:104" x14ac:dyDescent="0.2">
      <c r="A121" s="122"/>
      <c r="B121" s="123"/>
      <c r="C121" s="129" t="s">
        <v>214</v>
      </c>
      <c r="D121" s="130"/>
      <c r="E121" s="131">
        <v>1136.0250000000001</v>
      </c>
      <c r="F121" s="132"/>
      <c r="G121" s="133"/>
      <c r="H121" s="134"/>
      <c r="I121" s="127"/>
      <c r="K121" s="127"/>
      <c r="M121" s="135" t="s">
        <v>214</v>
      </c>
      <c r="O121" s="11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36" t="str">
        <f>C120</f>
        <v>skládka Lutopecny - recyklace betonu:165,5052*4</v>
      </c>
      <c r="BE121" s="121"/>
      <c r="BF121" s="121"/>
      <c r="BG121" s="121"/>
      <c r="BH121" s="121"/>
      <c r="BI121" s="121"/>
      <c r="BJ121" s="121"/>
      <c r="BK121" s="121"/>
    </row>
    <row r="122" spans="1:104" x14ac:dyDescent="0.2">
      <c r="A122" s="112">
        <v>50</v>
      </c>
      <c r="B122" s="113" t="s">
        <v>215</v>
      </c>
      <c r="C122" s="114" t="s">
        <v>216</v>
      </c>
      <c r="D122" s="115" t="s">
        <v>177</v>
      </c>
      <c r="E122" s="116">
        <v>302.63600000000002</v>
      </c>
      <c r="F122" s="117"/>
      <c r="G122" s="118">
        <f>E122*F122</f>
        <v>0</v>
      </c>
      <c r="H122" s="119">
        <v>0</v>
      </c>
      <c r="I122" s="120">
        <f>E122*H122</f>
        <v>0</v>
      </c>
      <c r="J122" s="119">
        <v>0</v>
      </c>
      <c r="K122" s="120">
        <f>E122*J122</f>
        <v>0</v>
      </c>
      <c r="O122" s="111"/>
      <c r="Z122" s="121"/>
      <c r="AA122" s="121">
        <v>1</v>
      </c>
      <c r="AB122" s="121">
        <v>3</v>
      </c>
      <c r="AC122" s="121">
        <v>3</v>
      </c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CA122" s="121">
        <v>1</v>
      </c>
      <c r="CB122" s="121">
        <v>3</v>
      </c>
      <c r="CZ122" s="78">
        <v>1</v>
      </c>
    </row>
    <row r="123" spans="1:104" x14ac:dyDescent="0.2">
      <c r="A123" s="122"/>
      <c r="B123" s="123"/>
      <c r="C123" s="129" t="s">
        <v>217</v>
      </c>
      <c r="D123" s="130"/>
      <c r="E123" s="131">
        <v>302.63600000000002</v>
      </c>
      <c r="F123" s="132"/>
      <c r="G123" s="133"/>
      <c r="H123" s="134"/>
      <c r="I123" s="127"/>
      <c r="K123" s="127"/>
      <c r="M123" s="135" t="s">
        <v>217</v>
      </c>
      <c r="O123" s="11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36" t="str">
        <f>C122</f>
        <v>Nakládání suti na dopravní prostředky</v>
      </c>
      <c r="BE123" s="121"/>
      <c r="BF123" s="121"/>
      <c r="BG123" s="121"/>
      <c r="BH123" s="121"/>
      <c r="BI123" s="121"/>
      <c r="BJ123" s="121"/>
      <c r="BK123" s="121"/>
    </row>
    <row r="124" spans="1:104" x14ac:dyDescent="0.2">
      <c r="A124" s="137" t="s">
        <v>37</v>
      </c>
      <c r="B124" s="138" t="s">
        <v>206</v>
      </c>
      <c r="C124" s="139" t="s">
        <v>207</v>
      </c>
      <c r="D124" s="140"/>
      <c r="E124" s="141"/>
      <c r="F124" s="141"/>
      <c r="G124" s="142">
        <f>SUM(G116:G123)</f>
        <v>0</v>
      </c>
      <c r="H124" s="143"/>
      <c r="I124" s="144">
        <f>SUM(I116:I123)</f>
        <v>0</v>
      </c>
      <c r="J124" s="145"/>
      <c r="K124" s="144">
        <f>SUM(K116:K123)</f>
        <v>0</v>
      </c>
      <c r="O124" s="111"/>
      <c r="X124" s="146">
        <f>K124</f>
        <v>0</v>
      </c>
      <c r="Y124" s="146">
        <f>I124</f>
        <v>0</v>
      </c>
      <c r="Z124" s="147">
        <f>G124</f>
        <v>0</v>
      </c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48"/>
      <c r="BB124" s="148"/>
      <c r="BC124" s="148"/>
      <c r="BD124" s="148"/>
      <c r="BE124" s="148"/>
      <c r="BF124" s="148"/>
      <c r="BG124" s="121"/>
      <c r="BH124" s="121"/>
      <c r="BI124" s="121"/>
      <c r="BJ124" s="121"/>
      <c r="BK124" s="121"/>
    </row>
    <row r="125" spans="1:104" x14ac:dyDescent="0.2">
      <c r="A125" s="149" t="s">
        <v>38</v>
      </c>
      <c r="B125" s="150" t="s">
        <v>39</v>
      </c>
      <c r="C125" s="151"/>
      <c r="D125" s="152"/>
      <c r="E125" s="153"/>
      <c r="F125" s="153"/>
      <c r="G125" s="154">
        <f>SUM(Z7:Z125)</f>
        <v>0</v>
      </c>
      <c r="H125" s="155"/>
      <c r="I125" s="156">
        <f>SUM(Y7:Y125)</f>
        <v>432.61319500020477</v>
      </c>
      <c r="J125" s="155"/>
      <c r="K125" s="156">
        <f>SUM(X7:X125)</f>
        <v>-305.16599999994878</v>
      </c>
      <c r="O125" s="111"/>
      <c r="BA125" s="157"/>
      <c r="BB125" s="157"/>
      <c r="BC125" s="157"/>
      <c r="BD125" s="157"/>
      <c r="BE125" s="157"/>
      <c r="BF125" s="157"/>
    </row>
    <row r="126" spans="1:104" x14ac:dyDescent="0.2">
      <c r="E126" s="78"/>
    </row>
    <row r="127" spans="1:104" x14ac:dyDescent="0.2">
      <c r="A127" s="158"/>
      <c r="E127" s="78"/>
    </row>
    <row r="128" spans="1:104" x14ac:dyDescent="0.2">
      <c r="A128" s="159"/>
      <c r="B128" s="160"/>
      <c r="C128" s="161" t="s">
        <v>40</v>
      </c>
      <c r="D128" s="160"/>
      <c r="E128" s="160"/>
      <c r="F128" s="160"/>
      <c r="G128" s="162" t="s">
        <v>41</v>
      </c>
    </row>
    <row r="129" spans="1:7" x14ac:dyDescent="0.2">
      <c r="A129" s="163"/>
      <c r="B129" s="164"/>
      <c r="C129" s="165" t="s">
        <v>218</v>
      </c>
      <c r="D129" s="166"/>
      <c r="E129" s="167"/>
      <c r="F129" s="167"/>
      <c r="G129" s="168">
        <v>0</v>
      </c>
    </row>
    <row r="130" spans="1:7" x14ac:dyDescent="0.2">
      <c r="A130" s="163"/>
      <c r="B130" s="164"/>
      <c r="C130" s="165" t="s">
        <v>42</v>
      </c>
      <c r="D130" s="166"/>
      <c r="E130" s="167"/>
      <c r="F130" s="167"/>
      <c r="G130" s="168">
        <v>0</v>
      </c>
    </row>
    <row r="131" spans="1:7" x14ac:dyDescent="0.2">
      <c r="A131" s="163"/>
      <c r="B131" s="164"/>
      <c r="C131" s="165" t="s">
        <v>43</v>
      </c>
      <c r="D131" s="166"/>
      <c r="E131" s="167"/>
      <c r="F131" s="167"/>
      <c r="G131" s="168">
        <v>0</v>
      </c>
    </row>
    <row r="132" spans="1:7" x14ac:dyDescent="0.2">
      <c r="A132" s="163"/>
      <c r="B132" s="164"/>
      <c r="C132" s="165" t="s">
        <v>44</v>
      </c>
      <c r="D132" s="166"/>
      <c r="E132" s="167"/>
      <c r="F132" s="167"/>
      <c r="G132" s="168">
        <v>0</v>
      </c>
    </row>
    <row r="133" spans="1:7" x14ac:dyDescent="0.2">
      <c r="A133" s="163"/>
      <c r="B133" s="164"/>
      <c r="C133" s="165" t="s">
        <v>45</v>
      </c>
      <c r="D133" s="166"/>
      <c r="E133" s="167"/>
      <c r="F133" s="167"/>
      <c r="G133" s="168"/>
    </row>
    <row r="134" spans="1:7" x14ac:dyDescent="0.2">
      <c r="A134" s="163"/>
      <c r="B134" s="164"/>
      <c r="C134" s="165" t="s">
        <v>46</v>
      </c>
      <c r="D134" s="166"/>
      <c r="E134" s="167"/>
      <c r="F134" s="167"/>
      <c r="G134" s="168">
        <v>0</v>
      </c>
    </row>
    <row r="135" spans="1:7" x14ac:dyDescent="0.2">
      <c r="A135" s="163"/>
      <c r="B135" s="164"/>
      <c r="C135" s="165" t="s">
        <v>47</v>
      </c>
      <c r="D135" s="166"/>
      <c r="E135" s="167"/>
      <c r="F135" s="167"/>
      <c r="G135" s="168"/>
    </row>
    <row r="136" spans="1:7" x14ac:dyDescent="0.2">
      <c r="A136" s="163"/>
      <c r="B136" s="164"/>
      <c r="C136" s="165" t="s">
        <v>48</v>
      </c>
      <c r="D136" s="166"/>
      <c r="E136" s="167"/>
      <c r="F136" s="167"/>
      <c r="G136" s="168">
        <v>0</v>
      </c>
    </row>
    <row r="137" spans="1:7" x14ac:dyDescent="0.2">
      <c r="A137" s="169"/>
      <c r="B137" s="170" t="s">
        <v>41</v>
      </c>
      <c r="C137" s="171"/>
      <c r="D137" s="172"/>
      <c r="E137" s="173"/>
      <c r="F137" s="173"/>
      <c r="G137" s="174">
        <f>SUM(G129:G136)</f>
        <v>0</v>
      </c>
    </row>
    <row r="138" spans="1:7" x14ac:dyDescent="0.2">
      <c r="E138" s="78"/>
    </row>
    <row r="139" spans="1:7" x14ac:dyDescent="0.2">
      <c r="E139" s="78"/>
    </row>
    <row r="140" spans="1:7" x14ac:dyDescent="0.2">
      <c r="E140" s="78"/>
    </row>
    <row r="141" spans="1:7" x14ac:dyDescent="0.2">
      <c r="E141" s="78"/>
    </row>
    <row r="142" spans="1:7" x14ac:dyDescent="0.2">
      <c r="E142" s="78"/>
    </row>
    <row r="143" spans="1:7" x14ac:dyDescent="0.2">
      <c r="E143" s="78"/>
    </row>
    <row r="144" spans="1:7" x14ac:dyDescent="0.2">
      <c r="E144" s="78"/>
    </row>
    <row r="145" spans="5:5" x14ac:dyDescent="0.2">
      <c r="E145" s="78"/>
    </row>
    <row r="146" spans="5:5" x14ac:dyDescent="0.2">
      <c r="E146" s="78"/>
    </row>
    <row r="147" spans="5:5" x14ac:dyDescent="0.2">
      <c r="E147" s="78"/>
    </row>
    <row r="148" spans="5:5" x14ac:dyDescent="0.2">
      <c r="E148" s="78"/>
    </row>
    <row r="149" spans="5:5" x14ac:dyDescent="0.2">
      <c r="E149" s="78"/>
    </row>
    <row r="150" spans="5:5" x14ac:dyDescent="0.2">
      <c r="E150" s="78"/>
    </row>
    <row r="151" spans="5:5" x14ac:dyDescent="0.2">
      <c r="E151" s="78"/>
    </row>
    <row r="152" spans="5:5" x14ac:dyDescent="0.2">
      <c r="E152" s="78"/>
    </row>
    <row r="153" spans="5:5" x14ac:dyDescent="0.2">
      <c r="E153" s="78"/>
    </row>
    <row r="154" spans="5:5" x14ac:dyDescent="0.2">
      <c r="E154" s="78"/>
    </row>
    <row r="155" spans="5:5" x14ac:dyDescent="0.2">
      <c r="E155" s="78"/>
    </row>
    <row r="156" spans="5:5" x14ac:dyDescent="0.2">
      <c r="E156" s="78"/>
    </row>
    <row r="157" spans="5:5" x14ac:dyDescent="0.2">
      <c r="E157" s="78"/>
    </row>
    <row r="158" spans="5:5" x14ac:dyDescent="0.2">
      <c r="E158" s="78"/>
    </row>
    <row r="159" spans="5:5" x14ac:dyDescent="0.2">
      <c r="E159" s="78"/>
    </row>
    <row r="160" spans="5:5" x14ac:dyDescent="0.2">
      <c r="E160" s="78"/>
    </row>
    <row r="161" spans="5:5" x14ac:dyDescent="0.2">
      <c r="E161" s="78"/>
    </row>
    <row r="162" spans="5:5" x14ac:dyDescent="0.2">
      <c r="E162" s="78"/>
    </row>
    <row r="163" spans="5:5" x14ac:dyDescent="0.2">
      <c r="E163" s="78"/>
    </row>
    <row r="164" spans="5:5" x14ac:dyDescent="0.2">
      <c r="E164" s="78"/>
    </row>
    <row r="165" spans="5:5" x14ac:dyDescent="0.2">
      <c r="E165" s="78"/>
    </row>
    <row r="166" spans="5:5" x14ac:dyDescent="0.2">
      <c r="E166" s="78"/>
    </row>
    <row r="167" spans="5:5" x14ac:dyDescent="0.2">
      <c r="E167" s="78"/>
    </row>
    <row r="168" spans="5:5" x14ac:dyDescent="0.2">
      <c r="E168" s="78"/>
    </row>
    <row r="169" spans="5:5" x14ac:dyDescent="0.2">
      <c r="E169" s="78"/>
    </row>
    <row r="170" spans="5:5" x14ac:dyDescent="0.2">
      <c r="E170" s="78"/>
    </row>
    <row r="171" spans="5:5" x14ac:dyDescent="0.2">
      <c r="E171" s="78"/>
    </row>
    <row r="172" spans="5:5" x14ac:dyDescent="0.2">
      <c r="E172" s="78"/>
    </row>
    <row r="173" spans="5:5" x14ac:dyDescent="0.2">
      <c r="E173" s="78"/>
    </row>
    <row r="174" spans="5:5" x14ac:dyDescent="0.2">
      <c r="E174" s="78"/>
    </row>
    <row r="175" spans="5:5" x14ac:dyDescent="0.2">
      <c r="E175" s="78"/>
    </row>
    <row r="176" spans="5:5" x14ac:dyDescent="0.2">
      <c r="E176" s="78"/>
    </row>
    <row r="177" spans="1:7" x14ac:dyDescent="0.2">
      <c r="E177" s="78"/>
    </row>
    <row r="178" spans="1:7" x14ac:dyDescent="0.2">
      <c r="E178" s="78"/>
    </row>
    <row r="179" spans="1:7" x14ac:dyDescent="0.2">
      <c r="E179" s="78"/>
    </row>
    <row r="180" spans="1:7" x14ac:dyDescent="0.2">
      <c r="E180" s="78"/>
    </row>
    <row r="181" spans="1:7" x14ac:dyDescent="0.2">
      <c r="E181" s="78"/>
    </row>
    <row r="182" spans="1:7" x14ac:dyDescent="0.2">
      <c r="E182" s="78"/>
    </row>
    <row r="183" spans="1:7" x14ac:dyDescent="0.2">
      <c r="E183" s="78"/>
    </row>
    <row r="184" spans="1:7" x14ac:dyDescent="0.2">
      <c r="E184" s="78"/>
    </row>
    <row r="185" spans="1:7" x14ac:dyDescent="0.2">
      <c r="E185" s="78"/>
    </row>
    <row r="186" spans="1:7" x14ac:dyDescent="0.2">
      <c r="E186" s="78"/>
    </row>
    <row r="187" spans="1:7" x14ac:dyDescent="0.2">
      <c r="E187" s="78"/>
    </row>
    <row r="188" spans="1:7" x14ac:dyDescent="0.2">
      <c r="E188" s="78"/>
    </row>
    <row r="189" spans="1:7" x14ac:dyDescent="0.2">
      <c r="E189" s="78"/>
    </row>
    <row r="190" spans="1:7" x14ac:dyDescent="0.2">
      <c r="A190" s="175"/>
      <c r="B190" s="175"/>
    </row>
    <row r="191" spans="1:7" x14ac:dyDescent="0.2">
      <c r="C191" s="176"/>
      <c r="D191" s="176"/>
      <c r="E191" s="177"/>
      <c r="F191" s="176"/>
      <c r="G191" s="178"/>
    </row>
    <row r="192" spans="1:7" x14ac:dyDescent="0.2">
      <c r="A192" s="175"/>
      <c r="B192" s="175"/>
    </row>
    <row r="1109" spans="1:7" x14ac:dyDescent="0.2">
      <c r="A1109" s="179"/>
      <c r="B1109" s="180"/>
      <c r="C1109" s="181" t="s">
        <v>42</v>
      </c>
      <c r="D1109" s="182"/>
      <c r="F1109" s="97"/>
      <c r="G1109" s="127">
        <v>100000</v>
      </c>
    </row>
    <row r="1110" spans="1:7" x14ac:dyDescent="0.2">
      <c r="A1110" s="179"/>
      <c r="B1110" s="180"/>
      <c r="C1110" s="181" t="s">
        <v>43</v>
      </c>
      <c r="D1110" s="182"/>
      <c r="F1110" s="97"/>
      <c r="G1110" s="127">
        <v>100000</v>
      </c>
    </row>
    <row r="1111" spans="1:7" x14ac:dyDescent="0.2">
      <c r="A1111" s="179"/>
      <c r="B1111" s="180"/>
      <c r="C1111" s="181" t="s">
        <v>44</v>
      </c>
      <c r="D1111" s="182"/>
      <c r="F1111" s="97"/>
      <c r="G1111" s="127">
        <v>100000</v>
      </c>
    </row>
    <row r="1112" spans="1:7" x14ac:dyDescent="0.2">
      <c r="A1112" s="179"/>
      <c r="B1112" s="180"/>
      <c r="C1112" s="181" t="s">
        <v>45</v>
      </c>
      <c r="D1112" s="182"/>
      <c r="F1112" s="97"/>
      <c r="G1112" s="127">
        <v>100000</v>
      </c>
    </row>
    <row r="1113" spans="1:7" x14ac:dyDescent="0.2">
      <c r="A1113" s="179"/>
      <c r="B1113" s="180"/>
      <c r="C1113" s="181" t="s">
        <v>46</v>
      </c>
      <c r="D1113" s="182"/>
      <c r="F1113" s="97"/>
      <c r="G1113" s="127">
        <v>100000</v>
      </c>
    </row>
    <row r="1114" spans="1:7" x14ac:dyDescent="0.2">
      <c r="A1114" s="179"/>
      <c r="B1114" s="180"/>
      <c r="C1114" s="181" t="s">
        <v>47</v>
      </c>
      <c r="D1114" s="182"/>
      <c r="F1114" s="97"/>
      <c r="G1114" s="127">
        <v>100000</v>
      </c>
    </row>
    <row r="1115" spans="1:7" x14ac:dyDescent="0.2">
      <c r="A1115" s="179"/>
      <c r="B1115" s="180"/>
      <c r="C1115" s="181" t="s">
        <v>48</v>
      </c>
      <c r="D1115" s="182"/>
      <c r="F1115" s="97"/>
      <c r="G1115" s="127">
        <v>100000</v>
      </c>
    </row>
  </sheetData>
  <mergeCells count="47">
    <mergeCell ref="C119:D119"/>
    <mergeCell ref="C120:D120"/>
    <mergeCell ref="C121:D121"/>
    <mergeCell ref="C123:D123"/>
    <mergeCell ref="C108:D108"/>
    <mergeCell ref="C109:D109"/>
    <mergeCell ref="C111:G111"/>
    <mergeCell ref="C112:D112"/>
    <mergeCell ref="C113:D113"/>
    <mergeCell ref="C114:D114"/>
    <mergeCell ref="C96:D96"/>
    <mergeCell ref="C101:D101"/>
    <mergeCell ref="C103:G103"/>
    <mergeCell ref="C104:D104"/>
    <mergeCell ref="C106:G106"/>
    <mergeCell ref="C107:D107"/>
    <mergeCell ref="C81:D81"/>
    <mergeCell ref="C83:D83"/>
    <mergeCell ref="C67:D67"/>
    <mergeCell ref="C69:G69"/>
    <mergeCell ref="C71:D71"/>
    <mergeCell ref="C75:G75"/>
    <mergeCell ref="C76:D76"/>
    <mergeCell ref="C78:G78"/>
    <mergeCell ref="C79:G79"/>
    <mergeCell ref="C80:D80"/>
    <mergeCell ref="C50:D50"/>
    <mergeCell ref="C51:D51"/>
    <mergeCell ref="C53:G53"/>
    <mergeCell ref="C60:D60"/>
    <mergeCell ref="C62:G62"/>
    <mergeCell ref="C63:D63"/>
    <mergeCell ref="C39:G39"/>
    <mergeCell ref="C40:G40"/>
    <mergeCell ref="C41:D41"/>
    <mergeCell ref="C42:D42"/>
    <mergeCell ref="C45:G45"/>
    <mergeCell ref="C46:D46"/>
    <mergeCell ref="C48:D48"/>
    <mergeCell ref="C49:D49"/>
    <mergeCell ref="C26:D26"/>
    <mergeCell ref="C27:D27"/>
    <mergeCell ref="C32:G32"/>
    <mergeCell ref="C35:D35"/>
    <mergeCell ref="A1:G1"/>
    <mergeCell ref="C12:D12"/>
    <mergeCell ref="C17:D17"/>
  </mergeCells>
  <printOptions gridLinesSet="0"/>
  <pageMargins left="0.59055118110236227" right="0.19685039370078741" top="0.39370078740157483" bottom="0.39370078740157483" header="0" footer="0.19685039370078741"/>
  <pageSetup paperSize="9" orientation="portrait" horizontalDpi="300" r:id="rId1"/>
  <headerFooter alignWithMargins="0">
    <oddFooter>&amp;L&amp;9Zpracováno programem &amp;"Arial CE,Tučné"BUILDpower,  © RTS, a.s.&amp;R&amp;9Stránka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35</vt:i4>
      </vt:variant>
    </vt:vector>
  </HeadingPairs>
  <TitlesOfParts>
    <vt:vector size="37" baseType="lpstr">
      <vt:lpstr>Stavba</vt:lpstr>
      <vt:lpstr>01 19-339.01 </vt:lpstr>
      <vt:lpstr>Stavba!CisloStavby</vt:lpstr>
      <vt:lpstr>Stavba!dadresa</vt:lpstr>
      <vt:lpstr>Stavba!DIČ</vt:lpstr>
      <vt:lpstr>Stavba!dmisto</vt:lpstr>
      <vt:lpstr>Stavba!dpsc</vt:lpstr>
      <vt:lpstr>Stavba!IČO</vt:lpstr>
      <vt:lpstr>Stavba!NazevObjektu</vt:lpstr>
      <vt:lpstr>Stavba!NazevStavby</vt:lpstr>
      <vt:lpstr>'01 19-339.01 '!Názvy_tisku</vt:lpstr>
      <vt:lpstr>Stavba!Objednatel</vt:lpstr>
      <vt:lpstr>Stavba!Objekt</vt:lpstr>
      <vt:lpstr>'01 19-339.01 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SazbaDPH1</vt:lpstr>
      <vt:lpstr>SazbaDPH2</vt:lpstr>
      <vt:lpstr>SloupecCC</vt:lpstr>
      <vt:lpstr>SloupecCDH</vt:lpstr>
      <vt:lpstr>SloupecCisloPol</vt:lpstr>
      <vt:lpstr>SloupecCH</vt:lpstr>
      <vt:lpstr>SloupecJC</vt:lpstr>
      <vt:lpstr>SloupecJDH</vt:lpstr>
      <vt:lpstr>SloupecJDM</vt:lpstr>
      <vt:lpstr>SloupecJH</vt:lpstr>
      <vt:lpstr>SloupecMJ</vt:lpstr>
      <vt:lpstr>SloupecMnozstvi</vt:lpstr>
      <vt:lpstr>SloupecNazPol</vt:lpstr>
      <vt:lpstr>SloupecPC</vt:lpstr>
      <vt:lpstr>Stavba!StavbaCelkem</vt:lpstr>
      <vt:lpstr>VRN</vt:lpstr>
      <vt:lpstr>Stavba!Zhotovitel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Fianta - MF Projekt</dc:creator>
  <cp:lastModifiedBy>Michal Fianta - MF Projekt</cp:lastModifiedBy>
  <dcterms:created xsi:type="dcterms:W3CDTF">2019-07-16T10:37:50Z</dcterms:created>
  <dcterms:modified xsi:type="dcterms:W3CDTF">2019-07-16T10:40:13Z</dcterms:modified>
</cp:coreProperties>
</file>