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18\18-318 - PDSP - Oprava chodníku na ul. Na Lindovce, Kroměříž\PS - bez zastávky MHD\PS PDF - bez zastávky MHD\"/>
    </mc:Choice>
  </mc:AlternateContent>
  <xr:revisionPtr revIDLastSave="0" documentId="13_ncr:1_{285F5BA6-42B1-4BE3-9D54-828738AA5853}" xr6:coauthVersionLast="43" xr6:coauthVersionMax="43" xr10:uidLastSave="{00000000-0000-0000-0000-000000000000}"/>
  <bookViews>
    <workbookView xWindow="-120" yWindow="-120" windowWidth="25440" windowHeight="15390" xr2:uid="{E81E714A-0CDA-45CC-B763-8F04488430BC}"/>
  </bookViews>
  <sheets>
    <sheet name="Stavba" sheetId="1" r:id="rId1"/>
    <sheet name="01 18-318.01 " sheetId="2" r:id="rId2"/>
    <sheet name="01 18-318.02 " sheetId="3" r:id="rId3"/>
    <sheet name="01 18-318.03 " sheetId="4" r:id="rId4"/>
    <sheet name="01 18-318.04 " sheetId="5" r:id="rId5"/>
  </sheets>
  <externalReferences>
    <externalReference r:id="rId6"/>
  </externalReferences>
  <definedNames>
    <definedName name="AAA" localSheetId="2">'01 18-318.02 '!#REF!</definedName>
    <definedName name="AAA" localSheetId="3">'01 18-318.03 '!#REF!</definedName>
    <definedName name="AAA" localSheetId="4">'01 18-318.04 '!#REF!</definedName>
    <definedName name="AAA">'01 18-318.01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'01 18-318.02 '!#REF!</definedName>
    <definedName name="Dodavka0" localSheetId="3">'01 18-318.03 '!#REF!</definedName>
    <definedName name="Dodavka0" localSheetId="4">'01 18-318.04 '!#REF!</definedName>
    <definedName name="Dodavka0">'01 18-318.01 '!#REF!</definedName>
    <definedName name="dpsc" localSheetId="0">Stavba!$C$9</definedName>
    <definedName name="dpsc">#REF!</definedName>
    <definedName name="HSV">#REF!</definedName>
    <definedName name="HSV_" localSheetId="2">'01 18-318.02 '!#REF!</definedName>
    <definedName name="HSV_" localSheetId="3">'01 18-318.03 '!#REF!</definedName>
    <definedName name="HSV_" localSheetId="4">'01 18-318.04 '!#REF!</definedName>
    <definedName name="HSV_">'01 18-318.01 '!#REF!</definedName>
    <definedName name="HSV0" localSheetId="2">'01 18-318.02 '!#REF!</definedName>
    <definedName name="HSV0" localSheetId="3">'01 18-318.03 '!#REF!</definedName>
    <definedName name="HSV0" localSheetId="4">'01 18-318.04 '!#REF!</definedName>
    <definedName name="HSV0">'01 18-318.01 '!#REF!</definedName>
    <definedName name="HZS">#REF!</definedName>
    <definedName name="HZS0" localSheetId="2">'01 18-318.02 '!#REF!</definedName>
    <definedName name="HZS0" localSheetId="3">'01 18-318.03 '!#REF!</definedName>
    <definedName name="HZS0" localSheetId="4">'01 18-318.04 '!#REF!</definedName>
    <definedName name="HZS0">'01 18-318.01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'01 18-318.02 '!#REF!</definedName>
    <definedName name="Mont_" localSheetId="3">'01 18-318.03 '!#REF!</definedName>
    <definedName name="Mont_" localSheetId="4">'01 18-318.04 '!#REF!</definedName>
    <definedName name="Mont_">'01 18-318.01 '!#REF!</definedName>
    <definedName name="Montaz0" localSheetId="2">'01 18-318.02 '!#REF!</definedName>
    <definedName name="Montaz0" localSheetId="3">'01 18-318.03 '!#REF!</definedName>
    <definedName name="Montaz0" localSheetId="4">'01 18-318.04 '!#REF!</definedName>
    <definedName name="Montaz0">'01 18-318.01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18-318.01 '!$1:$6</definedName>
    <definedName name="_xlnm.Print_Titles" localSheetId="2">'01 18-318.02 '!$1:$6</definedName>
    <definedName name="_xlnm.Print_Titles" localSheetId="3">'01 18-318.03 '!$1:$6</definedName>
    <definedName name="_xlnm.Print_Titles" localSheetId="4">'01 18-318.04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18-318.01 '!$A$1:$K$142</definedName>
    <definedName name="_xlnm.Print_Area" localSheetId="2">'01 18-318.02 '!$A$1:$K$137</definedName>
    <definedName name="_xlnm.Print_Area" localSheetId="3">'01 18-318.03 '!$A$1:$K$138</definedName>
    <definedName name="_xlnm.Print_Area" localSheetId="4">'01 18-318.04 '!$A$1:$K$124</definedName>
    <definedName name="_xlnm.Print_Area" localSheetId="0">Stavba!$A$1:$I$44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'01 18-318.02 '!#REF!</definedName>
    <definedName name="PSV_" localSheetId="3">'01 18-318.03 '!#REF!</definedName>
    <definedName name="PSV_" localSheetId="4">'01 18-318.04 '!#REF!</definedName>
    <definedName name="PSV_">'01 18-318.01 '!#REF!</definedName>
    <definedName name="PSV0" localSheetId="2">'01 18-318.02 '!#REF!</definedName>
    <definedName name="PSV0" localSheetId="3">'01 18-318.03 '!#REF!</definedName>
    <definedName name="PSV0" localSheetId="4">'01 18-318.04 '!#REF!</definedName>
    <definedName name="PSV0">'01 18-318.01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>Stavba!$D$21</definedName>
    <definedName name="SloupecCC" localSheetId="2">'01 18-318.02 '!$G$6</definedName>
    <definedName name="SloupecCC" localSheetId="3">'01 18-318.03 '!$G$6</definedName>
    <definedName name="SloupecCC" localSheetId="4">'01 18-318.04 '!$G$6</definedName>
    <definedName name="SloupecCC">'01 18-318.01 '!$G$6</definedName>
    <definedName name="SloupecCDH" localSheetId="2">'01 18-318.02 '!$K$6</definedName>
    <definedName name="SloupecCDH" localSheetId="3">'01 18-318.03 '!$K$6</definedName>
    <definedName name="SloupecCDH" localSheetId="4">'01 18-318.04 '!$K$6</definedName>
    <definedName name="SloupecCDH">'01 18-318.01 '!$K$6</definedName>
    <definedName name="SloupecCisloPol" localSheetId="2">'01 18-318.02 '!$B$6</definedName>
    <definedName name="SloupecCisloPol" localSheetId="3">'01 18-318.03 '!$B$6</definedName>
    <definedName name="SloupecCisloPol" localSheetId="4">'01 18-318.04 '!$B$6</definedName>
    <definedName name="SloupecCisloPol">'01 18-318.01 '!$B$6</definedName>
    <definedName name="SloupecCH" localSheetId="2">'01 18-318.02 '!$I$6</definedName>
    <definedName name="SloupecCH" localSheetId="3">'01 18-318.03 '!$I$6</definedName>
    <definedName name="SloupecCH" localSheetId="4">'01 18-318.04 '!$I$6</definedName>
    <definedName name="SloupecCH">'01 18-318.01 '!$I$6</definedName>
    <definedName name="SloupecJC" localSheetId="2">'01 18-318.02 '!$F$6</definedName>
    <definedName name="SloupecJC" localSheetId="3">'01 18-318.03 '!$F$6</definedName>
    <definedName name="SloupecJC" localSheetId="4">'01 18-318.04 '!$F$6</definedName>
    <definedName name="SloupecJC">'01 18-318.01 '!$F$6</definedName>
    <definedName name="SloupecJDH" localSheetId="2">'01 18-318.02 '!$J$6</definedName>
    <definedName name="SloupecJDH" localSheetId="3">'01 18-318.03 '!$J$6</definedName>
    <definedName name="SloupecJDH" localSheetId="4">'01 18-318.04 '!$J$6</definedName>
    <definedName name="SloupecJDH">'01 18-318.01 '!$J$6</definedName>
    <definedName name="SloupecJDM" localSheetId="2">'01 18-318.02 '!$J$6</definedName>
    <definedName name="SloupecJDM" localSheetId="3">'01 18-318.03 '!$J$6</definedName>
    <definedName name="SloupecJDM" localSheetId="4">'01 18-318.04 '!$J$6</definedName>
    <definedName name="SloupecJDM">'01 18-318.01 '!$J$6</definedName>
    <definedName name="SloupecJH" localSheetId="2">'01 18-318.02 '!$H$6</definedName>
    <definedName name="SloupecJH" localSheetId="3">'01 18-318.03 '!$H$6</definedName>
    <definedName name="SloupecJH" localSheetId="4">'01 18-318.04 '!$H$6</definedName>
    <definedName name="SloupecJH">'01 18-318.01 '!$H$6</definedName>
    <definedName name="SloupecMJ" localSheetId="2">'01 18-318.02 '!$D$6</definedName>
    <definedName name="SloupecMJ" localSheetId="3">'01 18-318.03 '!$D$6</definedName>
    <definedName name="SloupecMJ" localSheetId="4">'01 18-318.04 '!$D$6</definedName>
    <definedName name="SloupecMJ">'01 18-318.01 '!$D$6</definedName>
    <definedName name="SloupecMnozstvi" localSheetId="2">'01 18-318.02 '!$E$6</definedName>
    <definedName name="SloupecMnozstvi" localSheetId="3">'01 18-318.03 '!$E$6</definedName>
    <definedName name="SloupecMnozstvi" localSheetId="4">'01 18-318.04 '!$E$6</definedName>
    <definedName name="SloupecMnozstvi">'01 18-318.01 '!$E$6</definedName>
    <definedName name="SloupecNazPol" localSheetId="2">'01 18-318.02 '!$C$6</definedName>
    <definedName name="SloupecNazPol" localSheetId="3">'01 18-318.03 '!$C$6</definedName>
    <definedName name="SloupecNazPol" localSheetId="4">'01 18-318.04 '!$C$6</definedName>
    <definedName name="SloupecNazPol">'01 18-318.01 '!$C$6</definedName>
    <definedName name="SloupecPC" localSheetId="2">'01 18-318.02 '!$A$6</definedName>
    <definedName name="SloupecPC" localSheetId="3">'01 18-318.03 '!$A$6</definedName>
    <definedName name="SloupecPC" localSheetId="4">'01 18-318.04 '!$A$6</definedName>
    <definedName name="SloupecPC">'01 18-318.01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'01 18-318.01 '!#REF!</definedName>
    <definedName name="solver_opt" localSheetId="2" hidden="1">'01 18-318.02 '!#REF!</definedName>
    <definedName name="solver_opt" localSheetId="3" hidden="1">'01 18-318.03 '!#REF!</definedName>
    <definedName name="solver_opt" localSheetId="4" hidden="1">'01 18-318.04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'01 18-318.02 '!#REF!</definedName>
    <definedName name="Typ" localSheetId="3">'01 18-318.03 '!#REF!</definedName>
    <definedName name="Typ" localSheetId="4">'01 18-318.04 '!#REF!</definedName>
    <definedName name="Typ">'01 18-318.01 '!#REF!</definedName>
    <definedName name="VRN" localSheetId="2">'01 18-318.02 '!$G$137</definedName>
    <definedName name="VRN" localSheetId="3">'01 18-318.03 '!$G$138</definedName>
    <definedName name="VRN" localSheetId="4">'01 18-318.04 '!$G$124</definedName>
    <definedName name="VRN">'01 18-318.01 '!$G$142</definedName>
    <definedName name="VRNKc">#REF!</definedName>
    <definedName name="VRNNazev" localSheetId="2">'01 18-318.02 '!#REF!</definedName>
    <definedName name="VRNNazev" localSheetId="3">'01 18-318.03 '!#REF!</definedName>
    <definedName name="VRNNazev" localSheetId="4">'01 18-318.04 '!#REF!</definedName>
    <definedName name="VRNNazev">'01 18-318.01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124" i="5"/>
  <c r="BD110" i="5"/>
  <c r="K109" i="5"/>
  <c r="I109" i="5"/>
  <c r="G109" i="5"/>
  <c r="BD108" i="5"/>
  <c r="BD107" i="5"/>
  <c r="BD106" i="5"/>
  <c r="K105" i="5"/>
  <c r="I105" i="5"/>
  <c r="G105" i="5"/>
  <c r="K104" i="5"/>
  <c r="I104" i="5"/>
  <c r="I111" i="5" s="1"/>
  <c r="Y111" i="5" s="1"/>
  <c r="G104" i="5"/>
  <c r="K111" i="5"/>
  <c r="X111" i="5" s="1"/>
  <c r="BD101" i="5"/>
  <c r="BD100" i="5"/>
  <c r="K98" i="5"/>
  <c r="I98" i="5"/>
  <c r="G98" i="5"/>
  <c r="BD97" i="5"/>
  <c r="BD96" i="5"/>
  <c r="BD95" i="5"/>
  <c r="K93" i="5"/>
  <c r="I93" i="5"/>
  <c r="G93" i="5"/>
  <c r="BD92" i="5"/>
  <c r="K90" i="5"/>
  <c r="I90" i="5"/>
  <c r="G90" i="5"/>
  <c r="BD89" i="5"/>
  <c r="K88" i="5"/>
  <c r="I88" i="5"/>
  <c r="G88" i="5"/>
  <c r="K102" i="5"/>
  <c r="X102" i="5" s="1"/>
  <c r="I102" i="5"/>
  <c r="Y102" i="5" s="1"/>
  <c r="K85" i="5"/>
  <c r="I85" i="5"/>
  <c r="I86" i="5" s="1"/>
  <c r="Y86" i="5" s="1"/>
  <c r="G85" i="5"/>
  <c r="G86" i="5" s="1"/>
  <c r="Z86" i="5" s="1"/>
  <c r="K86" i="5"/>
  <c r="X86" i="5" s="1"/>
  <c r="K82" i="5"/>
  <c r="I82" i="5"/>
  <c r="G82" i="5"/>
  <c r="K81" i="5"/>
  <c r="I81" i="5"/>
  <c r="G81" i="5"/>
  <c r="G83" i="5" s="1"/>
  <c r="Z83" i="5" s="1"/>
  <c r="K80" i="5"/>
  <c r="I80" i="5"/>
  <c r="G80" i="5"/>
  <c r="K83" i="5"/>
  <c r="X83" i="5" s="1"/>
  <c r="I83" i="5"/>
  <c r="Y83" i="5" s="1"/>
  <c r="K77" i="5"/>
  <c r="I77" i="5"/>
  <c r="G77" i="5"/>
  <c r="BD76" i="5"/>
  <c r="K75" i="5"/>
  <c r="I75" i="5"/>
  <c r="G75" i="5"/>
  <c r="BD74" i="5"/>
  <c r="BD73" i="5"/>
  <c r="K70" i="5"/>
  <c r="I70" i="5"/>
  <c r="G70" i="5"/>
  <c r="BD69" i="5"/>
  <c r="K67" i="5"/>
  <c r="I67" i="5"/>
  <c r="G67" i="5"/>
  <c r="K66" i="5"/>
  <c r="I66" i="5"/>
  <c r="G66" i="5"/>
  <c r="BD65" i="5"/>
  <c r="K64" i="5"/>
  <c r="I64" i="5"/>
  <c r="I78" i="5" s="1"/>
  <c r="Y78" i="5" s="1"/>
  <c r="G64" i="5"/>
  <c r="K62" i="5"/>
  <c r="K78" i="5" s="1"/>
  <c r="X78" i="5" s="1"/>
  <c r="I62" i="5"/>
  <c r="G62" i="5"/>
  <c r="BD61" i="5"/>
  <c r="K60" i="5"/>
  <c r="I60" i="5"/>
  <c r="G60" i="5"/>
  <c r="BD57" i="5"/>
  <c r="K55" i="5"/>
  <c r="I55" i="5"/>
  <c r="G55" i="5"/>
  <c r="BD54" i="5"/>
  <c r="K53" i="5"/>
  <c r="I53" i="5"/>
  <c r="G53" i="5"/>
  <c r="K52" i="5"/>
  <c r="I52" i="5"/>
  <c r="G52" i="5"/>
  <c r="K51" i="5"/>
  <c r="I51" i="5"/>
  <c r="G51" i="5"/>
  <c r="K49" i="5"/>
  <c r="I49" i="5"/>
  <c r="G49" i="5"/>
  <c r="BD48" i="5"/>
  <c r="K47" i="5"/>
  <c r="I47" i="5"/>
  <c r="G47" i="5"/>
  <c r="BD46" i="5"/>
  <c r="K44" i="5"/>
  <c r="I44" i="5"/>
  <c r="G44" i="5"/>
  <c r="K43" i="5"/>
  <c r="K58" i="5" s="1"/>
  <c r="X58" i="5" s="1"/>
  <c r="I43" i="5"/>
  <c r="I58" i="5" s="1"/>
  <c r="Y58" i="5" s="1"/>
  <c r="G43" i="5"/>
  <c r="BD42" i="5"/>
  <c r="BD41" i="5"/>
  <c r="K38" i="5"/>
  <c r="I38" i="5"/>
  <c r="G38" i="5"/>
  <c r="BD35" i="5"/>
  <c r="K34" i="5"/>
  <c r="I34" i="5"/>
  <c r="G34" i="5"/>
  <c r="K33" i="5"/>
  <c r="I33" i="5"/>
  <c r="I36" i="5" s="1"/>
  <c r="Y36" i="5" s="1"/>
  <c r="G33" i="5"/>
  <c r="K31" i="5"/>
  <c r="I31" i="5"/>
  <c r="G31" i="5"/>
  <c r="K36" i="5"/>
  <c r="X36" i="5" s="1"/>
  <c r="K28" i="5"/>
  <c r="I28" i="5"/>
  <c r="G28" i="5"/>
  <c r="BD27" i="5"/>
  <c r="BD26" i="5"/>
  <c r="K25" i="5"/>
  <c r="I25" i="5"/>
  <c r="G25" i="5"/>
  <c r="K24" i="5"/>
  <c r="I24" i="5"/>
  <c r="G24" i="5"/>
  <c r="K23" i="5"/>
  <c r="K29" i="5" s="1"/>
  <c r="X29" i="5" s="1"/>
  <c r="I23" i="5"/>
  <c r="G23" i="5"/>
  <c r="K22" i="5"/>
  <c r="I22" i="5"/>
  <c r="G22" i="5"/>
  <c r="K21" i="5"/>
  <c r="I21" i="5"/>
  <c r="G21" i="5"/>
  <c r="K20" i="5"/>
  <c r="I20" i="5"/>
  <c r="G20" i="5"/>
  <c r="I29" i="5"/>
  <c r="Y29" i="5" s="1"/>
  <c r="BD17" i="5"/>
  <c r="K16" i="5"/>
  <c r="I16" i="5"/>
  <c r="G16" i="5"/>
  <c r="K15" i="5"/>
  <c r="I15" i="5"/>
  <c r="G15" i="5"/>
  <c r="K14" i="5"/>
  <c r="I14" i="5"/>
  <c r="G14" i="5"/>
  <c r="K13" i="5"/>
  <c r="I13" i="5"/>
  <c r="G13" i="5"/>
  <c r="BD12" i="5"/>
  <c r="K11" i="5"/>
  <c r="K18" i="5" s="1"/>
  <c r="X18" i="5" s="1"/>
  <c r="I11" i="5"/>
  <c r="G11" i="5"/>
  <c r="G18" i="5" s="1"/>
  <c r="Z18" i="5" s="1"/>
  <c r="I18" i="5"/>
  <c r="Y18" i="5" s="1"/>
  <c r="K8" i="5"/>
  <c r="I8" i="5"/>
  <c r="I9" i="5" s="1"/>
  <c r="Y9" i="5" s="1"/>
  <c r="G8" i="5"/>
  <c r="K9" i="5"/>
  <c r="X9" i="5" s="1"/>
  <c r="G9" i="5"/>
  <c r="Z9" i="5" s="1"/>
  <c r="G138" i="4"/>
  <c r="BD124" i="4"/>
  <c r="K123" i="4"/>
  <c r="I123" i="4"/>
  <c r="I125" i="4" s="1"/>
  <c r="Y125" i="4" s="1"/>
  <c r="G123" i="4"/>
  <c r="BD122" i="4"/>
  <c r="BD121" i="4"/>
  <c r="BD120" i="4"/>
  <c r="K119" i="4"/>
  <c r="I119" i="4"/>
  <c r="G119" i="4"/>
  <c r="K118" i="4"/>
  <c r="K125" i="4" s="1"/>
  <c r="X125" i="4" s="1"/>
  <c r="I118" i="4"/>
  <c r="G118" i="4"/>
  <c r="G125" i="4"/>
  <c r="Z125" i="4" s="1"/>
  <c r="BD115" i="4"/>
  <c r="BD114" i="4"/>
  <c r="BD113" i="4"/>
  <c r="K111" i="4"/>
  <c r="I111" i="4"/>
  <c r="G111" i="4"/>
  <c r="BD110" i="4"/>
  <c r="BD109" i="4"/>
  <c r="BD108" i="4"/>
  <c r="K106" i="4"/>
  <c r="I106" i="4"/>
  <c r="G106" i="4"/>
  <c r="BD105" i="4"/>
  <c r="K103" i="4"/>
  <c r="I103" i="4"/>
  <c r="I116" i="4" s="1"/>
  <c r="Y116" i="4" s="1"/>
  <c r="G103" i="4"/>
  <c r="BD102" i="4"/>
  <c r="K101" i="4"/>
  <c r="I101" i="4"/>
  <c r="G101" i="4"/>
  <c r="K116" i="4"/>
  <c r="X116" i="4" s="1"/>
  <c r="K98" i="4"/>
  <c r="I98" i="4"/>
  <c r="G98" i="4"/>
  <c r="BD97" i="4"/>
  <c r="K96" i="4"/>
  <c r="K99" i="4" s="1"/>
  <c r="X99" i="4" s="1"/>
  <c r="I96" i="4"/>
  <c r="I99" i="4" s="1"/>
  <c r="Y99" i="4" s="1"/>
  <c r="G96" i="4"/>
  <c r="G99" i="4" s="1"/>
  <c r="Z99" i="4" s="1"/>
  <c r="K93" i="4"/>
  <c r="K94" i="4" s="1"/>
  <c r="X94" i="4" s="1"/>
  <c r="I93" i="4"/>
  <c r="G93" i="4"/>
  <c r="G94" i="4" s="1"/>
  <c r="Z94" i="4" s="1"/>
  <c r="I94" i="4"/>
  <c r="Y94" i="4" s="1"/>
  <c r="K90" i="4"/>
  <c r="I90" i="4"/>
  <c r="G90" i="4"/>
  <c r="K89" i="4"/>
  <c r="I89" i="4"/>
  <c r="G89" i="4"/>
  <c r="K88" i="4"/>
  <c r="K91" i="4" s="1"/>
  <c r="X91" i="4" s="1"/>
  <c r="I88" i="4"/>
  <c r="I91" i="4" s="1"/>
  <c r="Y91" i="4" s="1"/>
  <c r="G88" i="4"/>
  <c r="G91" i="4" s="1"/>
  <c r="Z91" i="4" s="1"/>
  <c r="K85" i="4"/>
  <c r="I85" i="4"/>
  <c r="G85" i="4"/>
  <c r="BD84" i="4"/>
  <c r="BD83" i="4"/>
  <c r="K82" i="4"/>
  <c r="I82" i="4"/>
  <c r="G82" i="4"/>
  <c r="BD81" i="4"/>
  <c r="BD80" i="4"/>
  <c r="K77" i="4"/>
  <c r="I77" i="4"/>
  <c r="G77" i="4"/>
  <c r="BD76" i="4"/>
  <c r="K74" i="4"/>
  <c r="I74" i="4"/>
  <c r="G74" i="4"/>
  <c r="K73" i="4"/>
  <c r="I73" i="4"/>
  <c r="G73" i="4"/>
  <c r="K72" i="4"/>
  <c r="I72" i="4"/>
  <c r="G72" i="4"/>
  <c r="BD71" i="4"/>
  <c r="K70" i="4"/>
  <c r="I70" i="4"/>
  <c r="G70" i="4"/>
  <c r="K68" i="4"/>
  <c r="I68" i="4"/>
  <c r="G68" i="4"/>
  <c r="BD67" i="4"/>
  <c r="K66" i="4"/>
  <c r="K86" i="4" s="1"/>
  <c r="X86" i="4" s="1"/>
  <c r="I66" i="4"/>
  <c r="G66" i="4"/>
  <c r="BD65" i="4"/>
  <c r="K64" i="4"/>
  <c r="I64" i="4"/>
  <c r="I86" i="4" s="1"/>
  <c r="Y86" i="4" s="1"/>
  <c r="G64" i="4"/>
  <c r="BD61" i="4"/>
  <c r="K59" i="4"/>
  <c r="I59" i="4"/>
  <c r="G59" i="4"/>
  <c r="BD58" i="4"/>
  <c r="K57" i="4"/>
  <c r="I57" i="4"/>
  <c r="G57" i="4"/>
  <c r="K56" i="4"/>
  <c r="I56" i="4"/>
  <c r="G56" i="4"/>
  <c r="K55" i="4"/>
  <c r="I55" i="4"/>
  <c r="I62" i="4" s="1"/>
  <c r="Y62" i="4" s="1"/>
  <c r="G55" i="4"/>
  <c r="K54" i="4"/>
  <c r="I54" i="4"/>
  <c r="G54" i="4"/>
  <c r="K52" i="4"/>
  <c r="I52" i="4"/>
  <c r="G52" i="4"/>
  <c r="BD51" i="4"/>
  <c r="BD50" i="4"/>
  <c r="BD49" i="4"/>
  <c r="BD48" i="4"/>
  <c r="K47" i="4"/>
  <c r="I47" i="4"/>
  <c r="G47" i="4"/>
  <c r="BD46" i="4"/>
  <c r="K44" i="4"/>
  <c r="I44" i="4"/>
  <c r="G44" i="4"/>
  <c r="K43" i="4"/>
  <c r="I43" i="4"/>
  <c r="G43" i="4"/>
  <c r="BD42" i="4"/>
  <c r="BD41" i="4"/>
  <c r="K38" i="4"/>
  <c r="K62" i="4" s="1"/>
  <c r="X62" i="4" s="1"/>
  <c r="I38" i="4"/>
  <c r="G38" i="4"/>
  <c r="G62" i="4" s="1"/>
  <c r="Z62" i="4" s="1"/>
  <c r="BD35" i="4"/>
  <c r="K34" i="4"/>
  <c r="I34" i="4"/>
  <c r="G34" i="4"/>
  <c r="K33" i="4"/>
  <c r="I33" i="4"/>
  <c r="G33" i="4"/>
  <c r="K31" i="4"/>
  <c r="K36" i="4" s="1"/>
  <c r="X36" i="4" s="1"/>
  <c r="I31" i="4"/>
  <c r="G31" i="4"/>
  <c r="I36" i="4"/>
  <c r="Y36" i="4" s="1"/>
  <c r="K28" i="4"/>
  <c r="I28" i="4"/>
  <c r="G28" i="4"/>
  <c r="BD27" i="4"/>
  <c r="BD26" i="4"/>
  <c r="K25" i="4"/>
  <c r="I25" i="4"/>
  <c r="G25" i="4"/>
  <c r="K24" i="4"/>
  <c r="I24" i="4"/>
  <c r="G24" i="4"/>
  <c r="K23" i="4"/>
  <c r="I23" i="4"/>
  <c r="G23" i="4"/>
  <c r="K22" i="4"/>
  <c r="I22" i="4"/>
  <c r="I29" i="4" s="1"/>
  <c r="Y29" i="4" s="1"/>
  <c r="G22" i="4"/>
  <c r="K21" i="4"/>
  <c r="I21" i="4"/>
  <c r="G21" i="4"/>
  <c r="K20" i="4"/>
  <c r="K29" i="4" s="1"/>
  <c r="X29" i="4" s="1"/>
  <c r="I20" i="4"/>
  <c r="G20" i="4"/>
  <c r="BD17" i="4"/>
  <c r="K16" i="4"/>
  <c r="I16" i="4"/>
  <c r="G16" i="4"/>
  <c r="K15" i="4"/>
  <c r="I15" i="4"/>
  <c r="G15" i="4"/>
  <c r="K14" i="4"/>
  <c r="I14" i="4"/>
  <c r="G14" i="4"/>
  <c r="K13" i="4"/>
  <c r="I13" i="4"/>
  <c r="I18" i="4" s="1"/>
  <c r="Y18" i="4" s="1"/>
  <c r="G13" i="4"/>
  <c r="BD12" i="4"/>
  <c r="K11" i="4"/>
  <c r="K18" i="4" s="1"/>
  <c r="X18" i="4" s="1"/>
  <c r="I11" i="4"/>
  <c r="G11" i="4"/>
  <c r="K8" i="4"/>
  <c r="I8" i="4"/>
  <c r="G8" i="4"/>
  <c r="K9" i="4"/>
  <c r="X9" i="4" s="1"/>
  <c r="I9" i="4"/>
  <c r="Y9" i="4" s="1"/>
  <c r="I126" i="4" s="1"/>
  <c r="G9" i="4"/>
  <c r="Z9" i="4" s="1"/>
  <c r="G137" i="3"/>
  <c r="BD123" i="3"/>
  <c r="K122" i="3"/>
  <c r="I122" i="3"/>
  <c r="G122" i="3"/>
  <c r="BD121" i="3"/>
  <c r="BD120" i="3"/>
  <c r="BD119" i="3"/>
  <c r="K118" i="3"/>
  <c r="I118" i="3"/>
  <c r="I124" i="3" s="1"/>
  <c r="Y124" i="3" s="1"/>
  <c r="G118" i="3"/>
  <c r="K117" i="3"/>
  <c r="I117" i="3"/>
  <c r="G117" i="3"/>
  <c r="G124" i="3" s="1"/>
  <c r="Z124" i="3" s="1"/>
  <c r="K124" i="3"/>
  <c r="X124" i="3" s="1"/>
  <c r="BD114" i="3"/>
  <c r="BD113" i="3"/>
  <c r="BD112" i="3"/>
  <c r="K110" i="3"/>
  <c r="K115" i="3" s="1"/>
  <c r="X115" i="3" s="1"/>
  <c r="I110" i="3"/>
  <c r="G110" i="3"/>
  <c r="BD109" i="3"/>
  <c r="BD108" i="3"/>
  <c r="BD107" i="3"/>
  <c r="K105" i="3"/>
  <c r="I105" i="3"/>
  <c r="G105" i="3"/>
  <c r="BD104" i="3"/>
  <c r="K102" i="3"/>
  <c r="I102" i="3"/>
  <c r="G102" i="3"/>
  <c r="BD101" i="3"/>
  <c r="K100" i="3"/>
  <c r="I100" i="3"/>
  <c r="I115" i="3" s="1"/>
  <c r="Y115" i="3" s="1"/>
  <c r="G100" i="3"/>
  <c r="K97" i="3"/>
  <c r="I97" i="3"/>
  <c r="I98" i="3" s="1"/>
  <c r="Y98" i="3" s="1"/>
  <c r="G97" i="3"/>
  <c r="BD96" i="3"/>
  <c r="K95" i="3"/>
  <c r="K98" i="3" s="1"/>
  <c r="X98" i="3" s="1"/>
  <c r="I95" i="3"/>
  <c r="G95" i="3"/>
  <c r="G98" i="3" s="1"/>
  <c r="Z98" i="3" s="1"/>
  <c r="K92" i="3"/>
  <c r="I92" i="3"/>
  <c r="I93" i="3" s="1"/>
  <c r="Y93" i="3" s="1"/>
  <c r="G92" i="3"/>
  <c r="G93" i="3" s="1"/>
  <c r="Z93" i="3" s="1"/>
  <c r="K93" i="3"/>
  <c r="X93" i="3" s="1"/>
  <c r="K89" i="3"/>
  <c r="I89" i="3"/>
  <c r="G89" i="3"/>
  <c r="K88" i="3"/>
  <c r="K90" i="3" s="1"/>
  <c r="X90" i="3" s="1"/>
  <c r="I88" i="3"/>
  <c r="G88" i="3"/>
  <c r="K87" i="3"/>
  <c r="I87" i="3"/>
  <c r="G87" i="3"/>
  <c r="G90" i="3" s="1"/>
  <c r="Z90" i="3" s="1"/>
  <c r="Y90" i="3"/>
  <c r="I90" i="3"/>
  <c r="K84" i="3"/>
  <c r="I84" i="3"/>
  <c r="G84" i="3"/>
  <c r="BD83" i="3"/>
  <c r="K82" i="3"/>
  <c r="I82" i="3"/>
  <c r="G82" i="3"/>
  <c r="BD81" i="3"/>
  <c r="BD80" i="3"/>
  <c r="K77" i="3"/>
  <c r="I77" i="3"/>
  <c r="G77" i="3"/>
  <c r="BD76" i="3"/>
  <c r="K74" i="3"/>
  <c r="I74" i="3"/>
  <c r="G74" i="3"/>
  <c r="K73" i="3"/>
  <c r="I73" i="3"/>
  <c r="G73" i="3"/>
  <c r="K72" i="3"/>
  <c r="I72" i="3"/>
  <c r="G72" i="3"/>
  <c r="BD71" i="3"/>
  <c r="K70" i="3"/>
  <c r="I70" i="3"/>
  <c r="G70" i="3"/>
  <c r="K68" i="3"/>
  <c r="I68" i="3"/>
  <c r="I85" i="3" s="1"/>
  <c r="Y85" i="3" s="1"/>
  <c r="G68" i="3"/>
  <c r="BD67" i="3"/>
  <c r="K66" i="3"/>
  <c r="I66" i="3"/>
  <c r="G66" i="3"/>
  <c r="K85" i="3"/>
  <c r="X85" i="3" s="1"/>
  <c r="BD63" i="3"/>
  <c r="K61" i="3"/>
  <c r="I61" i="3"/>
  <c r="G61" i="3"/>
  <c r="BD60" i="3"/>
  <c r="K59" i="3"/>
  <c r="I59" i="3"/>
  <c r="G59" i="3"/>
  <c r="K58" i="3"/>
  <c r="I58" i="3"/>
  <c r="G58" i="3"/>
  <c r="K57" i="3"/>
  <c r="I57" i="3"/>
  <c r="G57" i="3"/>
  <c r="K56" i="3"/>
  <c r="I56" i="3"/>
  <c r="G56" i="3"/>
  <c r="K55" i="3"/>
  <c r="I55" i="3"/>
  <c r="G55" i="3"/>
  <c r="K54" i="3"/>
  <c r="I54" i="3"/>
  <c r="I64" i="3" s="1"/>
  <c r="Y64" i="3" s="1"/>
  <c r="G54" i="3"/>
  <c r="K52" i="3"/>
  <c r="I52" i="3"/>
  <c r="G52" i="3"/>
  <c r="BD51" i="3"/>
  <c r="BD50" i="3"/>
  <c r="BD49" i="3"/>
  <c r="BD48" i="3"/>
  <c r="K47" i="3"/>
  <c r="I47" i="3"/>
  <c r="G47" i="3"/>
  <c r="BD46" i="3"/>
  <c r="K44" i="3"/>
  <c r="I44" i="3"/>
  <c r="G44" i="3"/>
  <c r="K43" i="3"/>
  <c r="K64" i="3" s="1"/>
  <c r="X64" i="3" s="1"/>
  <c r="I43" i="3"/>
  <c r="G43" i="3"/>
  <c r="BD42" i="3"/>
  <c r="BD41" i="3"/>
  <c r="K38" i="3"/>
  <c r="I38" i="3"/>
  <c r="G38" i="3"/>
  <c r="BD35" i="3"/>
  <c r="K34" i="3"/>
  <c r="K36" i="3" s="1"/>
  <c r="X36" i="3" s="1"/>
  <c r="I34" i="3"/>
  <c r="I36" i="3" s="1"/>
  <c r="Y36" i="3" s="1"/>
  <c r="G34" i="3"/>
  <c r="K33" i="3"/>
  <c r="I33" i="3"/>
  <c r="G33" i="3"/>
  <c r="K31" i="3"/>
  <c r="I31" i="3"/>
  <c r="G31" i="3"/>
  <c r="K28" i="3"/>
  <c r="I28" i="3"/>
  <c r="G28" i="3"/>
  <c r="BD27" i="3"/>
  <c r="BD26" i="3"/>
  <c r="K25" i="3"/>
  <c r="I25" i="3"/>
  <c r="G25" i="3"/>
  <c r="K24" i="3"/>
  <c r="I24" i="3"/>
  <c r="G24" i="3"/>
  <c r="K23" i="3"/>
  <c r="I23" i="3"/>
  <c r="G23" i="3"/>
  <c r="K22" i="3"/>
  <c r="I22" i="3"/>
  <c r="G22" i="3"/>
  <c r="K21" i="3"/>
  <c r="I21" i="3"/>
  <c r="I29" i="3" s="1"/>
  <c r="Y29" i="3" s="1"/>
  <c r="G21" i="3"/>
  <c r="K20" i="3"/>
  <c r="I20" i="3"/>
  <c r="G20" i="3"/>
  <c r="K29" i="3"/>
  <c r="X29" i="3" s="1"/>
  <c r="BD17" i="3"/>
  <c r="K16" i="3"/>
  <c r="I16" i="3"/>
  <c r="G16" i="3"/>
  <c r="K15" i="3"/>
  <c r="I15" i="3"/>
  <c r="G15" i="3"/>
  <c r="K14" i="3"/>
  <c r="I14" i="3"/>
  <c r="G14" i="3"/>
  <c r="K13" i="3"/>
  <c r="I13" i="3"/>
  <c r="G13" i="3"/>
  <c r="G18" i="3" s="1"/>
  <c r="Z18" i="3" s="1"/>
  <c r="BD12" i="3"/>
  <c r="K11" i="3"/>
  <c r="I11" i="3"/>
  <c r="G11" i="3"/>
  <c r="K18" i="3"/>
  <c r="X18" i="3" s="1"/>
  <c r="I18" i="3"/>
  <c r="Y18" i="3" s="1"/>
  <c r="K8" i="3"/>
  <c r="I8" i="3"/>
  <c r="G8" i="3"/>
  <c r="Y9" i="3"/>
  <c r="K9" i="3"/>
  <c r="X9" i="3" s="1"/>
  <c r="K125" i="3" s="1"/>
  <c r="I9" i="3"/>
  <c r="G9" i="3"/>
  <c r="Z9" i="3" s="1"/>
  <c r="G142" i="2"/>
  <c r="BD128" i="2"/>
  <c r="K127" i="2"/>
  <c r="K129" i="2" s="1"/>
  <c r="X129" i="2" s="1"/>
  <c r="I127" i="2"/>
  <c r="G127" i="2"/>
  <c r="BD126" i="2"/>
  <c r="BD125" i="2"/>
  <c r="BD124" i="2"/>
  <c r="K123" i="2"/>
  <c r="I123" i="2"/>
  <c r="G123" i="2"/>
  <c r="G129" i="2" s="1"/>
  <c r="Z129" i="2" s="1"/>
  <c r="K122" i="2"/>
  <c r="I122" i="2"/>
  <c r="G122" i="2"/>
  <c r="I129" i="2"/>
  <c r="Y129" i="2" s="1"/>
  <c r="BD119" i="2"/>
  <c r="BD118" i="2"/>
  <c r="BD117" i="2"/>
  <c r="K115" i="2"/>
  <c r="I115" i="2"/>
  <c r="G115" i="2"/>
  <c r="BD114" i="2"/>
  <c r="BD113" i="2"/>
  <c r="BD112" i="2"/>
  <c r="K110" i="2"/>
  <c r="I110" i="2"/>
  <c r="G110" i="2"/>
  <c r="BD109" i="2"/>
  <c r="K107" i="2"/>
  <c r="K120" i="2" s="1"/>
  <c r="X120" i="2" s="1"/>
  <c r="I107" i="2"/>
  <c r="I120" i="2" s="1"/>
  <c r="Y120" i="2" s="1"/>
  <c r="G107" i="2"/>
  <c r="BD106" i="2"/>
  <c r="K105" i="2"/>
  <c r="I105" i="2"/>
  <c r="G105" i="2"/>
  <c r="K102" i="2"/>
  <c r="I102" i="2"/>
  <c r="G102" i="2"/>
  <c r="BD101" i="2"/>
  <c r="K100" i="2"/>
  <c r="K103" i="2" s="1"/>
  <c r="X103" i="2" s="1"/>
  <c r="I100" i="2"/>
  <c r="G100" i="2"/>
  <c r="I103" i="2"/>
  <c r="Y103" i="2" s="1"/>
  <c r="K97" i="2"/>
  <c r="I97" i="2"/>
  <c r="G97" i="2"/>
  <c r="K98" i="2"/>
  <c r="X98" i="2" s="1"/>
  <c r="I98" i="2"/>
  <c r="Y98" i="2" s="1"/>
  <c r="G98" i="2"/>
  <c r="Z98" i="2" s="1"/>
  <c r="K94" i="2"/>
  <c r="I94" i="2"/>
  <c r="G94" i="2"/>
  <c r="K93" i="2"/>
  <c r="I93" i="2"/>
  <c r="G93" i="2"/>
  <c r="K92" i="2"/>
  <c r="K95" i="2" s="1"/>
  <c r="X95" i="2" s="1"/>
  <c r="I92" i="2"/>
  <c r="G92" i="2"/>
  <c r="I95" i="2"/>
  <c r="Y95" i="2" s="1"/>
  <c r="G95" i="2"/>
  <c r="Z95" i="2" s="1"/>
  <c r="K89" i="2"/>
  <c r="I89" i="2"/>
  <c r="G89" i="2"/>
  <c r="BD88" i="2"/>
  <c r="BD87" i="2"/>
  <c r="K86" i="2"/>
  <c r="I86" i="2"/>
  <c r="G86" i="2"/>
  <c r="BD85" i="2"/>
  <c r="BD84" i="2"/>
  <c r="K81" i="2"/>
  <c r="I81" i="2"/>
  <c r="G81" i="2"/>
  <c r="BD80" i="2"/>
  <c r="BD79" i="2"/>
  <c r="K77" i="2"/>
  <c r="I77" i="2"/>
  <c r="G77" i="2"/>
  <c r="K76" i="2"/>
  <c r="I76" i="2"/>
  <c r="G76" i="2"/>
  <c r="K75" i="2"/>
  <c r="I75" i="2"/>
  <c r="G75" i="2"/>
  <c r="K74" i="2"/>
  <c r="I74" i="2"/>
  <c r="G74" i="2"/>
  <c r="BD73" i="2"/>
  <c r="K72" i="2"/>
  <c r="I72" i="2"/>
  <c r="G72" i="2"/>
  <c r="K71" i="2"/>
  <c r="I71" i="2"/>
  <c r="G71" i="2"/>
  <c r="K69" i="2"/>
  <c r="I69" i="2"/>
  <c r="G69" i="2"/>
  <c r="BD68" i="2"/>
  <c r="K67" i="2"/>
  <c r="K90" i="2" s="1"/>
  <c r="X90" i="2" s="1"/>
  <c r="I67" i="2"/>
  <c r="G67" i="2"/>
  <c r="BD66" i="2"/>
  <c r="K65" i="2"/>
  <c r="I65" i="2"/>
  <c r="I90" i="2" s="1"/>
  <c r="Y90" i="2" s="1"/>
  <c r="G65" i="2"/>
  <c r="BD62" i="2"/>
  <c r="K60" i="2"/>
  <c r="I60" i="2"/>
  <c r="G60" i="2"/>
  <c r="BD59" i="2"/>
  <c r="K58" i="2"/>
  <c r="I58" i="2"/>
  <c r="G58" i="2"/>
  <c r="K57" i="2"/>
  <c r="I57" i="2"/>
  <c r="G57" i="2"/>
  <c r="K56" i="2"/>
  <c r="I56" i="2"/>
  <c r="G56" i="2"/>
  <c r="K55" i="2"/>
  <c r="I55" i="2"/>
  <c r="G55" i="2"/>
  <c r="K54" i="2"/>
  <c r="I54" i="2"/>
  <c r="G54" i="2"/>
  <c r="K52" i="2"/>
  <c r="K63" i="2" s="1"/>
  <c r="X63" i="2" s="1"/>
  <c r="I52" i="2"/>
  <c r="G52" i="2"/>
  <c r="BD51" i="2"/>
  <c r="BD50" i="2"/>
  <c r="BD49" i="2"/>
  <c r="BD48" i="2"/>
  <c r="K47" i="2"/>
  <c r="I47" i="2"/>
  <c r="I63" i="2" s="1"/>
  <c r="Y63" i="2" s="1"/>
  <c r="G47" i="2"/>
  <c r="BD46" i="2"/>
  <c r="K44" i="2"/>
  <c r="I44" i="2"/>
  <c r="G44" i="2"/>
  <c r="K43" i="2"/>
  <c r="I43" i="2"/>
  <c r="G43" i="2"/>
  <c r="BD42" i="2"/>
  <c r="BD41" i="2"/>
  <c r="K38" i="2"/>
  <c r="I38" i="2"/>
  <c r="G38" i="2"/>
  <c r="BD35" i="2"/>
  <c r="K34" i="2"/>
  <c r="I34" i="2"/>
  <c r="G34" i="2"/>
  <c r="K33" i="2"/>
  <c r="K36" i="2" s="1"/>
  <c r="X36" i="2" s="1"/>
  <c r="I33" i="2"/>
  <c r="G33" i="2"/>
  <c r="K31" i="2"/>
  <c r="I31" i="2"/>
  <c r="G31" i="2"/>
  <c r="I36" i="2"/>
  <c r="Y36" i="2" s="1"/>
  <c r="K28" i="2"/>
  <c r="I28" i="2"/>
  <c r="G28" i="2"/>
  <c r="BD27" i="2"/>
  <c r="BD26" i="2"/>
  <c r="K25" i="2"/>
  <c r="I25" i="2"/>
  <c r="G25" i="2"/>
  <c r="K24" i="2"/>
  <c r="I24" i="2"/>
  <c r="G24" i="2"/>
  <c r="K23" i="2"/>
  <c r="I23" i="2"/>
  <c r="I29" i="2" s="1"/>
  <c r="Y29" i="2" s="1"/>
  <c r="G23" i="2"/>
  <c r="K22" i="2"/>
  <c r="I22" i="2"/>
  <c r="G22" i="2"/>
  <c r="K21" i="2"/>
  <c r="I21" i="2"/>
  <c r="G21" i="2"/>
  <c r="K20" i="2"/>
  <c r="K29" i="2" s="1"/>
  <c r="X29" i="2" s="1"/>
  <c r="I20" i="2"/>
  <c r="G20" i="2"/>
  <c r="G29" i="2" s="1"/>
  <c r="Z29" i="2" s="1"/>
  <c r="BD17" i="2"/>
  <c r="K16" i="2"/>
  <c r="I16" i="2"/>
  <c r="G16" i="2"/>
  <c r="K15" i="2"/>
  <c r="I15" i="2"/>
  <c r="G15" i="2"/>
  <c r="K14" i="2"/>
  <c r="K18" i="2" s="1"/>
  <c r="X18" i="2" s="1"/>
  <c r="I14" i="2"/>
  <c r="G14" i="2"/>
  <c r="K13" i="2"/>
  <c r="I13" i="2"/>
  <c r="G13" i="2"/>
  <c r="BD12" i="2"/>
  <c r="K11" i="2"/>
  <c r="I11" i="2"/>
  <c r="I18" i="2" s="1"/>
  <c r="Y18" i="2" s="1"/>
  <c r="G11" i="2"/>
  <c r="K8" i="2"/>
  <c r="K9" i="2" s="1"/>
  <c r="X9" i="2" s="1"/>
  <c r="I8" i="2"/>
  <c r="G8" i="2"/>
  <c r="G9" i="2" s="1"/>
  <c r="Z9" i="2" s="1"/>
  <c r="I9" i="2"/>
  <c r="Y9" i="2" s="1"/>
  <c r="H29" i="1"/>
  <c r="G29" i="1"/>
  <c r="D22" i="1"/>
  <c r="D20" i="1"/>
  <c r="H19" i="1"/>
  <c r="H20" i="1" s="1"/>
  <c r="G111" i="5" l="1"/>
  <c r="Z111" i="5" s="1"/>
  <c r="G102" i="5"/>
  <c r="Z102" i="5" s="1"/>
  <c r="G78" i="5"/>
  <c r="Z78" i="5" s="1"/>
  <c r="G58" i="5"/>
  <c r="Z58" i="5" s="1"/>
  <c r="G36" i="5"/>
  <c r="Z36" i="5" s="1"/>
  <c r="G29" i="5"/>
  <c r="Z29" i="5" s="1"/>
  <c r="G116" i="4"/>
  <c r="Z116" i="4" s="1"/>
  <c r="G86" i="4"/>
  <c r="Z86" i="4" s="1"/>
  <c r="G36" i="4"/>
  <c r="Z36" i="4" s="1"/>
  <c r="G29" i="4"/>
  <c r="Z29" i="4" s="1"/>
  <c r="G18" i="4"/>
  <c r="Z18" i="4" s="1"/>
  <c r="G115" i="3"/>
  <c r="Z115" i="3" s="1"/>
  <c r="G85" i="3"/>
  <c r="Z85" i="3" s="1"/>
  <c r="G64" i="3"/>
  <c r="Z64" i="3" s="1"/>
  <c r="G36" i="3"/>
  <c r="Z36" i="3" s="1"/>
  <c r="G29" i="3"/>
  <c r="Z29" i="3" s="1"/>
  <c r="G120" i="2"/>
  <c r="Z120" i="2" s="1"/>
  <c r="G103" i="2"/>
  <c r="Z103" i="2" s="1"/>
  <c r="G90" i="2"/>
  <c r="Z90" i="2" s="1"/>
  <c r="G63" i="2"/>
  <c r="Z63" i="2" s="1"/>
  <c r="G36" i="2"/>
  <c r="Z36" i="2" s="1"/>
  <c r="G18" i="2"/>
  <c r="Z18" i="2" s="1"/>
  <c r="I130" i="2"/>
  <c r="I125" i="3"/>
  <c r="K126" i="4"/>
  <c r="K112" i="5"/>
  <c r="K130" i="2"/>
  <c r="I112" i="5"/>
  <c r="G112" i="5" l="1"/>
  <c r="H33" i="1" s="1"/>
  <c r="I33" i="1" s="1"/>
  <c r="F33" i="1" s="1"/>
  <c r="G126" i="4"/>
  <c r="H32" i="1" s="1"/>
  <c r="I32" i="1" s="1"/>
  <c r="F32" i="1" s="1"/>
  <c r="G125" i="3"/>
  <c r="H31" i="1" s="1"/>
  <c r="I31" i="1" s="1"/>
  <c r="F31" i="1" s="1"/>
  <c r="G130" i="2"/>
  <c r="H30" i="1" s="1"/>
  <c r="I30" i="1" s="1"/>
  <c r="F30" i="1" s="1"/>
  <c r="F34" i="1" l="1"/>
  <c r="I34" i="1"/>
  <c r="H34" i="1"/>
  <c r="H21" i="1" s="1"/>
  <c r="H22" i="1" s="1"/>
  <c r="H23" i="1" l="1"/>
</calcChain>
</file>

<file path=xl/sharedStrings.xml><?xml version="1.0" encoding="utf-8"?>
<sst xmlns="http://schemas.openxmlformats.org/spreadsheetml/2006/main" count="1349" uniqueCount="342">
  <si>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</si>
  <si>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</si>
  <si>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</si>
  <si>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</si>
  <si>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</si>
  <si>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</si>
  <si>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</si>
  <si>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</si>
  <si>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</si>
  <si>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</si>
  <si>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</si>
  <si>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</si>
  <si>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</si>
  <si>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</si>
  <si>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</si>
  <si>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</si>
  <si>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</si>
  <si>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</si>
  <si>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</si>
  <si>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</si>
  <si>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</si>
  <si>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</si>
  <si>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</si>
  <si>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</si>
  <si>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</si>
  <si>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</si>
  <si>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</si>
  <si>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</si>
  <si>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</si>
  <si>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</si>
  <si>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</si>
  <si>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</si>
  <si>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</si>
  <si>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</si>
  <si>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</si>
  <si>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</si>
  <si>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</si>
  <si>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</si>
  <si>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</si>
  <si>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</si>
  <si>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</si>
  <si>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</si>
  <si>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</si>
  <si>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</si>
  <si>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</si>
  <si>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</si>
  <si>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</si>
  <si>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</si>
  <si>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</si>
  <si>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0-R01</t>
  </si>
  <si>
    <t>Vytyčení stavby</t>
  </si>
  <si>
    <t>kpl</t>
  </si>
  <si>
    <t>122202202R00</t>
  </si>
  <si>
    <t>Odkopávky pro silnice v hor. 3 do 1000 m3</t>
  </si>
  <si>
    <t>m3</t>
  </si>
  <si>
    <t>361,85*0,2+35,1</t>
  </si>
  <si>
    <t>122202209R00</t>
  </si>
  <si>
    <t>Příplatek za lepivost - odkop. pro silnice v hor.3</t>
  </si>
  <si>
    <t>162301101R00</t>
  </si>
  <si>
    <t>Vodorovné přemístění výkopku z hor.1-4 do 500 m</t>
  </si>
  <si>
    <t>174101101R00</t>
  </si>
  <si>
    <t>Zásyp jam, rýh, šachet se zhutněním</t>
  </si>
  <si>
    <t>181101102R00</t>
  </si>
  <si>
    <t>Úprava pláně v zářezech v hor. 1-4, se zhutněním</t>
  </si>
  <si>
    <t>361,85+77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</si>
  <si>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</si>
  <si>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</si>
  <si>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</si>
  <si>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</si>
  <si>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</si>
  <si>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</si>
  <si>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</si>
  <si>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</si>
  <si>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</si>
  <si>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</si>
  <si>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</si>
  <si>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</si>
  <si>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00572410</t>
  </si>
  <si>
    <t>Směs travní parková II. mírná zátěž PROFI</t>
  </si>
  <si>
    <t>kg</t>
  </si>
  <si>
    <t>úsek č. 1-první osetí - spotřeba 200g/m2:79,3*200/1000</t>
  </si>
  <si>
    <t>úsek č. 1-druhé osetí - spotřeba 80g/m2:79,3*80/1000</t>
  </si>
  <si>
    <t>10364200</t>
  </si>
  <si>
    <t>Zemina se substrátem pro finální terénní úpravy</t>
  </si>
  <si>
    <t>56</t>
  </si>
  <si>
    <t>Podkladní vrstvy komunikací a zpevněných ploch</t>
  </si>
  <si>
    <t>567132115R00</t>
  </si>
  <si>
    <t>Podklad z kameniva zpev.cementem SC C8/10 tl.20 cm</t>
  </si>
  <si>
    <t>568111111R00</t>
  </si>
  <si>
    <t>Zřízení vrstvy z geotextilie skl.do 1:5, š. do 3 m</t>
  </si>
  <si>
    <t>67390529</t>
  </si>
  <si>
    <t>Geotextilie netkaná NETEX S500 - 500 g/m2</t>
  </si>
  <si>
    <t>438,85*1,03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</si>
  <si>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</si>
  <si>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</si>
  <si>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</si>
  <si>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</si>
  <si>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</si>
  <si>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</si>
  <si>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200x200x60, šedá s fazetami:351,35</t>
  </si>
  <si>
    <t>dlažba náklepová 200x100x60 červená:10,5</t>
  </si>
  <si>
    <t>596291111R00</t>
  </si>
  <si>
    <t>Řezání zámkové dlažby tl. 60 mm</t>
  </si>
  <si>
    <t>m</t>
  </si>
  <si>
    <t>916261111R00</t>
  </si>
  <si>
    <t>Osazení obruby z kostek drobných, s boční opěrou</t>
  </si>
  <si>
    <t>dvojřádek přídlažby:46*2</t>
  </si>
  <si>
    <t>917862111R00</t>
  </si>
  <si>
    <t>Osazení obrub.bet. s opěrou,lože z C 12/15</t>
  </si>
  <si>
    <t>silniční obrubník 15/25:0</t>
  </si>
  <si>
    <t>silniční nájezdový 15/15:30</t>
  </si>
  <si>
    <t>silniční přechodový 15/15-25 L+P:8+8</t>
  </si>
  <si>
    <t>chodníkový obrubník 10/25:219,2</t>
  </si>
  <si>
    <t>58380120</t>
  </si>
  <si>
    <t>Kostka dlažební drobná 8/10  tř.1</t>
  </si>
  <si>
    <t>T</t>
  </si>
  <si>
    <t>použity očištěné kostky vytrhané z původního dvojřádku</t>
  </si>
  <si>
    <t>59217421</t>
  </si>
  <si>
    <t>Obrubník chodníkový 100/250/1000 přírodní šedá</t>
  </si>
  <si>
    <t>kus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</si>
  <si>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</si>
  <si>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</si>
  <si>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</si>
  <si>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</si>
  <si>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</si>
  <si>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</si>
  <si>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</si>
  <si>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</si>
  <si>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červená:10,5*1,1</t>
  </si>
  <si>
    <t>5924511900</t>
  </si>
  <si>
    <t>Dlažba betonová 20x20x6 cm, barva přírodní šedá se sraženými hranami (fazetami)</t>
  </si>
  <si>
    <t>dlažba 200x200x60, šedá s fazetami:351,35*1,05</t>
  </si>
  <si>
    <t>9</t>
  </si>
  <si>
    <t>Ostatní konstrukce, bourání</t>
  </si>
  <si>
    <t>113106121R00</t>
  </si>
  <si>
    <t>Rozebrání dlažeb z betonových dlaždic na sucho</t>
  </si>
  <si>
    <t>dlažba bet. 300x300x50:213,5</t>
  </si>
  <si>
    <t>113106222R00</t>
  </si>
  <si>
    <t>Rozebrání dlažeb z drobných kostek v betonu,živici</t>
  </si>
  <si>
    <t>sjezdy:42</t>
  </si>
  <si>
    <t>113106231R00</t>
  </si>
  <si>
    <t>Rozebrání dlažeb ze zámkové dlažby v kamenivu</t>
  </si>
  <si>
    <t>113107520R00</t>
  </si>
  <si>
    <t>Odstranění krytu pl. 50 m2,kam.drcené tl. do 20 cm</t>
  </si>
  <si>
    <t>113107615R00</t>
  </si>
  <si>
    <t>Odstranění podkladu nad 50 m2,kam.drcené tl.15 cm</t>
  </si>
  <si>
    <t>213,5+4+42+7</t>
  </si>
  <si>
    <t>113109320R00</t>
  </si>
  <si>
    <t>Odstranění ploch - bet.prostý tl. do 20 cm</t>
  </si>
  <si>
    <t>113201111R00</t>
  </si>
  <si>
    <t>Vytrhání obrub chodníkových</t>
  </si>
  <si>
    <t>113202111R00</t>
  </si>
  <si>
    <t>Vytrhání obrub obrubníků silničních kamenných</t>
  </si>
  <si>
    <t>113203111R00</t>
  </si>
  <si>
    <t>Vytrhání obrub a krajníků z dlažebních kostek</t>
  </si>
  <si>
    <t>dvojřádek ve sjezdech - mimo přídlažbu silnice:2*(3,6+3,6+3,8+3,9+3,4)</t>
  </si>
  <si>
    <t>dvojřádek přídlažby:2*(7*6+4)</t>
  </si>
  <si>
    <t>979054441R00</t>
  </si>
  <si>
    <t>Očištění vybour. dlaždic s výplní kamen. těženým pískové lože a uložení na paletu</t>
  </si>
  <si>
    <t>dlažba 30/30 - 5% z celkové plochy</t>
  </si>
  <si>
    <t>vybírat pouze nepoškozené dlaždice</t>
  </si>
  <si>
    <t>30/30:213,5*0,05</t>
  </si>
  <si>
    <t>zámková:4</t>
  </si>
  <si>
    <t>979071122R00</t>
  </si>
  <si>
    <t>Očištění vybour.kostek drobných s výplní MC/živicí</t>
  </si>
  <si>
    <t>64,3*0,25</t>
  </si>
  <si>
    <t>42</t>
  </si>
  <si>
    <t>9-R.01</t>
  </si>
  <si>
    <t>Paleta EUR 120x80 nebroušená nosnost max 1,5 t</t>
  </si>
  <si>
    <t>ks</t>
  </si>
  <si>
    <t>91</t>
  </si>
  <si>
    <t>Doplňující práce na komunikaci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</si>
  <si>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</si>
  <si>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</si>
  <si>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</si>
  <si>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</si>
  <si>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</si>
  <si>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</si>
  <si>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</si>
  <si>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</si>
  <si>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</si>
  <si>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</si>
  <si>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</si>
  <si>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</si>
  <si>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711</t>
  </si>
  <si>
    <t>Izolace proti vodě</t>
  </si>
  <si>
    <t>711482020RZ1</t>
  </si>
  <si>
    <t>Izolační systém nopovou folií, svisle včetně dodávky fólie, ukonč.lišty výška nopu 10 mm</t>
  </si>
  <si>
    <t>82*0,5*1,10</t>
  </si>
  <si>
    <t>998711201R00</t>
  </si>
  <si>
    <t xml:space="preserve">Přesun hmot pro izolace proti vodě, výšky do 6 m </t>
  </si>
  <si>
    <t>999</t>
  </si>
  <si>
    <t>Poplatky za skládky</t>
  </si>
  <si>
    <t>199000002R00</t>
  </si>
  <si>
    <t>Poplatek za skládku horniny 1- 4</t>
  </si>
  <si>
    <t>107,47-22</t>
  </si>
  <si>
    <t>979990001R00</t>
  </si>
  <si>
    <t>Poplatek za skládku stavební suti</t>
  </si>
  <si>
    <t>materiál z podkladu, ostatní materiál</t>
  </si>
  <si>
    <t>mat. z podkladu:24,31+87,945</t>
  </si>
  <si>
    <t>979990001R02</t>
  </si>
  <si>
    <t>Poplatky za uložení - skládka technický dvůr města</t>
  </si>
  <si>
    <t>BEZ POPLATKŮ!!</t>
  </si>
  <si>
    <t>kamenné obrubníky:8,775</t>
  </si>
  <si>
    <t>dlažba 30/30 - 5%:29,463*0,05</t>
  </si>
  <si>
    <t>žulové kostky drobné očištěné:4,89+12,096</t>
  </si>
  <si>
    <t>979990103R00</t>
  </si>
  <si>
    <t>Poplatek za skládku suti - beton</t>
  </si>
  <si>
    <t>určeno k recyklaci</t>
  </si>
  <si>
    <t>dlažba 95%:29,463*0,95</t>
  </si>
  <si>
    <t>chodníkový obrubník:38,065</t>
  </si>
  <si>
    <t>bt. plochy:10,08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</si>
  <si>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</si>
  <si>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</si>
  <si>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</si>
  <si>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</si>
  <si>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</si>
  <si>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</si>
  <si>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skládka města - Nitranská KM:27,2341*2</t>
  </si>
  <si>
    <t>skládka Lutopecny - recyklace betonu:76,1349*4</t>
  </si>
  <si>
    <t>skládka Nětčice:(216,5240-27,2341-76,1349)*9</t>
  </si>
  <si>
    <t>979087212R00</t>
  </si>
  <si>
    <t>Nakládání suti na dopravní prostředky</t>
  </si>
  <si>
    <t>29,463+0,9+12,096+24,31+87,945+10,08+38,065+8,775+4,89</t>
  </si>
  <si>
    <t>Ztížené výrobní podmínky</t>
  </si>
  <si>
    <t>01</t>
  </si>
  <si>
    <t>01 Oprava krytu chodníku</t>
  </si>
  <si>
    <t>18-318.01 Úsek č. 1</t>
  </si>
  <si>
    <t>200,9*0,2+18,67</t>
  </si>
  <si>
    <t>200,9+46,7</t>
  </si>
  <si>
    <t>úsek č. 1-první osetí - spotřeba 200g/m2:41,4*200/1000</t>
  </si>
  <si>
    <t>úsek č. 1-druhé osetí - spotřeba 80g/m2:41,4*80/1000</t>
  </si>
  <si>
    <t>247,6*1,03</t>
  </si>
  <si>
    <t>dlažba 200x200x60, šedá s fazetami:195,5</t>
  </si>
  <si>
    <t>dlažba náklepová 200x100x60 červená:5,4</t>
  </si>
  <si>
    <t>dvojřádek přídlažby:22,8*2</t>
  </si>
  <si>
    <t>silniční obrubník 15/25:2</t>
  </si>
  <si>
    <t>silniční nájezdový 15/15:14,4</t>
  </si>
  <si>
    <t>silniční přechodový 15/15-25 L+P:4+4</t>
  </si>
  <si>
    <t>chodníkový obrubník 10/25:116,7</t>
  </si>
  <si>
    <t>59217472</t>
  </si>
  <si>
    <t>Obrubník silniční 1000/150/250 šedý</t>
  </si>
  <si>
    <t>dlažba SLP náklepová 200x100x60, červená:5,4*1,1</t>
  </si>
  <si>
    <t>dlažba 200x200x60, šedá s fazetami:195,5*1,05</t>
  </si>
  <si>
    <t>dlažba bet. 300x300x50:123,3</t>
  </si>
  <si>
    <t>123,3+73,25</t>
  </si>
  <si>
    <t>dvojřádek přídlažby:2*22,8</t>
  </si>
  <si>
    <t>30/30:123,3*0,05</t>
  </si>
  <si>
    <t>zámková:73,25</t>
  </si>
  <si>
    <t>22,8*0,25</t>
  </si>
  <si>
    <t>82,5*0,5*1,10</t>
  </si>
  <si>
    <t>58,85-10,5</t>
  </si>
  <si>
    <t>mat. z podkladu:64,48125</t>
  </si>
  <si>
    <t>kamenné obrubníky:0</t>
  </si>
  <si>
    <t>dlažba 30/30 - 5%:17,0154*0,05</t>
  </si>
  <si>
    <t>dlažba zám.:16,48125</t>
  </si>
  <si>
    <t>dlažba 95%:17,0154*0,95</t>
  </si>
  <si>
    <t>chodníkový obrubník:24,817</t>
  </si>
  <si>
    <t>silniční obrubníky:6,669</t>
  </si>
  <si>
    <t>skládka města - Nitranská KM:17,3320*2</t>
  </si>
  <si>
    <t>skládka Lutopecny - recyklace betonu:47,6506*4</t>
  </si>
  <si>
    <t>skládka Nětčice:(129,4639-17,332-47,6506)*9</t>
  </si>
  <si>
    <t>17,0154+16,48125+64,48125+24,817+6,669</t>
  </si>
  <si>
    <t>18-318.02 Úsek č. 2</t>
  </si>
  <si>
    <t>260,9*0,2+24,48</t>
  </si>
  <si>
    <t>260,9+61,2</t>
  </si>
  <si>
    <t>úsek č. 1-první osetí - spotřeba 200g/m2:53,2*200/1000</t>
  </si>
  <si>
    <t>úsek č. 1-druhé osetí - spotřeba 80g/m2:53,2*80/1000</t>
  </si>
  <si>
    <t>322,1*1,03</t>
  </si>
  <si>
    <t>dlažba 200x200x60, šedá s fazetami:260,2</t>
  </si>
  <si>
    <t>dlažba náklepová 200x100x60 červená:0,7</t>
  </si>
  <si>
    <t>dvojřádek přídlažby:5*2</t>
  </si>
  <si>
    <t>silniční obrubník 15/25:5</t>
  </si>
  <si>
    <t>silniční nájezdový 15/15:1,7</t>
  </si>
  <si>
    <t>silniční přechodový 15/15-25 L+P:0+0</t>
  </si>
  <si>
    <t>chodníkový obrubník 10/25:152,9</t>
  </si>
  <si>
    <t>dlažba SLP náklepová 200x100x60, červená:0,7*1,1</t>
  </si>
  <si>
    <t>dlažba 200x200x60, šedá s fazetami:260,2*1,05</t>
  </si>
  <si>
    <t>dlažba bet. 300x300x50:209,75</t>
  </si>
  <si>
    <t>plochy mimo přídlažbu:35</t>
  </si>
  <si>
    <t>209,75+3+35</t>
  </si>
  <si>
    <t>Vytrhání obrub obrubníků silničních kamenných a betonových</t>
  </si>
  <si>
    <t>dvojřádek přídlažby:2*5</t>
  </si>
  <si>
    <t>30/30:209,75*0,05</t>
  </si>
  <si>
    <t>zámková:3</t>
  </si>
  <si>
    <t>5*0,25</t>
  </si>
  <si>
    <t>35</t>
  </si>
  <si>
    <t>142,5*0,5*1,10</t>
  </si>
  <si>
    <t>76,66-13,8</t>
  </si>
  <si>
    <t>mat. z podkladu:81,7575</t>
  </si>
  <si>
    <t>kamenné obrubníky, žul. kostky:10,08</t>
  </si>
  <si>
    <t>dlažba 30/30 - 5%:28,9455*0,05</t>
  </si>
  <si>
    <t>dlažba zám.:0,675</t>
  </si>
  <si>
    <t>dlažba 95%:28,9455*0,95</t>
  </si>
  <si>
    <t>chodníkový obrubník:32,76</t>
  </si>
  <si>
    <t>silniční obrubníky:6,75</t>
  </si>
  <si>
    <t>skládka města - Nitranská KM:12,2023*2</t>
  </si>
  <si>
    <t>skládka Lutopecny - recyklace betonu:67,0082*4</t>
  </si>
  <si>
    <t>skládka Nětčice:(160,6840-12,2023-67,0082)*9</t>
  </si>
  <si>
    <t>28,9455+0,675+10,08+81,7575+32,476+6,75</t>
  </si>
  <si>
    <t>18-318.03 Úsek č. 3</t>
  </si>
  <si>
    <t>128,5*0,2+14</t>
  </si>
  <si>
    <t>128,5+46,4</t>
  </si>
  <si>
    <t>úsek č. 1-první osetí - spotřeba 200g/m2:63,85*200/1000</t>
  </si>
  <si>
    <t>úsek č. 1-druhé osetí - spotřeba 80g/m2:63,85*80/1000</t>
  </si>
  <si>
    <t>174,9*1,03</t>
  </si>
  <si>
    <t>dlažba 200x200x60, šedá s fazetami:123,6</t>
  </si>
  <si>
    <t>dlažba náklepová 200x100x60 červená:4,9</t>
  </si>
  <si>
    <t>dvojřádek přídlažby:5,5*2</t>
  </si>
  <si>
    <t>chodníkový obrubník 10/25:116</t>
  </si>
  <si>
    <t>dlažba SLP náklepová 200x100x60, červená:4,9*1,1</t>
  </si>
  <si>
    <t>dlažba 200x200x60, šedá s fazetami:123,6*1,05</t>
  </si>
  <si>
    <t>dlažba bet. 300x300x50:162,2</t>
  </si>
  <si>
    <t>162,2+17,3</t>
  </si>
  <si>
    <t>dvojřádek přídlažby:2*5,5</t>
  </si>
  <si>
    <t>30/30:162,2*0,05</t>
  </si>
  <si>
    <t>zámková:17,3</t>
  </si>
  <si>
    <t>5,5*0,25</t>
  </si>
  <si>
    <t>39,7-16</t>
  </si>
  <si>
    <t>mat. z podkladu:59,235</t>
  </si>
  <si>
    <t>dlažba 30/30 - 5%:22,3836*0,05</t>
  </si>
  <si>
    <t>dlažba zám.:3,8925</t>
  </si>
  <si>
    <t>dlažba 95%:22,3836*0,95</t>
  </si>
  <si>
    <t>chodníkový obrubník:26,795</t>
  </si>
  <si>
    <t>skládka města - Nitranská KM:5,0117*2</t>
  </si>
  <si>
    <t>skládka Lutopecny - recyklace betonu:48,0594*4</t>
  </si>
  <si>
    <t>skládka Nětčice:(112,3061-5,0117-48,0594)*9</t>
  </si>
  <si>
    <t>22,3836+3,8925+59,235+26,795</t>
  </si>
  <si>
    <t>18-318.04 Úsek č. 4</t>
  </si>
  <si>
    <t>Město Kroměříž</t>
  </si>
  <si>
    <t>Velké náměstí 115/1</t>
  </si>
  <si>
    <t>00287351</t>
  </si>
  <si>
    <t>18-318 Oprava krytu chodníku na ul. Na Lindovce, Kroměříž</t>
  </si>
  <si>
    <t>02</t>
  </si>
  <si>
    <t>03</t>
  </si>
  <si>
    <t>04</t>
  </si>
  <si>
    <t>Oprava krytu chodníku - Úsek 1</t>
  </si>
  <si>
    <t>Oprava krytu chodníku - Úsek 2</t>
  </si>
  <si>
    <t>Oprava krytu chodníku - Úsek 3</t>
  </si>
  <si>
    <t>Oprava krytu chodníku - Úsek 4</t>
  </si>
  <si>
    <t>767 01 Kroměříž</t>
  </si>
  <si>
    <t>Výkaz výměr (slepý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</si>
</sst>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ill="1" applyBorder="1" applyAlignment="1">
      <alignment horizontal="left"/>
    </xf>
    <xf numFmtId="0" fontId="10" fillId="3" borderId="21" xfId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ill="1" applyBorder="1" applyAlignment="1">
      <alignment horizontal="left"/>
    </xf>
    <xf numFmtId="0" fontId="10" fillId="3" borderId="25" xfId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right"/>
    </xf>
    <xf numFmtId="3" fontId="10" fillId="0" borderId="3" xfId="1" applyNumberForma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/>
    <xf numFmtId="0" fontId="31" fillId="0" borderId="0" xfId="1" applyFont="1"/>
    <xf numFmtId="3" fontId="31" fillId="0" borderId="0" xfId="1" applyNumberFormat="1" applyFont="1" applyAlignment="1">
      <alignment horizontal="right"/>
    </xf>
    <xf numFmtId="4" fontId="31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</cellXfs>
  <cellStyles count="2">
    <cellStyle name="Normální" xfId="0" builtinId="0"/>
    <cellStyle name="normální_POL.XLS" xfId="1" xr:uid="{1305BDD5-7EA6-4EFA-A1C7-4055B9236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3994-30A4-4AE9-AB8C-5CB01918E25B}">
  <sheetPr codeName="List5112"/>
  <dimension ref="B1:N44"/>
  <sheetViews>
    <sheetView showGridLines="0" tabSelected="1" zoomScaleNormal="75" zoomScaleSheetLayoutView="75" workbookViewId="0">
      <selection activeCell="K29" sqref="K29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341</v>
      </c>
      <c r="E2" s="3"/>
      <c r="F2" s="2"/>
      <c r="G2" s="1"/>
      <c r="H2" s="4" t="s">
        <v>0</v>
      </c>
      <c r="I2" s="5">
        <v>43661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332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329</v>
      </c>
      <c r="H7" s="14" t="s">
        <v>4</v>
      </c>
      <c r="I7" s="13" t="s">
        <v>331</v>
      </c>
      <c r="J7" s="13"/>
    </row>
    <row r="8" spans="2:14" x14ac:dyDescent="0.2">
      <c r="D8" s="13" t="s">
        <v>330</v>
      </c>
      <c r="H8" s="14" t="s">
        <v>5</v>
      </c>
      <c r="I8" s="13"/>
      <c r="J8" s="13"/>
    </row>
    <row r="9" spans="2:14" x14ac:dyDescent="0.2">
      <c r="C9" s="14"/>
      <c r="D9" s="13" t="s">
        <v>340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29">
        <f>CEILING(G34,1)</f>
        <v>0</v>
      </c>
      <c r="I19" s="30"/>
      <c r="J19" s="31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2"/>
      <c r="G20" s="33"/>
      <c r="H20" s="34">
        <f>ROUND(H19*D20/100,1)</f>
        <v>0</v>
      </c>
      <c r="I20" s="35"/>
      <c r="J20" s="36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2"/>
      <c r="G21" s="33"/>
      <c r="H21" s="34">
        <f>CEILING(H34,1)</f>
        <v>0</v>
      </c>
      <c r="I21" s="35"/>
      <c r="J21" s="36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7"/>
      <c r="G22" s="38"/>
      <c r="H22" s="39">
        <f>ROUND(H21*D21/100,1)</f>
        <v>0</v>
      </c>
      <c r="I22" s="40"/>
      <c r="J22" s="36"/>
    </row>
    <row r="23" spans="2:11" ht="16.5" thickBot="1" x14ac:dyDescent="0.25">
      <c r="B23" s="41" t="s">
        <v>11</v>
      </c>
      <c r="C23" s="42"/>
      <c r="D23" s="42"/>
      <c r="E23" s="43"/>
      <c r="F23" s="44"/>
      <c r="G23" s="45"/>
      <c r="H23" s="46">
        <f>SUM(SUM(H19:I22))</f>
        <v>0</v>
      </c>
      <c r="I23" s="47"/>
      <c r="J23" s="48"/>
    </row>
    <row r="26" spans="2:11" ht="1.5" customHeight="1" x14ac:dyDescent="0.2"/>
    <row r="27" spans="2:11" ht="15.75" customHeight="1" x14ac:dyDescent="0.25">
      <c r="B27" s="10" t="s">
        <v>12</v>
      </c>
      <c r="C27" s="49"/>
      <c r="D27" s="49"/>
      <c r="E27" s="49"/>
      <c r="F27" s="49"/>
      <c r="G27" s="49"/>
      <c r="H27" s="49"/>
      <c r="I27" s="49"/>
      <c r="J27" s="49"/>
      <c r="K27" s="50"/>
    </row>
    <row r="28" spans="2:11" ht="5.25" customHeight="1" x14ac:dyDescent="0.2">
      <c r="K28" s="50"/>
    </row>
    <row r="29" spans="2:11" ht="24" customHeight="1" x14ac:dyDescent="0.2">
      <c r="B29" s="51" t="s">
        <v>13</v>
      </c>
      <c r="C29" s="52"/>
      <c r="D29" s="52"/>
      <c r="E29" s="53"/>
      <c r="F29" s="54" t="s">
        <v>14</v>
      </c>
      <c r="G29" s="55" t="str">
        <f>CONCATENATE("Základ DPH ",SazbaDPH1," %")</f>
        <v>Základ DPH 15 %</v>
      </c>
      <c r="H29" s="56" t="str">
        <f>CONCATENATE("Základ DPH ",SazbaDPH2," %")</f>
        <v>Základ DPH 21 %</v>
      </c>
      <c r="I29" s="57" t="s">
        <v>15</v>
      </c>
    </row>
    <row r="30" spans="2:11" x14ac:dyDescent="0.2">
      <c r="B30" s="58" t="s">
        <v>225</v>
      </c>
      <c r="C30" s="59" t="s">
        <v>336</v>
      </c>
      <c r="D30" s="60"/>
      <c r="E30" s="61"/>
      <c r="F30" s="62">
        <f>G30+H30+I30</f>
        <v>0</v>
      </c>
      <c r="G30" s="63">
        <v>0</v>
      </c>
      <c r="H30" s="64">
        <f>'01 18-318.01 '!G130+VRN</f>
        <v>0</v>
      </c>
      <c r="I30" s="64">
        <f>(G30*SazbaDPH1)/100+(H30*SazbaDPH2)/100</f>
        <v>0</v>
      </c>
    </row>
    <row r="31" spans="2:11" x14ac:dyDescent="0.2">
      <c r="B31" s="58" t="s">
        <v>333</v>
      </c>
      <c r="C31" s="59" t="s">
        <v>337</v>
      </c>
      <c r="D31" s="60"/>
      <c r="E31" s="61"/>
      <c r="F31" s="62">
        <f t="shared" ref="F31:F33" si="0">G31+H31+I31</f>
        <v>0</v>
      </c>
      <c r="G31" s="63">
        <v>0</v>
      </c>
      <c r="H31" s="64">
        <f>'01 18-318.02 '!G125+'01 18-318.02 '!VRN</f>
        <v>0</v>
      </c>
      <c r="I31" s="64">
        <f>(G31*SazbaDPH1)/100+(H31*SazbaDPH2)/100</f>
        <v>0</v>
      </c>
    </row>
    <row r="32" spans="2:11" x14ac:dyDescent="0.2">
      <c r="B32" s="58" t="s">
        <v>334</v>
      </c>
      <c r="C32" s="59" t="s">
        <v>338</v>
      </c>
      <c r="D32" s="60"/>
      <c r="E32" s="61"/>
      <c r="F32" s="62">
        <f t="shared" si="0"/>
        <v>0</v>
      </c>
      <c r="G32" s="63">
        <v>0</v>
      </c>
      <c r="H32" s="64">
        <f>'01 18-318.03 '!G126+'01 18-318.03 '!VRN</f>
        <v>0</v>
      </c>
      <c r="I32" s="64">
        <f>(G32*SazbaDPH1)/100+(H32*SazbaDPH2)/100</f>
        <v>0</v>
      </c>
    </row>
    <row r="33" spans="2:10" x14ac:dyDescent="0.2">
      <c r="B33" s="58" t="s">
        <v>335</v>
      </c>
      <c r="C33" s="59" t="s">
        <v>339</v>
      </c>
      <c r="D33" s="60"/>
      <c r="E33" s="61"/>
      <c r="F33" s="62">
        <f t="shared" si="0"/>
        <v>0</v>
      </c>
      <c r="G33" s="63">
        <v>0</v>
      </c>
      <c r="H33" s="64">
        <f>'01 18-318.04 '!G112+'01 18-318.04 '!VRN</f>
        <v>0</v>
      </c>
      <c r="I33" s="64">
        <f>(G33*SazbaDPH1)/100+(H33*SazbaDPH2)/100</f>
        <v>0</v>
      </c>
    </row>
    <row r="34" spans="2:10" ht="17.25" customHeight="1" x14ac:dyDescent="0.2">
      <c r="B34" s="65" t="s">
        <v>16</v>
      </c>
      <c r="C34" s="66"/>
      <c r="D34" s="67"/>
      <c r="E34" s="68"/>
      <c r="F34" s="69">
        <f>SUM(F30:F33)</f>
        <v>0</v>
      </c>
      <c r="G34" s="70">
        <f>SUM(G30:G33)</f>
        <v>0</v>
      </c>
      <c r="H34" s="71">
        <f>SUM(H30:H33)</f>
        <v>0</v>
      </c>
      <c r="I34" s="71">
        <f>SUM(I30:I33)</f>
        <v>0</v>
      </c>
    </row>
    <row r="35" spans="2:10" x14ac:dyDescent="0.2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">
      <c r="B39" s="72"/>
      <c r="C39" s="72"/>
      <c r="D39" s="72"/>
      <c r="E39" s="72"/>
      <c r="F39" s="72"/>
      <c r="G39" s="72"/>
      <c r="H39" s="72"/>
      <c r="I39" s="72"/>
      <c r="J39" s="72"/>
    </row>
    <row r="44" spans="2:10" x14ac:dyDescent="0.2">
      <c r="C44" s="73"/>
      <c r="D44" s="74" t="s">
        <v>17</v>
      </c>
      <c r="E44" s="75"/>
      <c r="F44" s="75"/>
      <c r="G44" s="76"/>
      <c r="H44" s="73" t="s">
        <v>18</v>
      </c>
      <c r="I44" s="76"/>
    </row>
  </sheetData>
  <mergeCells count="5">
    <mergeCell ref="H19:I19"/>
    <mergeCell ref="H20:I20"/>
    <mergeCell ref="H21:I21"/>
    <mergeCell ref="H22:I22"/>
    <mergeCell ref="H23:I23"/>
  </mergeCells>
  <phoneticPr fontId="18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E921-ED97-4DC3-AEC6-2681C4B47901}">
  <sheetPr codeName="List2"/>
  <dimension ref="A1:CZ1120"/>
  <sheetViews>
    <sheetView showGridLines="0" showZeros="0" topLeftCell="A115" zoomScaleNormal="100" workbookViewId="0">
      <selection activeCell="G140" sqref="G140"/>
    </sheetView>
  </sheetViews>
  <sheetFormatPr defaultRowHeight="12.75" x14ac:dyDescent="0.2"/>
  <cols>
    <col min="1" max="1" width="4.42578125" style="78" customWidth="1"/>
    <col min="2" max="2" width="11.5703125" style="78" customWidth="1"/>
    <col min="3" max="3" width="40.42578125" style="78" customWidth="1"/>
    <col min="4" max="4" width="5.5703125" style="78" customWidth="1"/>
    <col min="5" max="5" width="8.5703125" style="97" customWidth="1"/>
    <col min="6" max="6" width="9.85546875" style="78" customWidth="1"/>
    <col min="7" max="7" width="13.85546875" style="78" customWidth="1"/>
    <col min="8" max="8" width="11" style="78" hidden="1" customWidth="1"/>
    <col min="9" max="9" width="9.7109375" style="78" hidden="1" customWidth="1"/>
    <col min="10" max="10" width="11.28515625" style="78" hidden="1" customWidth="1"/>
    <col min="11" max="11" width="10.42578125" style="78" hidden="1" customWidth="1"/>
    <col min="12" max="12" width="75.42578125" style="78" customWidth="1"/>
    <col min="13" max="13" width="45.28515625" style="78" customWidth="1"/>
    <col min="14" max="55" width="9.140625" style="78"/>
    <col min="56" max="56" width="62.28515625" style="78" customWidth="1"/>
    <col min="57" max="256" width="9.140625" style="78"/>
    <col min="257" max="257" width="4.42578125" style="78" customWidth="1"/>
    <col min="258" max="258" width="11.5703125" style="78" customWidth="1"/>
    <col min="259" max="259" width="40.42578125" style="78" customWidth="1"/>
    <col min="260" max="260" width="5.5703125" style="78" customWidth="1"/>
    <col min="261" max="261" width="8.5703125" style="78" customWidth="1"/>
    <col min="262" max="262" width="9.85546875" style="78" customWidth="1"/>
    <col min="263" max="263" width="13.85546875" style="78" customWidth="1"/>
    <col min="264" max="264" width="11" style="78" customWidth="1"/>
    <col min="265" max="265" width="9.7109375" style="78" customWidth="1"/>
    <col min="266" max="266" width="11.28515625" style="78" customWidth="1"/>
    <col min="267" max="267" width="10.42578125" style="78" customWidth="1"/>
    <col min="268" max="268" width="75.42578125" style="78" customWidth="1"/>
    <col min="269" max="269" width="45.28515625" style="78" customWidth="1"/>
    <col min="270" max="311" width="9.140625" style="78"/>
    <col min="312" max="312" width="62.28515625" style="78" customWidth="1"/>
    <col min="313" max="512" width="9.140625" style="78"/>
    <col min="513" max="513" width="4.42578125" style="78" customWidth="1"/>
    <col min="514" max="514" width="11.5703125" style="78" customWidth="1"/>
    <col min="515" max="515" width="40.42578125" style="78" customWidth="1"/>
    <col min="516" max="516" width="5.5703125" style="78" customWidth="1"/>
    <col min="517" max="517" width="8.5703125" style="78" customWidth="1"/>
    <col min="518" max="518" width="9.85546875" style="78" customWidth="1"/>
    <col min="519" max="519" width="13.85546875" style="78" customWidth="1"/>
    <col min="520" max="520" width="11" style="78" customWidth="1"/>
    <col min="521" max="521" width="9.7109375" style="78" customWidth="1"/>
    <col min="522" max="522" width="11.28515625" style="78" customWidth="1"/>
    <col min="523" max="523" width="10.42578125" style="78" customWidth="1"/>
    <col min="524" max="524" width="75.42578125" style="78" customWidth="1"/>
    <col min="525" max="525" width="45.28515625" style="78" customWidth="1"/>
    <col min="526" max="567" width="9.140625" style="78"/>
    <col min="568" max="568" width="62.28515625" style="78" customWidth="1"/>
    <col min="569" max="768" width="9.140625" style="78"/>
    <col min="769" max="769" width="4.42578125" style="78" customWidth="1"/>
    <col min="770" max="770" width="11.5703125" style="78" customWidth="1"/>
    <col min="771" max="771" width="40.42578125" style="78" customWidth="1"/>
    <col min="772" max="772" width="5.5703125" style="78" customWidth="1"/>
    <col min="773" max="773" width="8.5703125" style="78" customWidth="1"/>
    <col min="774" max="774" width="9.85546875" style="78" customWidth="1"/>
    <col min="775" max="775" width="13.85546875" style="78" customWidth="1"/>
    <col min="776" max="776" width="11" style="78" customWidth="1"/>
    <col min="777" max="777" width="9.7109375" style="78" customWidth="1"/>
    <col min="778" max="778" width="11.28515625" style="78" customWidth="1"/>
    <col min="779" max="779" width="10.42578125" style="78" customWidth="1"/>
    <col min="780" max="780" width="75.42578125" style="78" customWidth="1"/>
    <col min="781" max="781" width="45.28515625" style="78" customWidth="1"/>
    <col min="782" max="823" width="9.140625" style="78"/>
    <col min="824" max="824" width="62.28515625" style="78" customWidth="1"/>
    <col min="825" max="1024" width="9.140625" style="78"/>
    <col min="1025" max="1025" width="4.42578125" style="78" customWidth="1"/>
    <col min="1026" max="1026" width="11.5703125" style="78" customWidth="1"/>
    <col min="1027" max="1027" width="40.42578125" style="78" customWidth="1"/>
    <col min="1028" max="1028" width="5.5703125" style="78" customWidth="1"/>
    <col min="1029" max="1029" width="8.5703125" style="78" customWidth="1"/>
    <col min="1030" max="1030" width="9.85546875" style="78" customWidth="1"/>
    <col min="1031" max="1031" width="13.85546875" style="78" customWidth="1"/>
    <col min="1032" max="1032" width="11" style="78" customWidth="1"/>
    <col min="1033" max="1033" width="9.7109375" style="78" customWidth="1"/>
    <col min="1034" max="1034" width="11.28515625" style="78" customWidth="1"/>
    <col min="1035" max="1035" width="10.42578125" style="78" customWidth="1"/>
    <col min="1036" max="1036" width="75.42578125" style="78" customWidth="1"/>
    <col min="1037" max="1037" width="45.28515625" style="78" customWidth="1"/>
    <col min="1038" max="1079" width="9.140625" style="78"/>
    <col min="1080" max="1080" width="62.28515625" style="78" customWidth="1"/>
    <col min="1081" max="1280" width="9.140625" style="78"/>
    <col min="1281" max="1281" width="4.42578125" style="78" customWidth="1"/>
    <col min="1282" max="1282" width="11.5703125" style="78" customWidth="1"/>
    <col min="1283" max="1283" width="40.42578125" style="78" customWidth="1"/>
    <col min="1284" max="1284" width="5.5703125" style="78" customWidth="1"/>
    <col min="1285" max="1285" width="8.5703125" style="78" customWidth="1"/>
    <col min="1286" max="1286" width="9.85546875" style="78" customWidth="1"/>
    <col min="1287" max="1287" width="13.85546875" style="78" customWidth="1"/>
    <col min="1288" max="1288" width="11" style="78" customWidth="1"/>
    <col min="1289" max="1289" width="9.7109375" style="78" customWidth="1"/>
    <col min="1290" max="1290" width="11.28515625" style="78" customWidth="1"/>
    <col min="1291" max="1291" width="10.42578125" style="78" customWidth="1"/>
    <col min="1292" max="1292" width="75.42578125" style="78" customWidth="1"/>
    <col min="1293" max="1293" width="45.28515625" style="78" customWidth="1"/>
    <col min="1294" max="1335" width="9.140625" style="78"/>
    <col min="1336" max="1336" width="62.28515625" style="78" customWidth="1"/>
    <col min="1337" max="1536" width="9.140625" style="78"/>
    <col min="1537" max="1537" width="4.42578125" style="78" customWidth="1"/>
    <col min="1538" max="1538" width="11.5703125" style="78" customWidth="1"/>
    <col min="1539" max="1539" width="40.42578125" style="78" customWidth="1"/>
    <col min="1540" max="1540" width="5.5703125" style="78" customWidth="1"/>
    <col min="1541" max="1541" width="8.5703125" style="78" customWidth="1"/>
    <col min="1542" max="1542" width="9.85546875" style="78" customWidth="1"/>
    <col min="1543" max="1543" width="13.85546875" style="78" customWidth="1"/>
    <col min="1544" max="1544" width="11" style="78" customWidth="1"/>
    <col min="1545" max="1545" width="9.7109375" style="78" customWidth="1"/>
    <col min="1546" max="1546" width="11.28515625" style="78" customWidth="1"/>
    <col min="1547" max="1547" width="10.42578125" style="78" customWidth="1"/>
    <col min="1548" max="1548" width="75.42578125" style="78" customWidth="1"/>
    <col min="1549" max="1549" width="45.28515625" style="78" customWidth="1"/>
    <col min="1550" max="1591" width="9.140625" style="78"/>
    <col min="1592" max="1592" width="62.28515625" style="78" customWidth="1"/>
    <col min="1593" max="1792" width="9.140625" style="78"/>
    <col min="1793" max="1793" width="4.42578125" style="78" customWidth="1"/>
    <col min="1794" max="1794" width="11.5703125" style="78" customWidth="1"/>
    <col min="1795" max="1795" width="40.42578125" style="78" customWidth="1"/>
    <col min="1796" max="1796" width="5.5703125" style="78" customWidth="1"/>
    <col min="1797" max="1797" width="8.5703125" style="78" customWidth="1"/>
    <col min="1798" max="1798" width="9.85546875" style="78" customWidth="1"/>
    <col min="1799" max="1799" width="13.85546875" style="78" customWidth="1"/>
    <col min="1800" max="1800" width="11" style="78" customWidth="1"/>
    <col min="1801" max="1801" width="9.7109375" style="78" customWidth="1"/>
    <col min="1802" max="1802" width="11.28515625" style="78" customWidth="1"/>
    <col min="1803" max="1803" width="10.42578125" style="78" customWidth="1"/>
    <col min="1804" max="1804" width="75.42578125" style="78" customWidth="1"/>
    <col min="1805" max="1805" width="45.28515625" style="78" customWidth="1"/>
    <col min="1806" max="1847" width="9.140625" style="78"/>
    <col min="1848" max="1848" width="62.28515625" style="78" customWidth="1"/>
    <col min="1849" max="2048" width="9.140625" style="78"/>
    <col min="2049" max="2049" width="4.42578125" style="78" customWidth="1"/>
    <col min="2050" max="2050" width="11.5703125" style="78" customWidth="1"/>
    <col min="2051" max="2051" width="40.42578125" style="78" customWidth="1"/>
    <col min="2052" max="2052" width="5.5703125" style="78" customWidth="1"/>
    <col min="2053" max="2053" width="8.5703125" style="78" customWidth="1"/>
    <col min="2054" max="2054" width="9.85546875" style="78" customWidth="1"/>
    <col min="2055" max="2055" width="13.85546875" style="78" customWidth="1"/>
    <col min="2056" max="2056" width="11" style="78" customWidth="1"/>
    <col min="2057" max="2057" width="9.7109375" style="78" customWidth="1"/>
    <col min="2058" max="2058" width="11.28515625" style="78" customWidth="1"/>
    <col min="2059" max="2059" width="10.42578125" style="78" customWidth="1"/>
    <col min="2060" max="2060" width="75.42578125" style="78" customWidth="1"/>
    <col min="2061" max="2061" width="45.28515625" style="78" customWidth="1"/>
    <col min="2062" max="2103" width="9.140625" style="78"/>
    <col min="2104" max="2104" width="62.28515625" style="78" customWidth="1"/>
    <col min="2105" max="2304" width="9.140625" style="78"/>
    <col min="2305" max="2305" width="4.42578125" style="78" customWidth="1"/>
    <col min="2306" max="2306" width="11.5703125" style="78" customWidth="1"/>
    <col min="2307" max="2307" width="40.42578125" style="78" customWidth="1"/>
    <col min="2308" max="2308" width="5.5703125" style="78" customWidth="1"/>
    <col min="2309" max="2309" width="8.5703125" style="78" customWidth="1"/>
    <col min="2310" max="2310" width="9.85546875" style="78" customWidth="1"/>
    <col min="2311" max="2311" width="13.85546875" style="78" customWidth="1"/>
    <col min="2312" max="2312" width="11" style="78" customWidth="1"/>
    <col min="2313" max="2313" width="9.7109375" style="78" customWidth="1"/>
    <col min="2314" max="2314" width="11.28515625" style="78" customWidth="1"/>
    <col min="2315" max="2315" width="10.42578125" style="78" customWidth="1"/>
    <col min="2316" max="2316" width="75.42578125" style="78" customWidth="1"/>
    <col min="2317" max="2317" width="45.28515625" style="78" customWidth="1"/>
    <col min="2318" max="2359" width="9.140625" style="78"/>
    <col min="2360" max="2360" width="62.28515625" style="78" customWidth="1"/>
    <col min="2361" max="2560" width="9.140625" style="78"/>
    <col min="2561" max="2561" width="4.42578125" style="78" customWidth="1"/>
    <col min="2562" max="2562" width="11.5703125" style="78" customWidth="1"/>
    <col min="2563" max="2563" width="40.42578125" style="78" customWidth="1"/>
    <col min="2564" max="2564" width="5.5703125" style="78" customWidth="1"/>
    <col min="2565" max="2565" width="8.5703125" style="78" customWidth="1"/>
    <col min="2566" max="2566" width="9.85546875" style="78" customWidth="1"/>
    <col min="2567" max="2567" width="13.85546875" style="78" customWidth="1"/>
    <col min="2568" max="2568" width="11" style="78" customWidth="1"/>
    <col min="2569" max="2569" width="9.7109375" style="78" customWidth="1"/>
    <col min="2570" max="2570" width="11.28515625" style="78" customWidth="1"/>
    <col min="2571" max="2571" width="10.42578125" style="78" customWidth="1"/>
    <col min="2572" max="2572" width="75.42578125" style="78" customWidth="1"/>
    <col min="2573" max="2573" width="45.28515625" style="78" customWidth="1"/>
    <col min="2574" max="2615" width="9.140625" style="78"/>
    <col min="2616" max="2616" width="62.28515625" style="78" customWidth="1"/>
    <col min="2617" max="2816" width="9.140625" style="78"/>
    <col min="2817" max="2817" width="4.42578125" style="78" customWidth="1"/>
    <col min="2818" max="2818" width="11.5703125" style="78" customWidth="1"/>
    <col min="2819" max="2819" width="40.42578125" style="78" customWidth="1"/>
    <col min="2820" max="2820" width="5.5703125" style="78" customWidth="1"/>
    <col min="2821" max="2821" width="8.5703125" style="78" customWidth="1"/>
    <col min="2822" max="2822" width="9.85546875" style="78" customWidth="1"/>
    <col min="2823" max="2823" width="13.85546875" style="78" customWidth="1"/>
    <col min="2824" max="2824" width="11" style="78" customWidth="1"/>
    <col min="2825" max="2825" width="9.7109375" style="78" customWidth="1"/>
    <col min="2826" max="2826" width="11.28515625" style="78" customWidth="1"/>
    <col min="2827" max="2827" width="10.42578125" style="78" customWidth="1"/>
    <col min="2828" max="2828" width="75.42578125" style="78" customWidth="1"/>
    <col min="2829" max="2829" width="45.28515625" style="78" customWidth="1"/>
    <col min="2830" max="2871" width="9.140625" style="78"/>
    <col min="2872" max="2872" width="62.28515625" style="78" customWidth="1"/>
    <col min="2873" max="3072" width="9.140625" style="78"/>
    <col min="3073" max="3073" width="4.42578125" style="78" customWidth="1"/>
    <col min="3074" max="3074" width="11.5703125" style="78" customWidth="1"/>
    <col min="3075" max="3075" width="40.42578125" style="78" customWidth="1"/>
    <col min="3076" max="3076" width="5.5703125" style="78" customWidth="1"/>
    <col min="3077" max="3077" width="8.5703125" style="78" customWidth="1"/>
    <col min="3078" max="3078" width="9.85546875" style="78" customWidth="1"/>
    <col min="3079" max="3079" width="13.85546875" style="78" customWidth="1"/>
    <col min="3080" max="3080" width="11" style="78" customWidth="1"/>
    <col min="3081" max="3081" width="9.7109375" style="78" customWidth="1"/>
    <col min="3082" max="3082" width="11.28515625" style="78" customWidth="1"/>
    <col min="3083" max="3083" width="10.42578125" style="78" customWidth="1"/>
    <col min="3084" max="3084" width="75.42578125" style="78" customWidth="1"/>
    <col min="3085" max="3085" width="45.28515625" style="78" customWidth="1"/>
    <col min="3086" max="3127" width="9.140625" style="78"/>
    <col min="3128" max="3128" width="62.28515625" style="78" customWidth="1"/>
    <col min="3129" max="3328" width="9.140625" style="78"/>
    <col min="3329" max="3329" width="4.42578125" style="78" customWidth="1"/>
    <col min="3330" max="3330" width="11.5703125" style="78" customWidth="1"/>
    <col min="3331" max="3331" width="40.42578125" style="78" customWidth="1"/>
    <col min="3332" max="3332" width="5.5703125" style="78" customWidth="1"/>
    <col min="3333" max="3333" width="8.5703125" style="78" customWidth="1"/>
    <col min="3334" max="3334" width="9.85546875" style="78" customWidth="1"/>
    <col min="3335" max="3335" width="13.85546875" style="78" customWidth="1"/>
    <col min="3336" max="3336" width="11" style="78" customWidth="1"/>
    <col min="3337" max="3337" width="9.7109375" style="78" customWidth="1"/>
    <col min="3338" max="3338" width="11.28515625" style="78" customWidth="1"/>
    <col min="3339" max="3339" width="10.42578125" style="78" customWidth="1"/>
    <col min="3340" max="3340" width="75.42578125" style="78" customWidth="1"/>
    <col min="3341" max="3341" width="45.28515625" style="78" customWidth="1"/>
    <col min="3342" max="3383" width="9.140625" style="78"/>
    <col min="3384" max="3384" width="62.28515625" style="78" customWidth="1"/>
    <col min="3385" max="3584" width="9.140625" style="78"/>
    <col min="3585" max="3585" width="4.42578125" style="78" customWidth="1"/>
    <col min="3586" max="3586" width="11.5703125" style="78" customWidth="1"/>
    <col min="3587" max="3587" width="40.42578125" style="78" customWidth="1"/>
    <col min="3588" max="3588" width="5.5703125" style="78" customWidth="1"/>
    <col min="3589" max="3589" width="8.5703125" style="78" customWidth="1"/>
    <col min="3590" max="3590" width="9.85546875" style="78" customWidth="1"/>
    <col min="3591" max="3591" width="13.85546875" style="78" customWidth="1"/>
    <col min="3592" max="3592" width="11" style="78" customWidth="1"/>
    <col min="3593" max="3593" width="9.7109375" style="78" customWidth="1"/>
    <col min="3594" max="3594" width="11.28515625" style="78" customWidth="1"/>
    <col min="3595" max="3595" width="10.42578125" style="78" customWidth="1"/>
    <col min="3596" max="3596" width="75.42578125" style="78" customWidth="1"/>
    <col min="3597" max="3597" width="45.28515625" style="78" customWidth="1"/>
    <col min="3598" max="3639" width="9.140625" style="78"/>
    <col min="3640" max="3640" width="62.28515625" style="78" customWidth="1"/>
    <col min="3641" max="3840" width="9.140625" style="78"/>
    <col min="3841" max="3841" width="4.42578125" style="78" customWidth="1"/>
    <col min="3842" max="3842" width="11.5703125" style="78" customWidth="1"/>
    <col min="3843" max="3843" width="40.42578125" style="78" customWidth="1"/>
    <col min="3844" max="3844" width="5.5703125" style="78" customWidth="1"/>
    <col min="3845" max="3845" width="8.5703125" style="78" customWidth="1"/>
    <col min="3846" max="3846" width="9.85546875" style="78" customWidth="1"/>
    <col min="3847" max="3847" width="13.85546875" style="78" customWidth="1"/>
    <col min="3848" max="3848" width="11" style="78" customWidth="1"/>
    <col min="3849" max="3849" width="9.7109375" style="78" customWidth="1"/>
    <col min="3850" max="3850" width="11.28515625" style="78" customWidth="1"/>
    <col min="3851" max="3851" width="10.42578125" style="78" customWidth="1"/>
    <col min="3852" max="3852" width="75.42578125" style="78" customWidth="1"/>
    <col min="3853" max="3853" width="45.28515625" style="78" customWidth="1"/>
    <col min="3854" max="3895" width="9.140625" style="78"/>
    <col min="3896" max="3896" width="62.28515625" style="78" customWidth="1"/>
    <col min="3897" max="4096" width="9.140625" style="78"/>
    <col min="4097" max="4097" width="4.42578125" style="78" customWidth="1"/>
    <col min="4098" max="4098" width="11.5703125" style="78" customWidth="1"/>
    <col min="4099" max="4099" width="40.42578125" style="78" customWidth="1"/>
    <col min="4100" max="4100" width="5.5703125" style="78" customWidth="1"/>
    <col min="4101" max="4101" width="8.5703125" style="78" customWidth="1"/>
    <col min="4102" max="4102" width="9.85546875" style="78" customWidth="1"/>
    <col min="4103" max="4103" width="13.85546875" style="78" customWidth="1"/>
    <col min="4104" max="4104" width="11" style="78" customWidth="1"/>
    <col min="4105" max="4105" width="9.7109375" style="78" customWidth="1"/>
    <col min="4106" max="4106" width="11.28515625" style="78" customWidth="1"/>
    <col min="4107" max="4107" width="10.42578125" style="78" customWidth="1"/>
    <col min="4108" max="4108" width="75.42578125" style="78" customWidth="1"/>
    <col min="4109" max="4109" width="45.28515625" style="78" customWidth="1"/>
    <col min="4110" max="4151" width="9.140625" style="78"/>
    <col min="4152" max="4152" width="62.28515625" style="78" customWidth="1"/>
    <col min="4153" max="4352" width="9.140625" style="78"/>
    <col min="4353" max="4353" width="4.42578125" style="78" customWidth="1"/>
    <col min="4354" max="4354" width="11.5703125" style="78" customWidth="1"/>
    <col min="4355" max="4355" width="40.42578125" style="78" customWidth="1"/>
    <col min="4356" max="4356" width="5.5703125" style="78" customWidth="1"/>
    <col min="4357" max="4357" width="8.5703125" style="78" customWidth="1"/>
    <col min="4358" max="4358" width="9.85546875" style="78" customWidth="1"/>
    <col min="4359" max="4359" width="13.85546875" style="78" customWidth="1"/>
    <col min="4360" max="4360" width="11" style="78" customWidth="1"/>
    <col min="4361" max="4361" width="9.7109375" style="78" customWidth="1"/>
    <col min="4362" max="4362" width="11.28515625" style="78" customWidth="1"/>
    <col min="4363" max="4363" width="10.42578125" style="78" customWidth="1"/>
    <col min="4364" max="4364" width="75.42578125" style="78" customWidth="1"/>
    <col min="4365" max="4365" width="45.28515625" style="78" customWidth="1"/>
    <col min="4366" max="4407" width="9.140625" style="78"/>
    <col min="4408" max="4408" width="62.28515625" style="78" customWidth="1"/>
    <col min="4409" max="4608" width="9.140625" style="78"/>
    <col min="4609" max="4609" width="4.42578125" style="78" customWidth="1"/>
    <col min="4610" max="4610" width="11.5703125" style="78" customWidth="1"/>
    <col min="4611" max="4611" width="40.42578125" style="78" customWidth="1"/>
    <col min="4612" max="4612" width="5.5703125" style="78" customWidth="1"/>
    <col min="4613" max="4613" width="8.5703125" style="78" customWidth="1"/>
    <col min="4614" max="4614" width="9.85546875" style="78" customWidth="1"/>
    <col min="4615" max="4615" width="13.85546875" style="78" customWidth="1"/>
    <col min="4616" max="4616" width="11" style="78" customWidth="1"/>
    <col min="4617" max="4617" width="9.7109375" style="78" customWidth="1"/>
    <col min="4618" max="4618" width="11.28515625" style="78" customWidth="1"/>
    <col min="4619" max="4619" width="10.42578125" style="78" customWidth="1"/>
    <col min="4620" max="4620" width="75.42578125" style="78" customWidth="1"/>
    <col min="4621" max="4621" width="45.28515625" style="78" customWidth="1"/>
    <col min="4622" max="4663" width="9.140625" style="78"/>
    <col min="4664" max="4664" width="62.28515625" style="78" customWidth="1"/>
    <col min="4665" max="4864" width="9.140625" style="78"/>
    <col min="4865" max="4865" width="4.42578125" style="78" customWidth="1"/>
    <col min="4866" max="4866" width="11.5703125" style="78" customWidth="1"/>
    <col min="4867" max="4867" width="40.42578125" style="78" customWidth="1"/>
    <col min="4868" max="4868" width="5.5703125" style="78" customWidth="1"/>
    <col min="4869" max="4869" width="8.5703125" style="78" customWidth="1"/>
    <col min="4870" max="4870" width="9.85546875" style="78" customWidth="1"/>
    <col min="4871" max="4871" width="13.85546875" style="78" customWidth="1"/>
    <col min="4872" max="4872" width="11" style="78" customWidth="1"/>
    <col min="4873" max="4873" width="9.7109375" style="78" customWidth="1"/>
    <col min="4874" max="4874" width="11.28515625" style="78" customWidth="1"/>
    <col min="4875" max="4875" width="10.42578125" style="78" customWidth="1"/>
    <col min="4876" max="4876" width="75.42578125" style="78" customWidth="1"/>
    <col min="4877" max="4877" width="45.28515625" style="78" customWidth="1"/>
    <col min="4878" max="4919" width="9.140625" style="78"/>
    <col min="4920" max="4920" width="62.28515625" style="78" customWidth="1"/>
    <col min="4921" max="5120" width="9.140625" style="78"/>
    <col min="5121" max="5121" width="4.42578125" style="78" customWidth="1"/>
    <col min="5122" max="5122" width="11.5703125" style="78" customWidth="1"/>
    <col min="5123" max="5123" width="40.42578125" style="78" customWidth="1"/>
    <col min="5124" max="5124" width="5.5703125" style="78" customWidth="1"/>
    <col min="5125" max="5125" width="8.5703125" style="78" customWidth="1"/>
    <col min="5126" max="5126" width="9.85546875" style="78" customWidth="1"/>
    <col min="5127" max="5127" width="13.85546875" style="78" customWidth="1"/>
    <col min="5128" max="5128" width="11" style="78" customWidth="1"/>
    <col min="5129" max="5129" width="9.7109375" style="78" customWidth="1"/>
    <col min="5130" max="5130" width="11.28515625" style="78" customWidth="1"/>
    <col min="5131" max="5131" width="10.42578125" style="78" customWidth="1"/>
    <col min="5132" max="5132" width="75.42578125" style="78" customWidth="1"/>
    <col min="5133" max="5133" width="45.28515625" style="78" customWidth="1"/>
    <col min="5134" max="5175" width="9.140625" style="78"/>
    <col min="5176" max="5176" width="62.28515625" style="78" customWidth="1"/>
    <col min="5177" max="5376" width="9.140625" style="78"/>
    <col min="5377" max="5377" width="4.42578125" style="78" customWidth="1"/>
    <col min="5378" max="5378" width="11.5703125" style="78" customWidth="1"/>
    <col min="5379" max="5379" width="40.42578125" style="78" customWidth="1"/>
    <col min="5380" max="5380" width="5.5703125" style="78" customWidth="1"/>
    <col min="5381" max="5381" width="8.5703125" style="78" customWidth="1"/>
    <col min="5382" max="5382" width="9.85546875" style="78" customWidth="1"/>
    <col min="5383" max="5383" width="13.85546875" style="78" customWidth="1"/>
    <col min="5384" max="5384" width="11" style="78" customWidth="1"/>
    <col min="5385" max="5385" width="9.7109375" style="78" customWidth="1"/>
    <col min="5386" max="5386" width="11.28515625" style="78" customWidth="1"/>
    <col min="5387" max="5387" width="10.42578125" style="78" customWidth="1"/>
    <col min="5388" max="5388" width="75.42578125" style="78" customWidth="1"/>
    <col min="5389" max="5389" width="45.28515625" style="78" customWidth="1"/>
    <col min="5390" max="5431" width="9.140625" style="78"/>
    <col min="5432" max="5432" width="62.28515625" style="78" customWidth="1"/>
    <col min="5433" max="5632" width="9.140625" style="78"/>
    <col min="5633" max="5633" width="4.42578125" style="78" customWidth="1"/>
    <col min="5634" max="5634" width="11.5703125" style="78" customWidth="1"/>
    <col min="5635" max="5635" width="40.42578125" style="78" customWidth="1"/>
    <col min="5636" max="5636" width="5.5703125" style="78" customWidth="1"/>
    <col min="5637" max="5637" width="8.5703125" style="78" customWidth="1"/>
    <col min="5638" max="5638" width="9.85546875" style="78" customWidth="1"/>
    <col min="5639" max="5639" width="13.85546875" style="78" customWidth="1"/>
    <col min="5640" max="5640" width="11" style="78" customWidth="1"/>
    <col min="5641" max="5641" width="9.7109375" style="78" customWidth="1"/>
    <col min="5642" max="5642" width="11.28515625" style="78" customWidth="1"/>
    <col min="5643" max="5643" width="10.42578125" style="78" customWidth="1"/>
    <col min="5644" max="5644" width="75.42578125" style="78" customWidth="1"/>
    <col min="5645" max="5645" width="45.28515625" style="78" customWidth="1"/>
    <col min="5646" max="5687" width="9.140625" style="78"/>
    <col min="5688" max="5688" width="62.28515625" style="78" customWidth="1"/>
    <col min="5689" max="5888" width="9.140625" style="78"/>
    <col min="5889" max="5889" width="4.42578125" style="78" customWidth="1"/>
    <col min="5890" max="5890" width="11.5703125" style="78" customWidth="1"/>
    <col min="5891" max="5891" width="40.42578125" style="78" customWidth="1"/>
    <col min="5892" max="5892" width="5.5703125" style="78" customWidth="1"/>
    <col min="5893" max="5893" width="8.5703125" style="78" customWidth="1"/>
    <col min="5894" max="5894" width="9.85546875" style="78" customWidth="1"/>
    <col min="5895" max="5895" width="13.85546875" style="78" customWidth="1"/>
    <col min="5896" max="5896" width="11" style="78" customWidth="1"/>
    <col min="5897" max="5897" width="9.7109375" style="78" customWidth="1"/>
    <col min="5898" max="5898" width="11.28515625" style="78" customWidth="1"/>
    <col min="5899" max="5899" width="10.42578125" style="78" customWidth="1"/>
    <col min="5900" max="5900" width="75.42578125" style="78" customWidth="1"/>
    <col min="5901" max="5901" width="45.28515625" style="78" customWidth="1"/>
    <col min="5902" max="5943" width="9.140625" style="78"/>
    <col min="5944" max="5944" width="62.28515625" style="78" customWidth="1"/>
    <col min="5945" max="6144" width="9.140625" style="78"/>
    <col min="6145" max="6145" width="4.42578125" style="78" customWidth="1"/>
    <col min="6146" max="6146" width="11.5703125" style="78" customWidth="1"/>
    <col min="6147" max="6147" width="40.42578125" style="78" customWidth="1"/>
    <col min="6148" max="6148" width="5.5703125" style="78" customWidth="1"/>
    <col min="6149" max="6149" width="8.5703125" style="78" customWidth="1"/>
    <col min="6150" max="6150" width="9.85546875" style="78" customWidth="1"/>
    <col min="6151" max="6151" width="13.85546875" style="78" customWidth="1"/>
    <col min="6152" max="6152" width="11" style="78" customWidth="1"/>
    <col min="6153" max="6153" width="9.7109375" style="78" customWidth="1"/>
    <col min="6154" max="6154" width="11.28515625" style="78" customWidth="1"/>
    <col min="6155" max="6155" width="10.42578125" style="78" customWidth="1"/>
    <col min="6156" max="6156" width="75.42578125" style="78" customWidth="1"/>
    <col min="6157" max="6157" width="45.28515625" style="78" customWidth="1"/>
    <col min="6158" max="6199" width="9.140625" style="78"/>
    <col min="6200" max="6200" width="62.28515625" style="78" customWidth="1"/>
    <col min="6201" max="6400" width="9.140625" style="78"/>
    <col min="6401" max="6401" width="4.42578125" style="78" customWidth="1"/>
    <col min="6402" max="6402" width="11.5703125" style="78" customWidth="1"/>
    <col min="6403" max="6403" width="40.42578125" style="78" customWidth="1"/>
    <col min="6404" max="6404" width="5.5703125" style="78" customWidth="1"/>
    <col min="6405" max="6405" width="8.5703125" style="78" customWidth="1"/>
    <col min="6406" max="6406" width="9.85546875" style="78" customWidth="1"/>
    <col min="6407" max="6407" width="13.85546875" style="78" customWidth="1"/>
    <col min="6408" max="6408" width="11" style="78" customWidth="1"/>
    <col min="6409" max="6409" width="9.7109375" style="78" customWidth="1"/>
    <col min="6410" max="6410" width="11.28515625" style="78" customWidth="1"/>
    <col min="6411" max="6411" width="10.42578125" style="78" customWidth="1"/>
    <col min="6412" max="6412" width="75.42578125" style="78" customWidth="1"/>
    <col min="6413" max="6413" width="45.28515625" style="78" customWidth="1"/>
    <col min="6414" max="6455" width="9.140625" style="78"/>
    <col min="6456" max="6456" width="62.28515625" style="78" customWidth="1"/>
    <col min="6457" max="6656" width="9.140625" style="78"/>
    <col min="6657" max="6657" width="4.42578125" style="78" customWidth="1"/>
    <col min="6658" max="6658" width="11.5703125" style="78" customWidth="1"/>
    <col min="6659" max="6659" width="40.42578125" style="78" customWidth="1"/>
    <col min="6660" max="6660" width="5.5703125" style="78" customWidth="1"/>
    <col min="6661" max="6661" width="8.5703125" style="78" customWidth="1"/>
    <col min="6662" max="6662" width="9.85546875" style="78" customWidth="1"/>
    <col min="6663" max="6663" width="13.85546875" style="78" customWidth="1"/>
    <col min="6664" max="6664" width="11" style="78" customWidth="1"/>
    <col min="6665" max="6665" width="9.7109375" style="78" customWidth="1"/>
    <col min="6666" max="6666" width="11.28515625" style="78" customWidth="1"/>
    <col min="6667" max="6667" width="10.42578125" style="78" customWidth="1"/>
    <col min="6668" max="6668" width="75.42578125" style="78" customWidth="1"/>
    <col min="6669" max="6669" width="45.28515625" style="78" customWidth="1"/>
    <col min="6670" max="6711" width="9.140625" style="78"/>
    <col min="6712" max="6712" width="62.28515625" style="78" customWidth="1"/>
    <col min="6713" max="6912" width="9.140625" style="78"/>
    <col min="6913" max="6913" width="4.42578125" style="78" customWidth="1"/>
    <col min="6914" max="6914" width="11.5703125" style="78" customWidth="1"/>
    <col min="6915" max="6915" width="40.42578125" style="78" customWidth="1"/>
    <col min="6916" max="6916" width="5.5703125" style="78" customWidth="1"/>
    <col min="6917" max="6917" width="8.5703125" style="78" customWidth="1"/>
    <col min="6918" max="6918" width="9.85546875" style="78" customWidth="1"/>
    <col min="6919" max="6919" width="13.85546875" style="78" customWidth="1"/>
    <col min="6920" max="6920" width="11" style="78" customWidth="1"/>
    <col min="6921" max="6921" width="9.7109375" style="78" customWidth="1"/>
    <col min="6922" max="6922" width="11.28515625" style="78" customWidth="1"/>
    <col min="6923" max="6923" width="10.42578125" style="78" customWidth="1"/>
    <col min="6924" max="6924" width="75.42578125" style="78" customWidth="1"/>
    <col min="6925" max="6925" width="45.28515625" style="78" customWidth="1"/>
    <col min="6926" max="6967" width="9.140625" style="78"/>
    <col min="6968" max="6968" width="62.28515625" style="78" customWidth="1"/>
    <col min="6969" max="7168" width="9.140625" style="78"/>
    <col min="7169" max="7169" width="4.42578125" style="78" customWidth="1"/>
    <col min="7170" max="7170" width="11.5703125" style="78" customWidth="1"/>
    <col min="7171" max="7171" width="40.42578125" style="78" customWidth="1"/>
    <col min="7172" max="7172" width="5.5703125" style="78" customWidth="1"/>
    <col min="7173" max="7173" width="8.5703125" style="78" customWidth="1"/>
    <col min="7174" max="7174" width="9.85546875" style="78" customWidth="1"/>
    <col min="7175" max="7175" width="13.85546875" style="78" customWidth="1"/>
    <col min="7176" max="7176" width="11" style="78" customWidth="1"/>
    <col min="7177" max="7177" width="9.7109375" style="78" customWidth="1"/>
    <col min="7178" max="7178" width="11.28515625" style="78" customWidth="1"/>
    <col min="7179" max="7179" width="10.42578125" style="78" customWidth="1"/>
    <col min="7180" max="7180" width="75.42578125" style="78" customWidth="1"/>
    <col min="7181" max="7181" width="45.28515625" style="78" customWidth="1"/>
    <col min="7182" max="7223" width="9.140625" style="78"/>
    <col min="7224" max="7224" width="62.28515625" style="78" customWidth="1"/>
    <col min="7225" max="7424" width="9.140625" style="78"/>
    <col min="7425" max="7425" width="4.42578125" style="78" customWidth="1"/>
    <col min="7426" max="7426" width="11.5703125" style="78" customWidth="1"/>
    <col min="7427" max="7427" width="40.42578125" style="78" customWidth="1"/>
    <col min="7428" max="7428" width="5.5703125" style="78" customWidth="1"/>
    <col min="7429" max="7429" width="8.5703125" style="78" customWidth="1"/>
    <col min="7430" max="7430" width="9.85546875" style="78" customWidth="1"/>
    <col min="7431" max="7431" width="13.85546875" style="78" customWidth="1"/>
    <col min="7432" max="7432" width="11" style="78" customWidth="1"/>
    <col min="7433" max="7433" width="9.7109375" style="78" customWidth="1"/>
    <col min="7434" max="7434" width="11.28515625" style="78" customWidth="1"/>
    <col min="7435" max="7435" width="10.42578125" style="78" customWidth="1"/>
    <col min="7436" max="7436" width="75.42578125" style="78" customWidth="1"/>
    <col min="7437" max="7437" width="45.28515625" style="78" customWidth="1"/>
    <col min="7438" max="7479" width="9.140625" style="78"/>
    <col min="7480" max="7480" width="62.28515625" style="78" customWidth="1"/>
    <col min="7481" max="7680" width="9.140625" style="78"/>
    <col min="7681" max="7681" width="4.42578125" style="78" customWidth="1"/>
    <col min="7682" max="7682" width="11.5703125" style="78" customWidth="1"/>
    <col min="7683" max="7683" width="40.42578125" style="78" customWidth="1"/>
    <col min="7684" max="7684" width="5.5703125" style="78" customWidth="1"/>
    <col min="7685" max="7685" width="8.5703125" style="78" customWidth="1"/>
    <col min="7686" max="7686" width="9.85546875" style="78" customWidth="1"/>
    <col min="7687" max="7687" width="13.85546875" style="78" customWidth="1"/>
    <col min="7688" max="7688" width="11" style="78" customWidth="1"/>
    <col min="7689" max="7689" width="9.7109375" style="78" customWidth="1"/>
    <col min="7690" max="7690" width="11.28515625" style="78" customWidth="1"/>
    <col min="7691" max="7691" width="10.42578125" style="78" customWidth="1"/>
    <col min="7692" max="7692" width="75.42578125" style="78" customWidth="1"/>
    <col min="7693" max="7693" width="45.28515625" style="78" customWidth="1"/>
    <col min="7694" max="7735" width="9.140625" style="78"/>
    <col min="7736" max="7736" width="62.28515625" style="78" customWidth="1"/>
    <col min="7737" max="7936" width="9.140625" style="78"/>
    <col min="7937" max="7937" width="4.42578125" style="78" customWidth="1"/>
    <col min="7938" max="7938" width="11.5703125" style="78" customWidth="1"/>
    <col min="7939" max="7939" width="40.42578125" style="78" customWidth="1"/>
    <col min="7940" max="7940" width="5.5703125" style="78" customWidth="1"/>
    <col min="7941" max="7941" width="8.5703125" style="78" customWidth="1"/>
    <col min="7942" max="7942" width="9.85546875" style="78" customWidth="1"/>
    <col min="7943" max="7943" width="13.85546875" style="78" customWidth="1"/>
    <col min="7944" max="7944" width="11" style="78" customWidth="1"/>
    <col min="7945" max="7945" width="9.7109375" style="78" customWidth="1"/>
    <col min="7946" max="7946" width="11.28515625" style="78" customWidth="1"/>
    <col min="7947" max="7947" width="10.42578125" style="78" customWidth="1"/>
    <col min="7948" max="7948" width="75.42578125" style="78" customWidth="1"/>
    <col min="7949" max="7949" width="45.28515625" style="78" customWidth="1"/>
    <col min="7950" max="7991" width="9.140625" style="78"/>
    <col min="7992" max="7992" width="62.28515625" style="78" customWidth="1"/>
    <col min="7993" max="8192" width="9.140625" style="78"/>
    <col min="8193" max="8193" width="4.42578125" style="78" customWidth="1"/>
    <col min="8194" max="8194" width="11.5703125" style="78" customWidth="1"/>
    <col min="8195" max="8195" width="40.42578125" style="78" customWidth="1"/>
    <col min="8196" max="8196" width="5.5703125" style="78" customWidth="1"/>
    <col min="8197" max="8197" width="8.5703125" style="78" customWidth="1"/>
    <col min="8198" max="8198" width="9.85546875" style="78" customWidth="1"/>
    <col min="8199" max="8199" width="13.85546875" style="78" customWidth="1"/>
    <col min="8200" max="8200" width="11" style="78" customWidth="1"/>
    <col min="8201" max="8201" width="9.7109375" style="78" customWidth="1"/>
    <col min="8202" max="8202" width="11.28515625" style="78" customWidth="1"/>
    <col min="8203" max="8203" width="10.42578125" style="78" customWidth="1"/>
    <col min="8204" max="8204" width="75.42578125" style="78" customWidth="1"/>
    <col min="8205" max="8205" width="45.28515625" style="78" customWidth="1"/>
    <col min="8206" max="8247" width="9.140625" style="78"/>
    <col min="8248" max="8248" width="62.28515625" style="78" customWidth="1"/>
    <col min="8249" max="8448" width="9.140625" style="78"/>
    <col min="8449" max="8449" width="4.42578125" style="78" customWidth="1"/>
    <col min="8450" max="8450" width="11.5703125" style="78" customWidth="1"/>
    <col min="8451" max="8451" width="40.42578125" style="78" customWidth="1"/>
    <col min="8452" max="8452" width="5.5703125" style="78" customWidth="1"/>
    <col min="8453" max="8453" width="8.5703125" style="78" customWidth="1"/>
    <col min="8454" max="8454" width="9.85546875" style="78" customWidth="1"/>
    <col min="8455" max="8455" width="13.85546875" style="78" customWidth="1"/>
    <col min="8456" max="8456" width="11" style="78" customWidth="1"/>
    <col min="8457" max="8457" width="9.7109375" style="78" customWidth="1"/>
    <col min="8458" max="8458" width="11.28515625" style="78" customWidth="1"/>
    <col min="8459" max="8459" width="10.42578125" style="78" customWidth="1"/>
    <col min="8460" max="8460" width="75.42578125" style="78" customWidth="1"/>
    <col min="8461" max="8461" width="45.28515625" style="78" customWidth="1"/>
    <col min="8462" max="8503" width="9.140625" style="78"/>
    <col min="8504" max="8504" width="62.28515625" style="78" customWidth="1"/>
    <col min="8505" max="8704" width="9.140625" style="78"/>
    <col min="8705" max="8705" width="4.42578125" style="78" customWidth="1"/>
    <col min="8706" max="8706" width="11.5703125" style="78" customWidth="1"/>
    <col min="8707" max="8707" width="40.42578125" style="78" customWidth="1"/>
    <col min="8708" max="8708" width="5.5703125" style="78" customWidth="1"/>
    <col min="8709" max="8709" width="8.5703125" style="78" customWidth="1"/>
    <col min="8710" max="8710" width="9.85546875" style="78" customWidth="1"/>
    <col min="8711" max="8711" width="13.85546875" style="78" customWidth="1"/>
    <col min="8712" max="8712" width="11" style="78" customWidth="1"/>
    <col min="8713" max="8713" width="9.7109375" style="78" customWidth="1"/>
    <col min="8714" max="8714" width="11.28515625" style="78" customWidth="1"/>
    <col min="8715" max="8715" width="10.42578125" style="78" customWidth="1"/>
    <col min="8716" max="8716" width="75.42578125" style="78" customWidth="1"/>
    <col min="8717" max="8717" width="45.28515625" style="78" customWidth="1"/>
    <col min="8718" max="8759" width="9.140625" style="78"/>
    <col min="8760" max="8760" width="62.28515625" style="78" customWidth="1"/>
    <col min="8761" max="8960" width="9.140625" style="78"/>
    <col min="8961" max="8961" width="4.42578125" style="78" customWidth="1"/>
    <col min="8962" max="8962" width="11.5703125" style="78" customWidth="1"/>
    <col min="8963" max="8963" width="40.42578125" style="78" customWidth="1"/>
    <col min="8964" max="8964" width="5.5703125" style="78" customWidth="1"/>
    <col min="8965" max="8965" width="8.5703125" style="78" customWidth="1"/>
    <col min="8966" max="8966" width="9.85546875" style="78" customWidth="1"/>
    <col min="8967" max="8967" width="13.85546875" style="78" customWidth="1"/>
    <col min="8968" max="8968" width="11" style="78" customWidth="1"/>
    <col min="8969" max="8969" width="9.7109375" style="78" customWidth="1"/>
    <col min="8970" max="8970" width="11.28515625" style="78" customWidth="1"/>
    <col min="8971" max="8971" width="10.42578125" style="78" customWidth="1"/>
    <col min="8972" max="8972" width="75.42578125" style="78" customWidth="1"/>
    <col min="8973" max="8973" width="45.28515625" style="78" customWidth="1"/>
    <col min="8974" max="9015" width="9.140625" style="78"/>
    <col min="9016" max="9016" width="62.28515625" style="78" customWidth="1"/>
    <col min="9017" max="9216" width="9.140625" style="78"/>
    <col min="9217" max="9217" width="4.42578125" style="78" customWidth="1"/>
    <col min="9218" max="9218" width="11.5703125" style="78" customWidth="1"/>
    <col min="9219" max="9219" width="40.42578125" style="78" customWidth="1"/>
    <col min="9220" max="9220" width="5.5703125" style="78" customWidth="1"/>
    <col min="9221" max="9221" width="8.5703125" style="78" customWidth="1"/>
    <col min="9222" max="9222" width="9.85546875" style="78" customWidth="1"/>
    <col min="9223" max="9223" width="13.85546875" style="78" customWidth="1"/>
    <col min="9224" max="9224" width="11" style="78" customWidth="1"/>
    <col min="9225" max="9225" width="9.7109375" style="78" customWidth="1"/>
    <col min="9226" max="9226" width="11.28515625" style="78" customWidth="1"/>
    <col min="9227" max="9227" width="10.42578125" style="78" customWidth="1"/>
    <col min="9228" max="9228" width="75.42578125" style="78" customWidth="1"/>
    <col min="9229" max="9229" width="45.28515625" style="78" customWidth="1"/>
    <col min="9230" max="9271" width="9.140625" style="78"/>
    <col min="9272" max="9272" width="62.28515625" style="78" customWidth="1"/>
    <col min="9273" max="9472" width="9.140625" style="78"/>
    <col min="9473" max="9473" width="4.42578125" style="78" customWidth="1"/>
    <col min="9474" max="9474" width="11.5703125" style="78" customWidth="1"/>
    <col min="9475" max="9475" width="40.42578125" style="78" customWidth="1"/>
    <col min="9476" max="9476" width="5.5703125" style="78" customWidth="1"/>
    <col min="9477" max="9477" width="8.5703125" style="78" customWidth="1"/>
    <col min="9478" max="9478" width="9.85546875" style="78" customWidth="1"/>
    <col min="9479" max="9479" width="13.85546875" style="78" customWidth="1"/>
    <col min="9480" max="9480" width="11" style="78" customWidth="1"/>
    <col min="9481" max="9481" width="9.7109375" style="78" customWidth="1"/>
    <col min="9482" max="9482" width="11.28515625" style="78" customWidth="1"/>
    <col min="9483" max="9483" width="10.42578125" style="78" customWidth="1"/>
    <col min="9484" max="9484" width="75.42578125" style="78" customWidth="1"/>
    <col min="9485" max="9485" width="45.28515625" style="78" customWidth="1"/>
    <col min="9486" max="9527" width="9.140625" style="78"/>
    <col min="9528" max="9528" width="62.28515625" style="78" customWidth="1"/>
    <col min="9529" max="9728" width="9.140625" style="78"/>
    <col min="9729" max="9729" width="4.42578125" style="78" customWidth="1"/>
    <col min="9730" max="9730" width="11.5703125" style="78" customWidth="1"/>
    <col min="9731" max="9731" width="40.42578125" style="78" customWidth="1"/>
    <col min="9732" max="9732" width="5.5703125" style="78" customWidth="1"/>
    <col min="9733" max="9733" width="8.5703125" style="78" customWidth="1"/>
    <col min="9734" max="9734" width="9.85546875" style="78" customWidth="1"/>
    <col min="9735" max="9735" width="13.85546875" style="78" customWidth="1"/>
    <col min="9736" max="9736" width="11" style="78" customWidth="1"/>
    <col min="9737" max="9737" width="9.7109375" style="78" customWidth="1"/>
    <col min="9738" max="9738" width="11.28515625" style="78" customWidth="1"/>
    <col min="9739" max="9739" width="10.42578125" style="78" customWidth="1"/>
    <col min="9740" max="9740" width="75.42578125" style="78" customWidth="1"/>
    <col min="9741" max="9741" width="45.28515625" style="78" customWidth="1"/>
    <col min="9742" max="9783" width="9.140625" style="78"/>
    <col min="9784" max="9784" width="62.28515625" style="78" customWidth="1"/>
    <col min="9785" max="9984" width="9.140625" style="78"/>
    <col min="9985" max="9985" width="4.42578125" style="78" customWidth="1"/>
    <col min="9986" max="9986" width="11.5703125" style="78" customWidth="1"/>
    <col min="9987" max="9987" width="40.42578125" style="78" customWidth="1"/>
    <col min="9988" max="9988" width="5.5703125" style="78" customWidth="1"/>
    <col min="9989" max="9989" width="8.5703125" style="78" customWidth="1"/>
    <col min="9990" max="9990" width="9.85546875" style="78" customWidth="1"/>
    <col min="9991" max="9991" width="13.85546875" style="78" customWidth="1"/>
    <col min="9992" max="9992" width="11" style="78" customWidth="1"/>
    <col min="9993" max="9993" width="9.7109375" style="78" customWidth="1"/>
    <col min="9994" max="9994" width="11.28515625" style="78" customWidth="1"/>
    <col min="9995" max="9995" width="10.42578125" style="78" customWidth="1"/>
    <col min="9996" max="9996" width="75.42578125" style="78" customWidth="1"/>
    <col min="9997" max="9997" width="45.28515625" style="78" customWidth="1"/>
    <col min="9998" max="10039" width="9.140625" style="78"/>
    <col min="10040" max="10040" width="62.28515625" style="78" customWidth="1"/>
    <col min="10041" max="10240" width="9.140625" style="78"/>
    <col min="10241" max="10241" width="4.42578125" style="78" customWidth="1"/>
    <col min="10242" max="10242" width="11.5703125" style="78" customWidth="1"/>
    <col min="10243" max="10243" width="40.42578125" style="78" customWidth="1"/>
    <col min="10244" max="10244" width="5.5703125" style="78" customWidth="1"/>
    <col min="10245" max="10245" width="8.5703125" style="78" customWidth="1"/>
    <col min="10246" max="10246" width="9.85546875" style="78" customWidth="1"/>
    <col min="10247" max="10247" width="13.85546875" style="78" customWidth="1"/>
    <col min="10248" max="10248" width="11" style="78" customWidth="1"/>
    <col min="10249" max="10249" width="9.7109375" style="78" customWidth="1"/>
    <col min="10250" max="10250" width="11.28515625" style="78" customWidth="1"/>
    <col min="10251" max="10251" width="10.42578125" style="78" customWidth="1"/>
    <col min="10252" max="10252" width="75.42578125" style="78" customWidth="1"/>
    <col min="10253" max="10253" width="45.28515625" style="78" customWidth="1"/>
    <col min="10254" max="10295" width="9.140625" style="78"/>
    <col min="10296" max="10296" width="62.28515625" style="78" customWidth="1"/>
    <col min="10297" max="10496" width="9.140625" style="78"/>
    <col min="10497" max="10497" width="4.42578125" style="78" customWidth="1"/>
    <col min="10498" max="10498" width="11.5703125" style="78" customWidth="1"/>
    <col min="10499" max="10499" width="40.42578125" style="78" customWidth="1"/>
    <col min="10500" max="10500" width="5.5703125" style="78" customWidth="1"/>
    <col min="10501" max="10501" width="8.5703125" style="78" customWidth="1"/>
    <col min="10502" max="10502" width="9.85546875" style="78" customWidth="1"/>
    <col min="10503" max="10503" width="13.85546875" style="78" customWidth="1"/>
    <col min="10504" max="10504" width="11" style="78" customWidth="1"/>
    <col min="10505" max="10505" width="9.7109375" style="78" customWidth="1"/>
    <col min="10506" max="10506" width="11.28515625" style="78" customWidth="1"/>
    <col min="10507" max="10507" width="10.42578125" style="78" customWidth="1"/>
    <col min="10508" max="10508" width="75.42578125" style="78" customWidth="1"/>
    <col min="10509" max="10509" width="45.28515625" style="78" customWidth="1"/>
    <col min="10510" max="10551" width="9.140625" style="78"/>
    <col min="10552" max="10552" width="62.28515625" style="78" customWidth="1"/>
    <col min="10553" max="10752" width="9.140625" style="78"/>
    <col min="10753" max="10753" width="4.42578125" style="78" customWidth="1"/>
    <col min="10754" max="10754" width="11.5703125" style="78" customWidth="1"/>
    <col min="10755" max="10755" width="40.42578125" style="78" customWidth="1"/>
    <col min="10756" max="10756" width="5.5703125" style="78" customWidth="1"/>
    <col min="10757" max="10757" width="8.5703125" style="78" customWidth="1"/>
    <col min="10758" max="10758" width="9.85546875" style="78" customWidth="1"/>
    <col min="10759" max="10759" width="13.85546875" style="78" customWidth="1"/>
    <col min="10760" max="10760" width="11" style="78" customWidth="1"/>
    <col min="10761" max="10761" width="9.7109375" style="78" customWidth="1"/>
    <col min="10762" max="10762" width="11.28515625" style="78" customWidth="1"/>
    <col min="10763" max="10763" width="10.42578125" style="78" customWidth="1"/>
    <col min="10764" max="10764" width="75.42578125" style="78" customWidth="1"/>
    <col min="10765" max="10765" width="45.28515625" style="78" customWidth="1"/>
    <col min="10766" max="10807" width="9.140625" style="78"/>
    <col min="10808" max="10808" width="62.28515625" style="78" customWidth="1"/>
    <col min="10809" max="11008" width="9.140625" style="78"/>
    <col min="11009" max="11009" width="4.42578125" style="78" customWidth="1"/>
    <col min="11010" max="11010" width="11.5703125" style="78" customWidth="1"/>
    <col min="11011" max="11011" width="40.42578125" style="78" customWidth="1"/>
    <col min="11012" max="11012" width="5.5703125" style="78" customWidth="1"/>
    <col min="11013" max="11013" width="8.5703125" style="78" customWidth="1"/>
    <col min="11014" max="11014" width="9.85546875" style="78" customWidth="1"/>
    <col min="11015" max="11015" width="13.85546875" style="78" customWidth="1"/>
    <col min="11016" max="11016" width="11" style="78" customWidth="1"/>
    <col min="11017" max="11017" width="9.7109375" style="78" customWidth="1"/>
    <col min="11018" max="11018" width="11.28515625" style="78" customWidth="1"/>
    <col min="11019" max="11019" width="10.42578125" style="78" customWidth="1"/>
    <col min="11020" max="11020" width="75.42578125" style="78" customWidth="1"/>
    <col min="11021" max="11021" width="45.28515625" style="78" customWidth="1"/>
    <col min="11022" max="11063" width="9.140625" style="78"/>
    <col min="11064" max="11064" width="62.28515625" style="78" customWidth="1"/>
    <col min="11065" max="11264" width="9.140625" style="78"/>
    <col min="11265" max="11265" width="4.42578125" style="78" customWidth="1"/>
    <col min="11266" max="11266" width="11.5703125" style="78" customWidth="1"/>
    <col min="11267" max="11267" width="40.42578125" style="78" customWidth="1"/>
    <col min="11268" max="11268" width="5.5703125" style="78" customWidth="1"/>
    <col min="11269" max="11269" width="8.5703125" style="78" customWidth="1"/>
    <col min="11270" max="11270" width="9.85546875" style="78" customWidth="1"/>
    <col min="11271" max="11271" width="13.85546875" style="78" customWidth="1"/>
    <col min="11272" max="11272" width="11" style="78" customWidth="1"/>
    <col min="11273" max="11273" width="9.7109375" style="78" customWidth="1"/>
    <col min="11274" max="11274" width="11.28515625" style="78" customWidth="1"/>
    <col min="11275" max="11275" width="10.42578125" style="78" customWidth="1"/>
    <col min="11276" max="11276" width="75.42578125" style="78" customWidth="1"/>
    <col min="11277" max="11277" width="45.28515625" style="78" customWidth="1"/>
    <col min="11278" max="11319" width="9.140625" style="78"/>
    <col min="11320" max="11320" width="62.28515625" style="78" customWidth="1"/>
    <col min="11321" max="11520" width="9.140625" style="78"/>
    <col min="11521" max="11521" width="4.42578125" style="78" customWidth="1"/>
    <col min="11522" max="11522" width="11.5703125" style="78" customWidth="1"/>
    <col min="11523" max="11523" width="40.42578125" style="78" customWidth="1"/>
    <col min="11524" max="11524" width="5.5703125" style="78" customWidth="1"/>
    <col min="11525" max="11525" width="8.5703125" style="78" customWidth="1"/>
    <col min="11526" max="11526" width="9.85546875" style="78" customWidth="1"/>
    <col min="11527" max="11527" width="13.85546875" style="78" customWidth="1"/>
    <col min="11528" max="11528" width="11" style="78" customWidth="1"/>
    <col min="11529" max="11529" width="9.7109375" style="78" customWidth="1"/>
    <col min="11530" max="11530" width="11.28515625" style="78" customWidth="1"/>
    <col min="11531" max="11531" width="10.42578125" style="78" customWidth="1"/>
    <col min="11532" max="11532" width="75.42578125" style="78" customWidth="1"/>
    <col min="11533" max="11533" width="45.28515625" style="78" customWidth="1"/>
    <col min="11534" max="11575" width="9.140625" style="78"/>
    <col min="11576" max="11576" width="62.28515625" style="78" customWidth="1"/>
    <col min="11577" max="11776" width="9.140625" style="78"/>
    <col min="11777" max="11777" width="4.42578125" style="78" customWidth="1"/>
    <col min="11778" max="11778" width="11.5703125" style="78" customWidth="1"/>
    <col min="11779" max="11779" width="40.42578125" style="78" customWidth="1"/>
    <col min="11780" max="11780" width="5.5703125" style="78" customWidth="1"/>
    <col min="11781" max="11781" width="8.5703125" style="78" customWidth="1"/>
    <col min="11782" max="11782" width="9.85546875" style="78" customWidth="1"/>
    <col min="11783" max="11783" width="13.85546875" style="78" customWidth="1"/>
    <col min="11784" max="11784" width="11" style="78" customWidth="1"/>
    <col min="11785" max="11785" width="9.7109375" style="78" customWidth="1"/>
    <col min="11786" max="11786" width="11.28515625" style="78" customWidth="1"/>
    <col min="11787" max="11787" width="10.42578125" style="78" customWidth="1"/>
    <col min="11788" max="11788" width="75.42578125" style="78" customWidth="1"/>
    <col min="11789" max="11789" width="45.28515625" style="78" customWidth="1"/>
    <col min="11790" max="11831" width="9.140625" style="78"/>
    <col min="11832" max="11832" width="62.28515625" style="78" customWidth="1"/>
    <col min="11833" max="12032" width="9.140625" style="78"/>
    <col min="12033" max="12033" width="4.42578125" style="78" customWidth="1"/>
    <col min="12034" max="12034" width="11.5703125" style="78" customWidth="1"/>
    <col min="12035" max="12035" width="40.42578125" style="78" customWidth="1"/>
    <col min="12036" max="12036" width="5.5703125" style="78" customWidth="1"/>
    <col min="12037" max="12037" width="8.5703125" style="78" customWidth="1"/>
    <col min="12038" max="12038" width="9.85546875" style="78" customWidth="1"/>
    <col min="12039" max="12039" width="13.85546875" style="78" customWidth="1"/>
    <col min="12040" max="12040" width="11" style="78" customWidth="1"/>
    <col min="12041" max="12041" width="9.7109375" style="78" customWidth="1"/>
    <col min="12042" max="12042" width="11.28515625" style="78" customWidth="1"/>
    <col min="12043" max="12043" width="10.42578125" style="78" customWidth="1"/>
    <col min="12044" max="12044" width="75.42578125" style="78" customWidth="1"/>
    <col min="12045" max="12045" width="45.28515625" style="78" customWidth="1"/>
    <col min="12046" max="12087" width="9.140625" style="78"/>
    <col min="12088" max="12088" width="62.28515625" style="78" customWidth="1"/>
    <col min="12089" max="12288" width="9.140625" style="78"/>
    <col min="12289" max="12289" width="4.42578125" style="78" customWidth="1"/>
    <col min="12290" max="12290" width="11.5703125" style="78" customWidth="1"/>
    <col min="12291" max="12291" width="40.42578125" style="78" customWidth="1"/>
    <col min="12292" max="12292" width="5.5703125" style="78" customWidth="1"/>
    <col min="12293" max="12293" width="8.5703125" style="78" customWidth="1"/>
    <col min="12294" max="12294" width="9.85546875" style="78" customWidth="1"/>
    <col min="12295" max="12295" width="13.85546875" style="78" customWidth="1"/>
    <col min="12296" max="12296" width="11" style="78" customWidth="1"/>
    <col min="12297" max="12297" width="9.7109375" style="78" customWidth="1"/>
    <col min="12298" max="12298" width="11.28515625" style="78" customWidth="1"/>
    <col min="12299" max="12299" width="10.42578125" style="78" customWidth="1"/>
    <col min="12300" max="12300" width="75.42578125" style="78" customWidth="1"/>
    <col min="12301" max="12301" width="45.28515625" style="78" customWidth="1"/>
    <col min="12302" max="12343" width="9.140625" style="78"/>
    <col min="12344" max="12344" width="62.28515625" style="78" customWidth="1"/>
    <col min="12345" max="12544" width="9.140625" style="78"/>
    <col min="12545" max="12545" width="4.42578125" style="78" customWidth="1"/>
    <col min="12546" max="12546" width="11.5703125" style="78" customWidth="1"/>
    <col min="12547" max="12547" width="40.42578125" style="78" customWidth="1"/>
    <col min="12548" max="12548" width="5.5703125" style="78" customWidth="1"/>
    <col min="12549" max="12549" width="8.5703125" style="78" customWidth="1"/>
    <col min="12550" max="12550" width="9.85546875" style="78" customWidth="1"/>
    <col min="12551" max="12551" width="13.85546875" style="78" customWidth="1"/>
    <col min="12552" max="12552" width="11" style="78" customWidth="1"/>
    <col min="12553" max="12553" width="9.7109375" style="78" customWidth="1"/>
    <col min="12554" max="12554" width="11.28515625" style="78" customWidth="1"/>
    <col min="12555" max="12555" width="10.42578125" style="78" customWidth="1"/>
    <col min="12556" max="12556" width="75.42578125" style="78" customWidth="1"/>
    <col min="12557" max="12557" width="45.28515625" style="78" customWidth="1"/>
    <col min="12558" max="12599" width="9.140625" style="78"/>
    <col min="12600" max="12600" width="62.28515625" style="78" customWidth="1"/>
    <col min="12601" max="12800" width="9.140625" style="78"/>
    <col min="12801" max="12801" width="4.42578125" style="78" customWidth="1"/>
    <col min="12802" max="12802" width="11.5703125" style="78" customWidth="1"/>
    <col min="12803" max="12803" width="40.42578125" style="78" customWidth="1"/>
    <col min="12804" max="12804" width="5.5703125" style="78" customWidth="1"/>
    <col min="12805" max="12805" width="8.5703125" style="78" customWidth="1"/>
    <col min="12806" max="12806" width="9.85546875" style="78" customWidth="1"/>
    <col min="12807" max="12807" width="13.85546875" style="78" customWidth="1"/>
    <col min="12808" max="12808" width="11" style="78" customWidth="1"/>
    <col min="12809" max="12809" width="9.7109375" style="78" customWidth="1"/>
    <col min="12810" max="12810" width="11.28515625" style="78" customWidth="1"/>
    <col min="12811" max="12811" width="10.42578125" style="78" customWidth="1"/>
    <col min="12812" max="12812" width="75.42578125" style="78" customWidth="1"/>
    <col min="12813" max="12813" width="45.28515625" style="78" customWidth="1"/>
    <col min="12814" max="12855" width="9.140625" style="78"/>
    <col min="12856" max="12856" width="62.28515625" style="78" customWidth="1"/>
    <col min="12857" max="13056" width="9.140625" style="78"/>
    <col min="13057" max="13057" width="4.42578125" style="78" customWidth="1"/>
    <col min="13058" max="13058" width="11.5703125" style="78" customWidth="1"/>
    <col min="13059" max="13059" width="40.42578125" style="78" customWidth="1"/>
    <col min="13060" max="13060" width="5.5703125" style="78" customWidth="1"/>
    <col min="13061" max="13061" width="8.5703125" style="78" customWidth="1"/>
    <col min="13062" max="13062" width="9.85546875" style="78" customWidth="1"/>
    <col min="13063" max="13063" width="13.85546875" style="78" customWidth="1"/>
    <col min="13064" max="13064" width="11" style="78" customWidth="1"/>
    <col min="13065" max="13065" width="9.7109375" style="78" customWidth="1"/>
    <col min="13066" max="13066" width="11.28515625" style="78" customWidth="1"/>
    <col min="13067" max="13067" width="10.42578125" style="78" customWidth="1"/>
    <col min="13068" max="13068" width="75.42578125" style="78" customWidth="1"/>
    <col min="13069" max="13069" width="45.28515625" style="78" customWidth="1"/>
    <col min="13070" max="13111" width="9.140625" style="78"/>
    <col min="13112" max="13112" width="62.28515625" style="78" customWidth="1"/>
    <col min="13113" max="13312" width="9.140625" style="78"/>
    <col min="13313" max="13313" width="4.42578125" style="78" customWidth="1"/>
    <col min="13314" max="13314" width="11.5703125" style="78" customWidth="1"/>
    <col min="13315" max="13315" width="40.42578125" style="78" customWidth="1"/>
    <col min="13316" max="13316" width="5.5703125" style="78" customWidth="1"/>
    <col min="13317" max="13317" width="8.5703125" style="78" customWidth="1"/>
    <col min="13318" max="13318" width="9.85546875" style="78" customWidth="1"/>
    <col min="13319" max="13319" width="13.85546875" style="78" customWidth="1"/>
    <col min="13320" max="13320" width="11" style="78" customWidth="1"/>
    <col min="13321" max="13321" width="9.7109375" style="78" customWidth="1"/>
    <col min="13322" max="13322" width="11.28515625" style="78" customWidth="1"/>
    <col min="13323" max="13323" width="10.42578125" style="78" customWidth="1"/>
    <col min="13324" max="13324" width="75.42578125" style="78" customWidth="1"/>
    <col min="13325" max="13325" width="45.28515625" style="78" customWidth="1"/>
    <col min="13326" max="13367" width="9.140625" style="78"/>
    <col min="13368" max="13368" width="62.28515625" style="78" customWidth="1"/>
    <col min="13369" max="13568" width="9.140625" style="78"/>
    <col min="13569" max="13569" width="4.42578125" style="78" customWidth="1"/>
    <col min="13570" max="13570" width="11.5703125" style="78" customWidth="1"/>
    <col min="13571" max="13571" width="40.42578125" style="78" customWidth="1"/>
    <col min="13572" max="13572" width="5.5703125" style="78" customWidth="1"/>
    <col min="13573" max="13573" width="8.5703125" style="78" customWidth="1"/>
    <col min="13574" max="13574" width="9.85546875" style="78" customWidth="1"/>
    <col min="13575" max="13575" width="13.85546875" style="78" customWidth="1"/>
    <col min="13576" max="13576" width="11" style="78" customWidth="1"/>
    <col min="13577" max="13577" width="9.7109375" style="78" customWidth="1"/>
    <col min="13578" max="13578" width="11.28515625" style="78" customWidth="1"/>
    <col min="13579" max="13579" width="10.42578125" style="78" customWidth="1"/>
    <col min="13580" max="13580" width="75.42578125" style="78" customWidth="1"/>
    <col min="13581" max="13581" width="45.28515625" style="78" customWidth="1"/>
    <col min="13582" max="13623" width="9.140625" style="78"/>
    <col min="13624" max="13624" width="62.28515625" style="78" customWidth="1"/>
    <col min="13625" max="13824" width="9.140625" style="78"/>
    <col min="13825" max="13825" width="4.42578125" style="78" customWidth="1"/>
    <col min="13826" max="13826" width="11.5703125" style="78" customWidth="1"/>
    <col min="13827" max="13827" width="40.42578125" style="78" customWidth="1"/>
    <col min="13828" max="13828" width="5.5703125" style="78" customWidth="1"/>
    <col min="13829" max="13829" width="8.5703125" style="78" customWidth="1"/>
    <col min="13830" max="13830" width="9.85546875" style="78" customWidth="1"/>
    <col min="13831" max="13831" width="13.85546875" style="78" customWidth="1"/>
    <col min="13832" max="13832" width="11" style="78" customWidth="1"/>
    <col min="13833" max="13833" width="9.7109375" style="78" customWidth="1"/>
    <col min="13834" max="13834" width="11.28515625" style="78" customWidth="1"/>
    <col min="13835" max="13835" width="10.42578125" style="78" customWidth="1"/>
    <col min="13836" max="13836" width="75.42578125" style="78" customWidth="1"/>
    <col min="13837" max="13837" width="45.28515625" style="78" customWidth="1"/>
    <col min="13838" max="13879" width="9.140625" style="78"/>
    <col min="13880" max="13880" width="62.28515625" style="78" customWidth="1"/>
    <col min="13881" max="14080" width="9.140625" style="78"/>
    <col min="14081" max="14081" width="4.42578125" style="78" customWidth="1"/>
    <col min="14082" max="14082" width="11.5703125" style="78" customWidth="1"/>
    <col min="14083" max="14083" width="40.42578125" style="78" customWidth="1"/>
    <col min="14084" max="14084" width="5.5703125" style="78" customWidth="1"/>
    <col min="14085" max="14085" width="8.5703125" style="78" customWidth="1"/>
    <col min="14086" max="14086" width="9.85546875" style="78" customWidth="1"/>
    <col min="14087" max="14087" width="13.85546875" style="78" customWidth="1"/>
    <col min="14088" max="14088" width="11" style="78" customWidth="1"/>
    <col min="14089" max="14089" width="9.7109375" style="78" customWidth="1"/>
    <col min="14090" max="14090" width="11.28515625" style="78" customWidth="1"/>
    <col min="14091" max="14091" width="10.42578125" style="78" customWidth="1"/>
    <col min="14092" max="14092" width="75.42578125" style="78" customWidth="1"/>
    <col min="14093" max="14093" width="45.28515625" style="78" customWidth="1"/>
    <col min="14094" max="14135" width="9.140625" style="78"/>
    <col min="14136" max="14136" width="62.28515625" style="78" customWidth="1"/>
    <col min="14137" max="14336" width="9.140625" style="78"/>
    <col min="14337" max="14337" width="4.42578125" style="78" customWidth="1"/>
    <col min="14338" max="14338" width="11.5703125" style="78" customWidth="1"/>
    <col min="14339" max="14339" width="40.42578125" style="78" customWidth="1"/>
    <col min="14340" max="14340" width="5.5703125" style="78" customWidth="1"/>
    <col min="14341" max="14341" width="8.5703125" style="78" customWidth="1"/>
    <col min="14342" max="14342" width="9.85546875" style="78" customWidth="1"/>
    <col min="14343" max="14343" width="13.85546875" style="78" customWidth="1"/>
    <col min="14344" max="14344" width="11" style="78" customWidth="1"/>
    <col min="14345" max="14345" width="9.7109375" style="78" customWidth="1"/>
    <col min="14346" max="14346" width="11.28515625" style="78" customWidth="1"/>
    <col min="14347" max="14347" width="10.42578125" style="78" customWidth="1"/>
    <col min="14348" max="14348" width="75.42578125" style="78" customWidth="1"/>
    <col min="14349" max="14349" width="45.28515625" style="78" customWidth="1"/>
    <col min="14350" max="14391" width="9.140625" style="78"/>
    <col min="14392" max="14392" width="62.28515625" style="78" customWidth="1"/>
    <col min="14393" max="14592" width="9.140625" style="78"/>
    <col min="14593" max="14593" width="4.42578125" style="78" customWidth="1"/>
    <col min="14594" max="14594" width="11.5703125" style="78" customWidth="1"/>
    <col min="14595" max="14595" width="40.42578125" style="78" customWidth="1"/>
    <col min="14596" max="14596" width="5.5703125" style="78" customWidth="1"/>
    <col min="14597" max="14597" width="8.5703125" style="78" customWidth="1"/>
    <col min="14598" max="14598" width="9.85546875" style="78" customWidth="1"/>
    <col min="14599" max="14599" width="13.85546875" style="78" customWidth="1"/>
    <col min="14600" max="14600" width="11" style="78" customWidth="1"/>
    <col min="14601" max="14601" width="9.7109375" style="78" customWidth="1"/>
    <col min="14602" max="14602" width="11.28515625" style="78" customWidth="1"/>
    <col min="14603" max="14603" width="10.42578125" style="78" customWidth="1"/>
    <col min="14604" max="14604" width="75.42578125" style="78" customWidth="1"/>
    <col min="14605" max="14605" width="45.28515625" style="78" customWidth="1"/>
    <col min="14606" max="14647" width="9.140625" style="78"/>
    <col min="14648" max="14648" width="62.28515625" style="78" customWidth="1"/>
    <col min="14649" max="14848" width="9.140625" style="78"/>
    <col min="14849" max="14849" width="4.42578125" style="78" customWidth="1"/>
    <col min="14850" max="14850" width="11.5703125" style="78" customWidth="1"/>
    <col min="14851" max="14851" width="40.42578125" style="78" customWidth="1"/>
    <col min="14852" max="14852" width="5.5703125" style="78" customWidth="1"/>
    <col min="14853" max="14853" width="8.5703125" style="78" customWidth="1"/>
    <col min="14854" max="14854" width="9.85546875" style="78" customWidth="1"/>
    <col min="14855" max="14855" width="13.85546875" style="78" customWidth="1"/>
    <col min="14856" max="14856" width="11" style="78" customWidth="1"/>
    <col min="14857" max="14857" width="9.7109375" style="78" customWidth="1"/>
    <col min="14858" max="14858" width="11.28515625" style="78" customWidth="1"/>
    <col min="14859" max="14859" width="10.42578125" style="78" customWidth="1"/>
    <col min="14860" max="14860" width="75.42578125" style="78" customWidth="1"/>
    <col min="14861" max="14861" width="45.28515625" style="78" customWidth="1"/>
    <col min="14862" max="14903" width="9.140625" style="78"/>
    <col min="14904" max="14904" width="62.28515625" style="78" customWidth="1"/>
    <col min="14905" max="15104" width="9.140625" style="78"/>
    <col min="15105" max="15105" width="4.42578125" style="78" customWidth="1"/>
    <col min="15106" max="15106" width="11.5703125" style="78" customWidth="1"/>
    <col min="15107" max="15107" width="40.42578125" style="78" customWidth="1"/>
    <col min="15108" max="15108" width="5.5703125" style="78" customWidth="1"/>
    <col min="15109" max="15109" width="8.5703125" style="78" customWidth="1"/>
    <col min="15110" max="15110" width="9.85546875" style="78" customWidth="1"/>
    <col min="15111" max="15111" width="13.85546875" style="78" customWidth="1"/>
    <col min="15112" max="15112" width="11" style="78" customWidth="1"/>
    <col min="15113" max="15113" width="9.7109375" style="78" customWidth="1"/>
    <col min="15114" max="15114" width="11.28515625" style="78" customWidth="1"/>
    <col min="15115" max="15115" width="10.42578125" style="78" customWidth="1"/>
    <col min="15116" max="15116" width="75.42578125" style="78" customWidth="1"/>
    <col min="15117" max="15117" width="45.28515625" style="78" customWidth="1"/>
    <col min="15118" max="15159" width="9.140625" style="78"/>
    <col min="15160" max="15160" width="62.28515625" style="78" customWidth="1"/>
    <col min="15161" max="15360" width="9.140625" style="78"/>
    <col min="15361" max="15361" width="4.42578125" style="78" customWidth="1"/>
    <col min="15362" max="15362" width="11.5703125" style="78" customWidth="1"/>
    <col min="15363" max="15363" width="40.42578125" style="78" customWidth="1"/>
    <col min="15364" max="15364" width="5.5703125" style="78" customWidth="1"/>
    <col min="15365" max="15365" width="8.5703125" style="78" customWidth="1"/>
    <col min="15366" max="15366" width="9.85546875" style="78" customWidth="1"/>
    <col min="15367" max="15367" width="13.85546875" style="78" customWidth="1"/>
    <col min="15368" max="15368" width="11" style="78" customWidth="1"/>
    <col min="15369" max="15369" width="9.7109375" style="78" customWidth="1"/>
    <col min="15370" max="15370" width="11.28515625" style="78" customWidth="1"/>
    <col min="15371" max="15371" width="10.42578125" style="78" customWidth="1"/>
    <col min="15372" max="15372" width="75.42578125" style="78" customWidth="1"/>
    <col min="15373" max="15373" width="45.28515625" style="78" customWidth="1"/>
    <col min="15374" max="15415" width="9.140625" style="78"/>
    <col min="15416" max="15416" width="62.28515625" style="78" customWidth="1"/>
    <col min="15417" max="15616" width="9.140625" style="78"/>
    <col min="15617" max="15617" width="4.42578125" style="78" customWidth="1"/>
    <col min="15618" max="15618" width="11.5703125" style="78" customWidth="1"/>
    <col min="15619" max="15619" width="40.42578125" style="78" customWidth="1"/>
    <col min="15620" max="15620" width="5.5703125" style="78" customWidth="1"/>
    <col min="15621" max="15621" width="8.5703125" style="78" customWidth="1"/>
    <col min="15622" max="15622" width="9.85546875" style="78" customWidth="1"/>
    <col min="15623" max="15623" width="13.85546875" style="78" customWidth="1"/>
    <col min="15624" max="15624" width="11" style="78" customWidth="1"/>
    <col min="15625" max="15625" width="9.7109375" style="78" customWidth="1"/>
    <col min="15626" max="15626" width="11.28515625" style="78" customWidth="1"/>
    <col min="15627" max="15627" width="10.42578125" style="78" customWidth="1"/>
    <col min="15628" max="15628" width="75.42578125" style="78" customWidth="1"/>
    <col min="15629" max="15629" width="45.28515625" style="78" customWidth="1"/>
    <col min="15630" max="15671" width="9.140625" style="78"/>
    <col min="15672" max="15672" width="62.28515625" style="78" customWidth="1"/>
    <col min="15673" max="15872" width="9.140625" style="78"/>
    <col min="15873" max="15873" width="4.42578125" style="78" customWidth="1"/>
    <col min="15874" max="15874" width="11.5703125" style="78" customWidth="1"/>
    <col min="15875" max="15875" width="40.42578125" style="78" customWidth="1"/>
    <col min="15876" max="15876" width="5.5703125" style="78" customWidth="1"/>
    <col min="15877" max="15877" width="8.5703125" style="78" customWidth="1"/>
    <col min="15878" max="15878" width="9.85546875" style="78" customWidth="1"/>
    <col min="15879" max="15879" width="13.85546875" style="78" customWidth="1"/>
    <col min="15880" max="15880" width="11" style="78" customWidth="1"/>
    <col min="15881" max="15881" width="9.7109375" style="78" customWidth="1"/>
    <col min="15882" max="15882" width="11.28515625" style="78" customWidth="1"/>
    <col min="15883" max="15883" width="10.42578125" style="78" customWidth="1"/>
    <col min="15884" max="15884" width="75.42578125" style="78" customWidth="1"/>
    <col min="15885" max="15885" width="45.28515625" style="78" customWidth="1"/>
    <col min="15886" max="15927" width="9.140625" style="78"/>
    <col min="15928" max="15928" width="62.28515625" style="78" customWidth="1"/>
    <col min="15929" max="16128" width="9.140625" style="78"/>
    <col min="16129" max="16129" width="4.42578125" style="78" customWidth="1"/>
    <col min="16130" max="16130" width="11.5703125" style="78" customWidth="1"/>
    <col min="16131" max="16131" width="40.42578125" style="78" customWidth="1"/>
    <col min="16132" max="16132" width="5.5703125" style="78" customWidth="1"/>
    <col min="16133" max="16133" width="8.5703125" style="78" customWidth="1"/>
    <col min="16134" max="16134" width="9.85546875" style="78" customWidth="1"/>
    <col min="16135" max="16135" width="13.85546875" style="78" customWidth="1"/>
    <col min="16136" max="16136" width="11" style="78" customWidth="1"/>
    <col min="16137" max="16137" width="9.7109375" style="78" customWidth="1"/>
    <col min="16138" max="16138" width="11.28515625" style="78" customWidth="1"/>
    <col min="16139" max="16139" width="10.42578125" style="78" customWidth="1"/>
    <col min="16140" max="16140" width="75.42578125" style="78" customWidth="1"/>
    <col min="16141" max="16141" width="45.28515625" style="78" customWidth="1"/>
    <col min="16142" max="16183" width="9.140625" style="78"/>
    <col min="16184" max="16184" width="62.28515625" style="78" customWidth="1"/>
    <col min="16185" max="16384" width="9.140625" style="78"/>
  </cols>
  <sheetData>
    <row r="1" spans="1:104" ht="15" customHeight="1" x14ac:dyDescent="0.25">
      <c r="A1" s="77" t="s">
        <v>341</v>
      </c>
      <c r="B1" s="77"/>
      <c r="C1" s="77"/>
      <c r="D1" s="77"/>
      <c r="E1" s="77"/>
      <c r="F1" s="77"/>
      <c r="G1" s="77"/>
    </row>
    <row r="2" spans="1:104" ht="3" customHeight="1" thickBot="1" x14ac:dyDescent="0.25">
      <c r="B2" s="79"/>
      <c r="C2" s="80"/>
      <c r="D2" s="80"/>
      <c r="E2" s="81"/>
      <c r="F2" s="80"/>
      <c r="G2" s="80"/>
    </row>
    <row r="3" spans="1:104" ht="13.5" customHeight="1" thickTop="1" x14ac:dyDescent="0.2">
      <c r="A3" s="82" t="s">
        <v>19</v>
      </c>
      <c r="B3" s="83"/>
      <c r="C3" s="84"/>
      <c r="D3" s="85" t="s">
        <v>226</v>
      </c>
      <c r="E3" s="86"/>
      <c r="F3" s="87"/>
      <c r="G3" s="88"/>
    </row>
    <row r="4" spans="1:104" ht="13.5" customHeight="1" thickBot="1" x14ac:dyDescent="0.25">
      <c r="A4" s="89" t="s">
        <v>20</v>
      </c>
      <c r="B4" s="90"/>
      <c r="C4" s="91"/>
      <c r="D4" s="92" t="s">
        <v>227</v>
      </c>
      <c r="E4" s="93"/>
      <c r="F4" s="94"/>
      <c r="G4" s="95"/>
    </row>
    <row r="5" spans="1:104" ht="13.5" thickTop="1" x14ac:dyDescent="0.2">
      <c r="A5" s="96"/>
    </row>
    <row r="6" spans="1:104" s="102" customFormat="1" ht="26.25" customHeight="1" x14ac:dyDescent="0.2">
      <c r="A6" s="98" t="s">
        <v>21</v>
      </c>
      <c r="B6" s="99" t="s">
        <v>22</v>
      </c>
      <c r="C6" s="99" t="s">
        <v>23</v>
      </c>
      <c r="D6" s="99" t="s">
        <v>24</v>
      </c>
      <c r="E6" s="99" t="s">
        <v>25</v>
      </c>
      <c r="F6" s="99" t="s">
        <v>26</v>
      </c>
      <c r="G6" s="100" t="s">
        <v>27</v>
      </c>
      <c r="H6" s="101" t="s">
        <v>28</v>
      </c>
      <c r="I6" s="101" t="s">
        <v>29</v>
      </c>
      <c r="J6" s="101" t="s">
        <v>30</v>
      </c>
      <c r="K6" s="101" t="s">
        <v>31</v>
      </c>
    </row>
    <row r="7" spans="1:104" ht="14.25" customHeight="1" x14ac:dyDescent="0.2">
      <c r="A7" s="103" t="s">
        <v>32</v>
      </c>
      <c r="B7" s="104" t="s">
        <v>48</v>
      </c>
      <c r="C7" s="105" t="s">
        <v>34</v>
      </c>
      <c r="D7" s="106"/>
      <c r="E7" s="107"/>
      <c r="F7" s="107"/>
      <c r="G7" s="108"/>
      <c r="H7" s="109"/>
      <c r="I7" s="110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8">
        <v>1</v>
      </c>
    </row>
    <row r="9" spans="1:104" x14ac:dyDescent="0.2">
      <c r="A9" s="137" t="s">
        <v>36</v>
      </c>
      <c r="B9" s="138" t="s">
        <v>48</v>
      </c>
      <c r="C9" s="139" t="s">
        <v>34</v>
      </c>
      <c r="D9" s="140"/>
      <c r="E9" s="141"/>
      <c r="F9" s="141"/>
      <c r="G9" s="142">
        <f>SUM(G7:G8)</f>
        <v>0</v>
      </c>
      <c r="H9" s="143"/>
      <c r="I9" s="144">
        <f>SUM(I7:I8)</f>
        <v>0</v>
      </c>
      <c r="J9" s="145"/>
      <c r="K9" s="144">
        <f>SUM(K7:K8)</f>
        <v>0</v>
      </c>
      <c r="O9" s="111"/>
      <c r="X9" s="146">
        <f>K9</f>
        <v>0</v>
      </c>
      <c r="Y9" s="146">
        <f>I9</f>
        <v>0</v>
      </c>
      <c r="Z9" s="147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8"/>
      <c r="BB9" s="148"/>
      <c r="BC9" s="148"/>
      <c r="BD9" s="148"/>
      <c r="BE9" s="148"/>
      <c r="BF9" s="148"/>
      <c r="BG9" s="121"/>
      <c r="BH9" s="121"/>
      <c r="BI9" s="121"/>
      <c r="BJ9" s="121"/>
      <c r="BK9" s="121"/>
    </row>
    <row r="10" spans="1:104" ht="14.25" customHeight="1" x14ac:dyDescent="0.2">
      <c r="A10" s="103" t="s">
        <v>32</v>
      </c>
      <c r="B10" s="104" t="s">
        <v>33</v>
      </c>
      <c r="C10" s="105" t="s">
        <v>34</v>
      </c>
      <c r="D10" s="106"/>
      <c r="E10" s="107"/>
      <c r="F10" s="107"/>
      <c r="G10" s="108"/>
      <c r="H10" s="109"/>
      <c r="I10" s="110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107.47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8">
        <v>1</v>
      </c>
    </row>
    <row r="12" spans="1:104" x14ac:dyDescent="0.2">
      <c r="A12" s="122"/>
      <c r="B12" s="123"/>
      <c r="C12" s="129" t="s">
        <v>55</v>
      </c>
      <c r="D12" s="130"/>
      <c r="E12" s="131">
        <v>107.47</v>
      </c>
      <c r="F12" s="132"/>
      <c r="G12" s="133"/>
      <c r="H12" s="134"/>
      <c r="I12" s="127"/>
      <c r="K12" s="127"/>
      <c r="M12" s="135" t="s">
        <v>55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6" t="str">
        <f>C11</f>
        <v>Odkopávky pro silnice v hor. 3 do 1000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107.47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8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107.47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8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22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8">
        <v>1</v>
      </c>
    </row>
    <row r="16" spans="1:104" x14ac:dyDescent="0.2">
      <c r="A16" s="112">
        <v>6</v>
      </c>
      <c r="B16" s="113" t="s">
        <v>62</v>
      </c>
      <c r="C16" s="114" t="s">
        <v>63</v>
      </c>
      <c r="D16" s="115" t="s">
        <v>35</v>
      </c>
      <c r="E16" s="116">
        <v>438.85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8">
        <v>1</v>
      </c>
    </row>
    <row r="17" spans="1:104" x14ac:dyDescent="0.2">
      <c r="A17" s="122"/>
      <c r="B17" s="123"/>
      <c r="C17" s="129" t="s">
        <v>64</v>
      </c>
      <c r="D17" s="130"/>
      <c r="E17" s="131">
        <v>438.85</v>
      </c>
      <c r="F17" s="132"/>
      <c r="G17" s="133"/>
      <c r="H17" s="134"/>
      <c r="I17" s="127"/>
      <c r="K17" s="127"/>
      <c r="M17" s="135" t="s">
        <v>64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6" t="str">
        <f>C16</f>
        <v>Úprava pláně v zářezech v hor. 1-4, se zhutněním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37" t="s">
        <v>36</v>
      </c>
      <c r="B18" s="138" t="s">
        <v>33</v>
      </c>
      <c r="C18" s="139" t="s">
        <v>34</v>
      </c>
      <c r="D18" s="140"/>
      <c r="E18" s="141"/>
      <c r="F18" s="141"/>
      <c r="G18" s="142">
        <f>SUM(G10:G17)</f>
        <v>0</v>
      </c>
      <c r="H18" s="143"/>
      <c r="I18" s="144">
        <f>SUM(I10:I17)</f>
        <v>0</v>
      </c>
      <c r="J18" s="145"/>
      <c r="K18" s="144">
        <f>SUM(K10:K17)</f>
        <v>0</v>
      </c>
      <c r="O18" s="111"/>
      <c r="X18" s="146">
        <f>K18</f>
        <v>0</v>
      </c>
      <c r="Y18" s="146">
        <f>I18</f>
        <v>0</v>
      </c>
      <c r="Z18" s="147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8"/>
      <c r="BB18" s="148"/>
      <c r="BC18" s="148"/>
      <c r="BD18" s="148"/>
      <c r="BE18" s="148"/>
      <c r="BF18" s="148"/>
      <c r="BG18" s="121"/>
      <c r="BH18" s="121"/>
      <c r="BI18" s="121"/>
      <c r="BJ18" s="121"/>
      <c r="BK18" s="121"/>
    </row>
    <row r="19" spans="1:104" ht="14.25" customHeight="1" x14ac:dyDescent="0.2">
      <c r="A19" s="103" t="s">
        <v>32</v>
      </c>
      <c r="B19" s="104" t="s">
        <v>65</v>
      </c>
      <c r="C19" s="105" t="s">
        <v>66</v>
      </c>
      <c r="D19" s="106"/>
      <c r="E19" s="107"/>
      <c r="F19" s="107"/>
      <c r="G19" s="108"/>
      <c r="H19" s="109"/>
      <c r="I19" s="110"/>
      <c r="J19" s="109"/>
      <c r="K19" s="110"/>
      <c r="O19" s="111"/>
    </row>
    <row r="20" spans="1:104" x14ac:dyDescent="0.2">
      <c r="A20" s="112">
        <v>7</v>
      </c>
      <c r="B20" s="113" t="s">
        <v>67</v>
      </c>
      <c r="C20" s="114" t="s">
        <v>68</v>
      </c>
      <c r="D20" s="115" t="s">
        <v>35</v>
      </c>
      <c r="E20" s="116">
        <v>79.3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8">
        <v>1</v>
      </c>
    </row>
    <row r="21" spans="1:104" x14ac:dyDescent="0.2">
      <c r="A21" s="112">
        <v>8</v>
      </c>
      <c r="B21" s="113" t="s">
        <v>69</v>
      </c>
      <c r="C21" s="114" t="s">
        <v>70</v>
      </c>
      <c r="D21" s="115" t="s">
        <v>35</v>
      </c>
      <c r="E21" s="116">
        <v>79.3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8">
        <v>1</v>
      </c>
    </row>
    <row r="22" spans="1:104" x14ac:dyDescent="0.2">
      <c r="A22" s="112">
        <v>9</v>
      </c>
      <c r="B22" s="113" t="s">
        <v>71</v>
      </c>
      <c r="C22" s="114" t="s">
        <v>72</v>
      </c>
      <c r="D22" s="115" t="s">
        <v>35</v>
      </c>
      <c r="E22" s="116">
        <v>79.3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8">
        <v>1</v>
      </c>
    </row>
    <row r="23" spans="1:104" x14ac:dyDescent="0.2">
      <c r="A23" s="112">
        <v>10</v>
      </c>
      <c r="B23" s="113" t="s">
        <v>73</v>
      </c>
      <c r="C23" s="114" t="s">
        <v>74</v>
      </c>
      <c r="D23" s="115" t="s">
        <v>35</v>
      </c>
      <c r="E23" s="116">
        <v>79.3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8">
        <v>1</v>
      </c>
    </row>
    <row r="24" spans="1:104" x14ac:dyDescent="0.2">
      <c r="A24" s="112">
        <v>11</v>
      </c>
      <c r="B24" s="113" t="s">
        <v>75</v>
      </c>
      <c r="C24" s="114" t="s">
        <v>76</v>
      </c>
      <c r="D24" s="115" t="s">
        <v>35</v>
      </c>
      <c r="E24" s="116">
        <v>79.3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8">
        <v>1</v>
      </c>
    </row>
    <row r="25" spans="1:104" x14ac:dyDescent="0.2">
      <c r="A25" s="112">
        <v>12</v>
      </c>
      <c r="B25" s="113" t="s">
        <v>77</v>
      </c>
      <c r="C25" s="114" t="s">
        <v>78</v>
      </c>
      <c r="D25" s="115" t="s">
        <v>79</v>
      </c>
      <c r="E25" s="116">
        <v>22.204000000000001</v>
      </c>
      <c r="F25" s="117"/>
      <c r="G25" s="118">
        <f>E25*F25</f>
        <v>0</v>
      </c>
      <c r="H25" s="119">
        <v>9.9999999999944599E-4</v>
      </c>
      <c r="I25" s="120">
        <f>E25*H25</f>
        <v>2.2203999999987699E-2</v>
      </c>
      <c r="J25" s="119"/>
      <c r="K25" s="120">
        <f>E25*J25</f>
        <v>0</v>
      </c>
      <c r="O25" s="111"/>
      <c r="Z25" s="121"/>
      <c r="AA25" s="121">
        <v>3</v>
      </c>
      <c r="AB25" s="121">
        <v>1</v>
      </c>
      <c r="AC25" s="121">
        <v>572410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1</v>
      </c>
      <c r="CZ25" s="78">
        <v>1</v>
      </c>
    </row>
    <row r="26" spans="1:104" x14ac:dyDescent="0.2">
      <c r="A26" s="122"/>
      <c r="B26" s="123"/>
      <c r="C26" s="129" t="s">
        <v>80</v>
      </c>
      <c r="D26" s="130"/>
      <c r="E26" s="131">
        <v>15.86</v>
      </c>
      <c r="F26" s="132"/>
      <c r="G26" s="133"/>
      <c r="H26" s="134"/>
      <c r="I26" s="127"/>
      <c r="K26" s="127"/>
      <c r="M26" s="135" t="s">
        <v>80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6" t="str">
        <f>C25</f>
        <v>Směs travní parková II. mírná zátěž PROFI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29" t="s">
        <v>81</v>
      </c>
      <c r="D27" s="130"/>
      <c r="E27" s="131">
        <v>6.3440000000000003</v>
      </c>
      <c r="F27" s="132"/>
      <c r="G27" s="133"/>
      <c r="H27" s="134"/>
      <c r="I27" s="127"/>
      <c r="K27" s="127"/>
      <c r="M27" s="135" t="s">
        <v>81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6" t="str">
        <f>C26</f>
        <v>úsek č. 1-první osetí - spotřeba 200g/m2:79,3*200/1000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2">
        <v>13</v>
      </c>
      <c r="B28" s="113" t="s">
        <v>82</v>
      </c>
      <c r="C28" s="114" t="s">
        <v>83</v>
      </c>
      <c r="D28" s="115" t="s">
        <v>54</v>
      </c>
      <c r="E28" s="116">
        <v>8</v>
      </c>
      <c r="F28" s="117"/>
      <c r="G28" s="118">
        <f>E28*F28</f>
        <v>0</v>
      </c>
      <c r="H28" s="119">
        <v>1.6700000000000701</v>
      </c>
      <c r="I28" s="120">
        <f>E28*H28</f>
        <v>13.360000000000561</v>
      </c>
      <c r="J28" s="119"/>
      <c r="K28" s="120">
        <f>E28*J28</f>
        <v>0</v>
      </c>
      <c r="O28" s="111"/>
      <c r="Z28" s="121"/>
      <c r="AA28" s="121">
        <v>3</v>
      </c>
      <c r="AB28" s="121">
        <v>10</v>
      </c>
      <c r="AC28" s="121">
        <v>10364200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3</v>
      </c>
      <c r="CB28" s="121">
        <v>10</v>
      </c>
      <c r="CZ28" s="78">
        <v>1</v>
      </c>
    </row>
    <row r="29" spans="1:104" x14ac:dyDescent="0.2">
      <c r="A29" s="137" t="s">
        <v>36</v>
      </c>
      <c r="B29" s="138" t="s">
        <v>65</v>
      </c>
      <c r="C29" s="139" t="s">
        <v>66</v>
      </c>
      <c r="D29" s="140"/>
      <c r="E29" s="141"/>
      <c r="F29" s="141"/>
      <c r="G29" s="142">
        <f>SUM(G19:G28)</f>
        <v>0</v>
      </c>
      <c r="H29" s="143"/>
      <c r="I29" s="144">
        <f>SUM(I19:I28)</f>
        <v>13.382204000000549</v>
      </c>
      <c r="J29" s="145"/>
      <c r="K29" s="144">
        <f>SUM(K19:K28)</f>
        <v>0</v>
      </c>
      <c r="O29" s="111"/>
      <c r="X29" s="146">
        <f>K29</f>
        <v>0</v>
      </c>
      <c r="Y29" s="146">
        <f>I29</f>
        <v>13.382204000000549</v>
      </c>
      <c r="Z29" s="147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8"/>
      <c r="BB29" s="148"/>
      <c r="BC29" s="148"/>
      <c r="BD29" s="148"/>
      <c r="BE29" s="148"/>
      <c r="BF29" s="148"/>
      <c r="BG29" s="121"/>
      <c r="BH29" s="121"/>
      <c r="BI29" s="121"/>
      <c r="BJ29" s="121"/>
      <c r="BK29" s="121"/>
    </row>
    <row r="30" spans="1:104" ht="14.25" customHeight="1" x14ac:dyDescent="0.2">
      <c r="A30" s="103" t="s">
        <v>32</v>
      </c>
      <c r="B30" s="104" t="s">
        <v>84</v>
      </c>
      <c r="C30" s="105" t="s">
        <v>85</v>
      </c>
      <c r="D30" s="106"/>
      <c r="E30" s="107"/>
      <c r="F30" s="107"/>
      <c r="G30" s="108"/>
      <c r="H30" s="109"/>
      <c r="I30" s="110"/>
      <c r="J30" s="109"/>
      <c r="K30" s="110"/>
      <c r="O30" s="111"/>
    </row>
    <row r="31" spans="1:104" x14ac:dyDescent="0.2">
      <c r="A31" s="112">
        <v>14</v>
      </c>
      <c r="B31" s="113" t="s">
        <v>86</v>
      </c>
      <c r="C31" s="114" t="s">
        <v>87</v>
      </c>
      <c r="D31" s="115" t="s">
        <v>35</v>
      </c>
      <c r="E31" s="116">
        <v>361.85</v>
      </c>
      <c r="F31" s="117"/>
      <c r="G31" s="118">
        <f>E31*F31</f>
        <v>0</v>
      </c>
      <c r="H31" s="119">
        <v>0.51086000000032095</v>
      </c>
      <c r="I31" s="120">
        <f>E31*H31</f>
        <v>184.85469100011613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8">
        <v>1</v>
      </c>
    </row>
    <row r="32" spans="1:104" x14ac:dyDescent="0.2">
      <c r="A32" s="122"/>
      <c r="B32" s="123"/>
      <c r="C32" s="124"/>
      <c r="D32" s="125"/>
      <c r="E32" s="125"/>
      <c r="F32" s="125"/>
      <c r="G32" s="126"/>
      <c r="I32" s="127"/>
      <c r="K32" s="127"/>
      <c r="L32" s="128"/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15</v>
      </c>
      <c r="B33" s="113" t="s">
        <v>88</v>
      </c>
      <c r="C33" s="114" t="s">
        <v>89</v>
      </c>
      <c r="D33" s="115" t="s">
        <v>35</v>
      </c>
      <c r="E33" s="116">
        <v>438.85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1</v>
      </c>
      <c r="AC33" s="121">
        <v>1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1</v>
      </c>
      <c r="CZ33" s="78">
        <v>1</v>
      </c>
    </row>
    <row r="34" spans="1:104" x14ac:dyDescent="0.2">
      <c r="A34" s="112">
        <v>16</v>
      </c>
      <c r="B34" s="113" t="s">
        <v>90</v>
      </c>
      <c r="C34" s="114" t="s">
        <v>91</v>
      </c>
      <c r="D34" s="115" t="s">
        <v>35</v>
      </c>
      <c r="E34" s="116">
        <v>452.01549999999997</v>
      </c>
      <c r="F34" s="117"/>
      <c r="G34" s="118">
        <f>E34*F34</f>
        <v>0</v>
      </c>
      <c r="H34" s="119">
        <v>4.99999999999723E-4</v>
      </c>
      <c r="I34" s="120">
        <f>E34*H34</f>
        <v>0.22600774999987477</v>
      </c>
      <c r="J34" s="119"/>
      <c r="K34" s="120">
        <f>E34*J34</f>
        <v>0</v>
      </c>
      <c r="O34" s="111"/>
      <c r="Z34" s="121"/>
      <c r="AA34" s="121">
        <v>3</v>
      </c>
      <c r="AB34" s="121">
        <v>1</v>
      </c>
      <c r="AC34" s="121">
        <v>67390529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</v>
      </c>
      <c r="CZ34" s="78">
        <v>1</v>
      </c>
    </row>
    <row r="35" spans="1:104" x14ac:dyDescent="0.2">
      <c r="A35" s="122"/>
      <c r="B35" s="123"/>
      <c r="C35" s="129" t="s">
        <v>92</v>
      </c>
      <c r="D35" s="130"/>
      <c r="E35" s="131">
        <v>452.01549999999997</v>
      </c>
      <c r="F35" s="132"/>
      <c r="G35" s="133"/>
      <c r="H35" s="134"/>
      <c r="I35" s="127"/>
      <c r="K35" s="127"/>
      <c r="M35" s="135" t="s">
        <v>92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6" t="str">
        <f>C34</f>
        <v>Geotextilie netkaná NETEX S500 - 500 g/m2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37" t="s">
        <v>36</v>
      </c>
      <c r="B36" s="138" t="s">
        <v>84</v>
      </c>
      <c r="C36" s="139" t="s">
        <v>85</v>
      </c>
      <c r="D36" s="140"/>
      <c r="E36" s="141"/>
      <c r="F36" s="141"/>
      <c r="G36" s="142">
        <f>SUM(G30:G35)</f>
        <v>0</v>
      </c>
      <c r="H36" s="143"/>
      <c r="I36" s="144">
        <f>SUM(I30:I35)</f>
        <v>185.080698750116</v>
      </c>
      <c r="J36" s="145"/>
      <c r="K36" s="144">
        <f>SUM(K30:K35)</f>
        <v>0</v>
      </c>
      <c r="O36" s="111"/>
      <c r="X36" s="146">
        <f>K36</f>
        <v>0</v>
      </c>
      <c r="Y36" s="146">
        <f>I36</f>
        <v>185.080698750116</v>
      </c>
      <c r="Z36" s="147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8"/>
      <c r="BB36" s="148"/>
      <c r="BC36" s="148"/>
      <c r="BD36" s="148"/>
      <c r="BE36" s="148"/>
      <c r="BF36" s="148"/>
      <c r="BG36" s="121"/>
      <c r="BH36" s="121"/>
      <c r="BI36" s="121"/>
      <c r="BJ36" s="121"/>
      <c r="BK36" s="121"/>
    </row>
    <row r="37" spans="1:104" ht="14.25" customHeight="1" x14ac:dyDescent="0.2">
      <c r="A37" s="103" t="s">
        <v>32</v>
      </c>
      <c r="B37" s="104" t="s">
        <v>93</v>
      </c>
      <c r="C37" s="105" t="s">
        <v>94</v>
      </c>
      <c r="D37" s="106"/>
      <c r="E37" s="107"/>
      <c r="F37" s="107"/>
      <c r="G37" s="108"/>
      <c r="H37" s="109"/>
      <c r="I37" s="110"/>
      <c r="J37" s="109"/>
      <c r="K37" s="110"/>
      <c r="O37" s="111"/>
    </row>
    <row r="38" spans="1:104" x14ac:dyDescent="0.2">
      <c r="A38" s="112">
        <v>17</v>
      </c>
      <c r="B38" s="113" t="s">
        <v>95</v>
      </c>
      <c r="C38" s="114" t="s">
        <v>96</v>
      </c>
      <c r="D38" s="115" t="s">
        <v>35</v>
      </c>
      <c r="E38" s="116">
        <v>361.85</v>
      </c>
      <c r="F38" s="117"/>
      <c r="G38" s="118">
        <f>E38*F38</f>
        <v>0</v>
      </c>
      <c r="H38" s="119">
        <v>7.3899999999980495E-2</v>
      </c>
      <c r="I38" s="120">
        <f>E38*H38</f>
        <v>26.740714999992942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8">
        <v>1</v>
      </c>
    </row>
    <row r="39" spans="1:104" ht="22.5" x14ac:dyDescent="0.2">
      <c r="A39" s="122"/>
      <c r="B39" s="123"/>
      <c r="C39" s="124" t="s">
        <v>97</v>
      </c>
      <c r="D39" s="125"/>
      <c r="E39" s="125"/>
      <c r="F39" s="125"/>
      <c r="G39" s="126"/>
      <c r="I39" s="127"/>
      <c r="K39" s="127"/>
      <c r="L39" s="128" t="s">
        <v>97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124" t="s">
        <v>98</v>
      </c>
      <c r="D40" s="125"/>
      <c r="E40" s="125"/>
      <c r="F40" s="125"/>
      <c r="G40" s="126"/>
      <c r="I40" s="127"/>
      <c r="K40" s="127"/>
      <c r="L40" s="128" t="s">
        <v>98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29" t="s">
        <v>99</v>
      </c>
      <c r="D41" s="130"/>
      <c r="E41" s="131">
        <v>351.35</v>
      </c>
      <c r="F41" s="132"/>
      <c r="G41" s="133"/>
      <c r="H41" s="134"/>
      <c r="I41" s="127"/>
      <c r="K41" s="127"/>
      <c r="M41" s="135" t="s">
        <v>99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6" t="str">
        <f>C40</f>
        <v>dlažba ve specifikaci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129" t="s">
        <v>100</v>
      </c>
      <c r="D42" s="130"/>
      <c r="E42" s="131">
        <v>10.5</v>
      </c>
      <c r="F42" s="132"/>
      <c r="G42" s="133"/>
      <c r="H42" s="134"/>
      <c r="I42" s="127"/>
      <c r="K42" s="127"/>
      <c r="M42" s="135" t="s">
        <v>100</v>
      </c>
      <c r="O42" s="11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6" t="str">
        <f>C41</f>
        <v>dlažba 200x200x60, šedá s fazetami:351,35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2">
        <v>18</v>
      </c>
      <c r="B43" s="113" t="s">
        <v>101</v>
      </c>
      <c r="C43" s="114" t="s">
        <v>102</v>
      </c>
      <c r="D43" s="115" t="s">
        <v>103</v>
      </c>
      <c r="E43" s="116">
        <v>154.5</v>
      </c>
      <c r="F43" s="117"/>
      <c r="G43" s="118">
        <f>E43*F43</f>
        <v>0</v>
      </c>
      <c r="H43" s="119">
        <v>3.2999999999994102E-4</v>
      </c>
      <c r="I43" s="120">
        <f>E43*H43</f>
        <v>5.0984999999990885E-2</v>
      </c>
      <c r="J43" s="119">
        <v>0</v>
      </c>
      <c r="K43" s="120">
        <f>E43*J43</f>
        <v>0</v>
      </c>
      <c r="O43" s="111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8">
        <v>1</v>
      </c>
    </row>
    <row r="44" spans="1:104" x14ac:dyDescent="0.2">
      <c r="A44" s="112">
        <v>19</v>
      </c>
      <c r="B44" s="113" t="s">
        <v>104</v>
      </c>
      <c r="C44" s="114" t="s">
        <v>105</v>
      </c>
      <c r="D44" s="115" t="s">
        <v>103</v>
      </c>
      <c r="E44" s="116">
        <v>92</v>
      </c>
      <c r="F44" s="117"/>
      <c r="G44" s="118">
        <f>E44*F44</f>
        <v>0</v>
      </c>
      <c r="H44" s="119">
        <v>9.9709999999959095E-2</v>
      </c>
      <c r="I44" s="120">
        <f>E44*H44</f>
        <v>9.1733199999962363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8">
        <v>1</v>
      </c>
    </row>
    <row r="45" spans="1:104" x14ac:dyDescent="0.2">
      <c r="A45" s="122"/>
      <c r="B45" s="123"/>
      <c r="C45" s="124"/>
      <c r="D45" s="125"/>
      <c r="E45" s="125"/>
      <c r="F45" s="125"/>
      <c r="G45" s="126"/>
      <c r="I45" s="127"/>
      <c r="K45" s="127"/>
      <c r="L45" s="128"/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129" t="s">
        <v>106</v>
      </c>
      <c r="D46" s="130"/>
      <c r="E46" s="131">
        <v>92</v>
      </c>
      <c r="F46" s="132"/>
      <c r="G46" s="133"/>
      <c r="H46" s="134"/>
      <c r="I46" s="127"/>
      <c r="K46" s="127"/>
      <c r="M46" s="135" t="s">
        <v>106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6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20</v>
      </c>
      <c r="B47" s="113" t="s">
        <v>107</v>
      </c>
      <c r="C47" s="114" t="s">
        <v>108</v>
      </c>
      <c r="D47" s="115" t="s">
        <v>103</v>
      </c>
      <c r="E47" s="116">
        <v>265.2</v>
      </c>
      <c r="F47" s="117"/>
      <c r="G47" s="118">
        <f>E47*F47</f>
        <v>0</v>
      </c>
      <c r="H47" s="119">
        <v>0.148740000000089</v>
      </c>
      <c r="I47" s="120">
        <f>E47*H47</f>
        <v>39.445848000023602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8">
        <v>1</v>
      </c>
    </row>
    <row r="48" spans="1:104" x14ac:dyDescent="0.2">
      <c r="A48" s="122"/>
      <c r="B48" s="123"/>
      <c r="C48" s="129" t="s">
        <v>109</v>
      </c>
      <c r="D48" s="130"/>
      <c r="E48" s="131">
        <v>0</v>
      </c>
      <c r="F48" s="132"/>
      <c r="G48" s="133"/>
      <c r="H48" s="134"/>
      <c r="I48" s="127"/>
      <c r="K48" s="127"/>
      <c r="M48" s="135" t="s">
        <v>109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6" t="str">
        <f>C47</f>
        <v>Osazení obrub.bet. s opěrou,lože z C 12/15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22"/>
      <c r="B49" s="123"/>
      <c r="C49" s="129" t="s">
        <v>110</v>
      </c>
      <c r="D49" s="130"/>
      <c r="E49" s="131">
        <v>30</v>
      </c>
      <c r="F49" s="132"/>
      <c r="G49" s="133"/>
      <c r="H49" s="134"/>
      <c r="I49" s="127"/>
      <c r="K49" s="127"/>
      <c r="M49" s="135" t="s">
        <v>110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6" t="str">
        <f>C48</f>
        <v>silniční obrubník 15/25:0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29" t="s">
        <v>111</v>
      </c>
      <c r="D50" s="130"/>
      <c r="E50" s="131">
        <v>16</v>
      </c>
      <c r="F50" s="132"/>
      <c r="G50" s="133"/>
      <c r="H50" s="134"/>
      <c r="I50" s="127"/>
      <c r="K50" s="127"/>
      <c r="M50" s="135" t="s">
        <v>111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6" t="str">
        <f>C49</f>
        <v>silniční nájezdový 15/15:30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22"/>
      <c r="B51" s="123"/>
      <c r="C51" s="129" t="s">
        <v>112</v>
      </c>
      <c r="D51" s="130"/>
      <c r="E51" s="131">
        <v>219.2</v>
      </c>
      <c r="F51" s="132"/>
      <c r="G51" s="133"/>
      <c r="H51" s="134"/>
      <c r="I51" s="127"/>
      <c r="K51" s="127"/>
      <c r="M51" s="135" t="s">
        <v>112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6" t="str">
        <f>C50</f>
        <v>silniční přechodový 15/15-25 L+P:8+8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21</v>
      </c>
      <c r="B52" s="113" t="s">
        <v>113</v>
      </c>
      <c r="C52" s="114" t="s">
        <v>114</v>
      </c>
      <c r="D52" s="115" t="s">
        <v>115</v>
      </c>
      <c r="E52" s="116">
        <v>0</v>
      </c>
      <c r="F52" s="117"/>
      <c r="G52" s="118">
        <f>E52*F52</f>
        <v>0</v>
      </c>
      <c r="H52" s="119">
        <v>0</v>
      </c>
      <c r="I52" s="120">
        <f>E52*H52</f>
        <v>0</v>
      </c>
      <c r="J52" s="119"/>
      <c r="K52" s="120">
        <f>E52*J52</f>
        <v>0</v>
      </c>
      <c r="O52" s="111"/>
      <c r="Z52" s="121"/>
      <c r="AA52" s="121">
        <v>3</v>
      </c>
      <c r="AB52" s="121">
        <v>1</v>
      </c>
      <c r="AC52" s="121">
        <v>58380120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3</v>
      </c>
      <c r="CB52" s="121">
        <v>1</v>
      </c>
      <c r="CZ52" s="78">
        <v>1</v>
      </c>
    </row>
    <row r="53" spans="1:104" x14ac:dyDescent="0.2">
      <c r="A53" s="122"/>
      <c r="B53" s="123"/>
      <c r="C53" s="124" t="s">
        <v>116</v>
      </c>
      <c r="D53" s="125"/>
      <c r="E53" s="125"/>
      <c r="F53" s="125"/>
      <c r="G53" s="126"/>
      <c r="I53" s="127"/>
      <c r="K53" s="127"/>
      <c r="L53" s="128" t="s">
        <v>116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22</v>
      </c>
      <c r="B54" s="113" t="s">
        <v>117</v>
      </c>
      <c r="C54" s="114" t="s">
        <v>118</v>
      </c>
      <c r="D54" s="115" t="s">
        <v>119</v>
      </c>
      <c r="E54" s="116">
        <v>230</v>
      </c>
      <c r="F54" s="117"/>
      <c r="G54" s="118">
        <f>E54*F54</f>
        <v>0</v>
      </c>
      <c r="H54" s="119">
        <v>6.0000000000002301E-2</v>
      </c>
      <c r="I54" s="120">
        <f>E54*H54</f>
        <v>13.80000000000053</v>
      </c>
      <c r="J54" s="119"/>
      <c r="K54" s="120">
        <f>E54*J54</f>
        <v>0</v>
      </c>
      <c r="O54" s="111"/>
      <c r="Z54" s="121"/>
      <c r="AA54" s="121">
        <v>3</v>
      </c>
      <c r="AB54" s="121">
        <v>1</v>
      </c>
      <c r="AC54" s="121">
        <v>59217421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3</v>
      </c>
      <c r="CB54" s="121">
        <v>1</v>
      </c>
      <c r="CZ54" s="78">
        <v>1</v>
      </c>
    </row>
    <row r="55" spans="1:104" x14ac:dyDescent="0.2">
      <c r="A55" s="112">
        <v>23</v>
      </c>
      <c r="B55" s="113" t="s">
        <v>120</v>
      </c>
      <c r="C55" s="114" t="s">
        <v>121</v>
      </c>
      <c r="D55" s="115" t="s">
        <v>119</v>
      </c>
      <c r="E55" s="116">
        <v>36</v>
      </c>
      <c r="F55" s="117"/>
      <c r="G55" s="118">
        <f>E55*F55</f>
        <v>0</v>
      </c>
      <c r="H55" s="119">
        <v>4.8299999999983398E-2</v>
      </c>
      <c r="I55" s="120">
        <f>E55*H55</f>
        <v>1.7387999999994024</v>
      </c>
      <c r="J55" s="119"/>
      <c r="K55" s="120">
        <f>E55*J55</f>
        <v>0</v>
      </c>
      <c r="O55" s="111"/>
      <c r="Z55" s="121"/>
      <c r="AA55" s="121">
        <v>3</v>
      </c>
      <c r="AB55" s="121">
        <v>1</v>
      </c>
      <c r="AC55" s="121">
        <v>59217476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8">
        <v>1</v>
      </c>
    </row>
    <row r="56" spans="1:104" x14ac:dyDescent="0.2">
      <c r="A56" s="112">
        <v>24</v>
      </c>
      <c r="B56" s="113" t="s">
        <v>122</v>
      </c>
      <c r="C56" s="114" t="s">
        <v>123</v>
      </c>
      <c r="D56" s="115" t="s">
        <v>119</v>
      </c>
      <c r="E56" s="116">
        <v>8</v>
      </c>
      <c r="F56" s="117"/>
      <c r="G56" s="118">
        <f>E56*F56</f>
        <v>0</v>
      </c>
      <c r="H56" s="119">
        <v>6.7000000000007304E-2</v>
      </c>
      <c r="I56" s="120">
        <f>E56*H56</f>
        <v>0.53600000000005843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59217480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8">
        <v>1</v>
      </c>
    </row>
    <row r="57" spans="1:104" x14ac:dyDescent="0.2">
      <c r="A57" s="112">
        <v>25</v>
      </c>
      <c r="B57" s="113" t="s">
        <v>124</v>
      </c>
      <c r="C57" s="114" t="s">
        <v>125</v>
      </c>
      <c r="D57" s="115" t="s">
        <v>119</v>
      </c>
      <c r="E57" s="116">
        <v>8</v>
      </c>
      <c r="F57" s="117"/>
      <c r="G57" s="118">
        <f>E57*F57</f>
        <v>0</v>
      </c>
      <c r="H57" s="119">
        <v>6.7000000000007304E-2</v>
      </c>
      <c r="I57" s="120">
        <f>E57*H57</f>
        <v>0.53600000000005843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59217481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8">
        <v>1</v>
      </c>
    </row>
    <row r="58" spans="1:104" ht="22.5" x14ac:dyDescent="0.2">
      <c r="A58" s="112">
        <v>26</v>
      </c>
      <c r="B58" s="113" t="s">
        <v>126</v>
      </c>
      <c r="C58" s="114" t="s">
        <v>127</v>
      </c>
      <c r="D58" s="115" t="s">
        <v>35</v>
      </c>
      <c r="E58" s="116">
        <v>11.55</v>
      </c>
      <c r="F58" s="117"/>
      <c r="G58" s="118">
        <f>E58*F58</f>
        <v>0</v>
      </c>
      <c r="H58" s="119">
        <v>0.14400000000000501</v>
      </c>
      <c r="I58" s="120">
        <f>E58*H58</f>
        <v>1.663200000000058</v>
      </c>
      <c r="J58" s="119"/>
      <c r="K58" s="120">
        <f>E58*J58</f>
        <v>0</v>
      </c>
      <c r="O58" s="111"/>
      <c r="Z58" s="121"/>
      <c r="AA58" s="121">
        <v>3</v>
      </c>
      <c r="AB58" s="121">
        <v>1</v>
      </c>
      <c r="AC58" s="121">
        <v>592451151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3</v>
      </c>
      <c r="CB58" s="121">
        <v>1</v>
      </c>
      <c r="CZ58" s="78">
        <v>1</v>
      </c>
    </row>
    <row r="59" spans="1:104" x14ac:dyDescent="0.2">
      <c r="A59" s="122"/>
      <c r="B59" s="123"/>
      <c r="C59" s="129" t="s">
        <v>128</v>
      </c>
      <c r="D59" s="130"/>
      <c r="E59" s="131">
        <v>11.55</v>
      </c>
      <c r="F59" s="132"/>
      <c r="G59" s="133"/>
      <c r="H59" s="134"/>
      <c r="I59" s="127"/>
      <c r="K59" s="127"/>
      <c r="M59" s="135" t="s">
        <v>128</v>
      </c>
      <c r="O59" s="11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6" t="str">
        <f>C58</f>
        <v>Dlažba betonová SLP 20x10x6 cm, barva červená náklepová</v>
      </c>
      <c r="BE59" s="121"/>
      <c r="BF59" s="121"/>
      <c r="BG59" s="121"/>
      <c r="BH59" s="121"/>
      <c r="BI59" s="121"/>
      <c r="BJ59" s="121"/>
      <c r="BK59" s="121"/>
    </row>
    <row r="60" spans="1:104" ht="22.5" x14ac:dyDescent="0.2">
      <c r="A60" s="112">
        <v>27</v>
      </c>
      <c r="B60" s="113" t="s">
        <v>129</v>
      </c>
      <c r="C60" s="114" t="s">
        <v>130</v>
      </c>
      <c r="D60" s="115" t="s">
        <v>35</v>
      </c>
      <c r="E60" s="116">
        <v>368.91750000000002</v>
      </c>
      <c r="F60" s="117"/>
      <c r="G60" s="118">
        <f>E60*F60</f>
        <v>0</v>
      </c>
      <c r="H60" s="119">
        <v>0.13100000000008499</v>
      </c>
      <c r="I60" s="120">
        <f>E60*H60</f>
        <v>48.328192500031356</v>
      </c>
      <c r="J60" s="119"/>
      <c r="K60" s="120">
        <f>E60*J60</f>
        <v>0</v>
      </c>
      <c r="O60" s="111"/>
      <c r="Z60" s="121"/>
      <c r="AA60" s="121">
        <v>3</v>
      </c>
      <c r="AB60" s="121">
        <v>1</v>
      </c>
      <c r="AC60" s="121">
        <v>5924511900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3</v>
      </c>
      <c r="CB60" s="121">
        <v>1</v>
      </c>
      <c r="CZ60" s="78">
        <v>1</v>
      </c>
    </row>
    <row r="61" spans="1:104" x14ac:dyDescent="0.2">
      <c r="A61" s="122"/>
      <c r="B61" s="123"/>
      <c r="C61" s="124"/>
      <c r="D61" s="125"/>
      <c r="E61" s="125"/>
      <c r="F61" s="125"/>
      <c r="G61" s="126"/>
      <c r="I61" s="127"/>
      <c r="K61" s="127"/>
      <c r="L61" s="128"/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22"/>
      <c r="B62" s="123"/>
      <c r="C62" s="129" t="s">
        <v>131</v>
      </c>
      <c r="D62" s="130"/>
      <c r="E62" s="131">
        <v>368.91750000000002</v>
      </c>
      <c r="F62" s="132"/>
      <c r="G62" s="133"/>
      <c r="H62" s="134"/>
      <c r="I62" s="127"/>
      <c r="K62" s="127"/>
      <c r="M62" s="135" t="s">
        <v>131</v>
      </c>
      <c r="O62" s="11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36">
        <f>C61</f>
        <v>0</v>
      </c>
      <c r="BE62" s="121"/>
      <c r="BF62" s="121"/>
      <c r="BG62" s="121"/>
      <c r="BH62" s="121"/>
      <c r="BI62" s="121"/>
      <c r="BJ62" s="121"/>
      <c r="BK62" s="121"/>
    </row>
    <row r="63" spans="1:104" x14ac:dyDescent="0.2">
      <c r="A63" s="137" t="s">
        <v>36</v>
      </c>
      <c r="B63" s="138" t="s">
        <v>93</v>
      </c>
      <c r="C63" s="139" t="s">
        <v>94</v>
      </c>
      <c r="D63" s="140"/>
      <c r="E63" s="141"/>
      <c r="F63" s="141"/>
      <c r="G63" s="142">
        <f>SUM(G37:G62)</f>
        <v>0</v>
      </c>
      <c r="H63" s="143"/>
      <c r="I63" s="144">
        <f>SUM(I37:I62)</f>
        <v>142.01306050004425</v>
      </c>
      <c r="J63" s="145"/>
      <c r="K63" s="144">
        <f>SUM(K37:K62)</f>
        <v>0</v>
      </c>
      <c r="O63" s="111"/>
      <c r="X63" s="146">
        <f>K63</f>
        <v>0</v>
      </c>
      <c r="Y63" s="146">
        <f>I63</f>
        <v>142.01306050004425</v>
      </c>
      <c r="Z63" s="147">
        <f>G63</f>
        <v>0</v>
      </c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48"/>
      <c r="BB63" s="148"/>
      <c r="BC63" s="148"/>
      <c r="BD63" s="148"/>
      <c r="BE63" s="148"/>
      <c r="BF63" s="148"/>
      <c r="BG63" s="121"/>
      <c r="BH63" s="121"/>
      <c r="BI63" s="121"/>
      <c r="BJ63" s="121"/>
      <c r="BK63" s="121"/>
    </row>
    <row r="64" spans="1:104" ht="14.25" customHeight="1" x14ac:dyDescent="0.2">
      <c r="A64" s="103" t="s">
        <v>32</v>
      </c>
      <c r="B64" s="104" t="s">
        <v>132</v>
      </c>
      <c r="C64" s="105" t="s">
        <v>133</v>
      </c>
      <c r="D64" s="106"/>
      <c r="E64" s="107"/>
      <c r="F64" s="107"/>
      <c r="G64" s="108"/>
      <c r="H64" s="109"/>
      <c r="I64" s="110"/>
      <c r="J64" s="109"/>
      <c r="K64" s="110"/>
      <c r="O64" s="111"/>
    </row>
    <row r="65" spans="1:104" x14ac:dyDescent="0.2">
      <c r="A65" s="112">
        <v>28</v>
      </c>
      <c r="B65" s="113" t="s">
        <v>134</v>
      </c>
      <c r="C65" s="114" t="s">
        <v>135</v>
      </c>
      <c r="D65" s="115" t="s">
        <v>35</v>
      </c>
      <c r="E65" s="116">
        <v>213.5</v>
      </c>
      <c r="F65" s="117"/>
      <c r="G65" s="118">
        <f>E65*F65</f>
        <v>0</v>
      </c>
      <c r="H65" s="119">
        <v>0</v>
      </c>
      <c r="I65" s="120">
        <f>E65*H65</f>
        <v>0</v>
      </c>
      <c r="J65" s="119">
        <v>-0.13799999999991999</v>
      </c>
      <c r="K65" s="120">
        <f>E65*J65</f>
        <v>-29.46299999998292</v>
      </c>
      <c r="O65" s="111"/>
      <c r="Z65" s="121"/>
      <c r="AA65" s="121">
        <v>1</v>
      </c>
      <c r="AB65" s="121">
        <v>1</v>
      </c>
      <c r="AC65" s="121">
        <v>1</v>
      </c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CA65" s="121">
        <v>1</v>
      </c>
      <c r="CB65" s="121">
        <v>1</v>
      </c>
      <c r="CZ65" s="78">
        <v>1</v>
      </c>
    </row>
    <row r="66" spans="1:104" x14ac:dyDescent="0.2">
      <c r="A66" s="122"/>
      <c r="B66" s="123"/>
      <c r="C66" s="129" t="s">
        <v>136</v>
      </c>
      <c r="D66" s="130"/>
      <c r="E66" s="131">
        <v>213.5</v>
      </c>
      <c r="F66" s="132"/>
      <c r="G66" s="133"/>
      <c r="H66" s="134"/>
      <c r="I66" s="127"/>
      <c r="K66" s="127"/>
      <c r="M66" s="135" t="s">
        <v>136</v>
      </c>
      <c r="O66" s="11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36" t="str">
        <f>C65</f>
        <v>Rozebrání dlažeb z betonových dlaždic na sucho</v>
      </c>
      <c r="BE66" s="121"/>
      <c r="BF66" s="121"/>
      <c r="BG66" s="121"/>
      <c r="BH66" s="121"/>
      <c r="BI66" s="121"/>
      <c r="BJ66" s="121"/>
      <c r="BK66" s="121"/>
    </row>
    <row r="67" spans="1:104" x14ac:dyDescent="0.2">
      <c r="A67" s="112">
        <v>29</v>
      </c>
      <c r="B67" s="113" t="s">
        <v>137</v>
      </c>
      <c r="C67" s="114" t="s">
        <v>138</v>
      </c>
      <c r="D67" s="115" t="s">
        <v>35</v>
      </c>
      <c r="E67" s="116">
        <v>42</v>
      </c>
      <c r="F67" s="117"/>
      <c r="G67" s="118">
        <f>E67*F67</f>
        <v>0</v>
      </c>
      <c r="H67" s="119">
        <v>0</v>
      </c>
      <c r="I67" s="120">
        <f>E67*H67</f>
        <v>0</v>
      </c>
      <c r="J67" s="119">
        <v>-0.28800000000001102</v>
      </c>
      <c r="K67" s="120">
        <f>E67*J67</f>
        <v>-12.096000000000464</v>
      </c>
      <c r="O67" s="111"/>
      <c r="Z67" s="121"/>
      <c r="AA67" s="121">
        <v>1</v>
      </c>
      <c r="AB67" s="121">
        <v>1</v>
      </c>
      <c r="AC67" s="121">
        <v>1</v>
      </c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CA67" s="121">
        <v>1</v>
      </c>
      <c r="CB67" s="121">
        <v>1</v>
      </c>
      <c r="CZ67" s="78">
        <v>1</v>
      </c>
    </row>
    <row r="68" spans="1:104" x14ac:dyDescent="0.2">
      <c r="A68" s="122"/>
      <c r="B68" s="123"/>
      <c r="C68" s="129" t="s">
        <v>139</v>
      </c>
      <c r="D68" s="130"/>
      <c r="E68" s="131">
        <v>42</v>
      </c>
      <c r="F68" s="132"/>
      <c r="G68" s="133"/>
      <c r="H68" s="134"/>
      <c r="I68" s="127"/>
      <c r="K68" s="127"/>
      <c r="M68" s="135" t="s">
        <v>139</v>
      </c>
      <c r="O68" s="11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36" t="str">
        <f>C67</f>
        <v>Rozebrání dlažeb z drobných kostek v betonu,živici</v>
      </c>
      <c r="BE68" s="121"/>
      <c r="BF68" s="121"/>
      <c r="BG68" s="121"/>
      <c r="BH68" s="121"/>
      <c r="BI68" s="121"/>
      <c r="BJ68" s="121"/>
      <c r="BK68" s="121"/>
    </row>
    <row r="69" spans="1:104" x14ac:dyDescent="0.2">
      <c r="A69" s="112">
        <v>30</v>
      </c>
      <c r="B69" s="113" t="s">
        <v>140</v>
      </c>
      <c r="C69" s="114" t="s">
        <v>141</v>
      </c>
      <c r="D69" s="115" t="s">
        <v>35</v>
      </c>
      <c r="E69" s="116">
        <v>4</v>
      </c>
      <c r="F69" s="117"/>
      <c r="G69" s="118">
        <f>E69*F69</f>
        <v>0</v>
      </c>
      <c r="H69" s="119">
        <v>0</v>
      </c>
      <c r="I69" s="120">
        <f>E69*H69</f>
        <v>0</v>
      </c>
      <c r="J69" s="119">
        <v>-0.224999999999909</v>
      </c>
      <c r="K69" s="120">
        <f>E69*J69</f>
        <v>-0.89999999999963598</v>
      </c>
      <c r="O69" s="111"/>
      <c r="Z69" s="121"/>
      <c r="AA69" s="121">
        <v>1</v>
      </c>
      <c r="AB69" s="121">
        <v>1</v>
      </c>
      <c r="AC69" s="121">
        <v>1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CA69" s="121">
        <v>1</v>
      </c>
      <c r="CB69" s="121">
        <v>1</v>
      </c>
      <c r="CZ69" s="78">
        <v>1</v>
      </c>
    </row>
    <row r="70" spans="1:104" x14ac:dyDescent="0.2">
      <c r="A70" s="122"/>
      <c r="B70" s="123"/>
      <c r="C70" s="124"/>
      <c r="D70" s="125"/>
      <c r="E70" s="125"/>
      <c r="F70" s="125"/>
      <c r="G70" s="126"/>
      <c r="I70" s="127"/>
      <c r="K70" s="127"/>
      <c r="L70" s="128"/>
      <c r="O70" s="11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</row>
    <row r="71" spans="1:104" x14ac:dyDescent="0.2">
      <c r="A71" s="112">
        <v>31</v>
      </c>
      <c r="B71" s="113" t="s">
        <v>142</v>
      </c>
      <c r="C71" s="114" t="s">
        <v>143</v>
      </c>
      <c r="D71" s="115" t="s">
        <v>35</v>
      </c>
      <c r="E71" s="116">
        <v>55.25</v>
      </c>
      <c r="F71" s="117"/>
      <c r="G71" s="118">
        <f>E71*F71</f>
        <v>0</v>
      </c>
      <c r="H71" s="119">
        <v>0</v>
      </c>
      <c r="I71" s="120">
        <f>E71*H71</f>
        <v>0</v>
      </c>
      <c r="J71" s="119">
        <v>-0.44000000000005501</v>
      </c>
      <c r="K71" s="120">
        <f>E71*J71</f>
        <v>-24.31000000000304</v>
      </c>
      <c r="O71" s="111"/>
      <c r="Z71" s="121"/>
      <c r="AA71" s="121">
        <v>1</v>
      </c>
      <c r="AB71" s="121">
        <v>1</v>
      </c>
      <c r="AC71" s="121">
        <v>1</v>
      </c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CA71" s="121">
        <v>1</v>
      </c>
      <c r="CB71" s="121">
        <v>1</v>
      </c>
      <c r="CZ71" s="78">
        <v>1</v>
      </c>
    </row>
    <row r="72" spans="1:104" x14ac:dyDescent="0.2">
      <c r="A72" s="112">
        <v>32</v>
      </c>
      <c r="B72" s="113" t="s">
        <v>144</v>
      </c>
      <c r="C72" s="114" t="s">
        <v>145</v>
      </c>
      <c r="D72" s="115" t="s">
        <v>35</v>
      </c>
      <c r="E72" s="116">
        <v>266.5</v>
      </c>
      <c r="F72" s="117"/>
      <c r="G72" s="118">
        <f>E72*F72</f>
        <v>0</v>
      </c>
      <c r="H72" s="119">
        <v>0</v>
      </c>
      <c r="I72" s="120">
        <f>E72*H72</f>
        <v>0</v>
      </c>
      <c r="J72" s="119">
        <v>-0.32999999999992702</v>
      </c>
      <c r="K72" s="120">
        <f>E72*J72</f>
        <v>-87.944999999980553</v>
      </c>
      <c r="O72" s="111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8">
        <v>1</v>
      </c>
    </row>
    <row r="73" spans="1:104" x14ac:dyDescent="0.2">
      <c r="A73" s="122"/>
      <c r="B73" s="123"/>
      <c r="C73" s="129" t="s">
        <v>146</v>
      </c>
      <c r="D73" s="130"/>
      <c r="E73" s="131">
        <v>266.5</v>
      </c>
      <c r="F73" s="132"/>
      <c r="G73" s="133"/>
      <c r="H73" s="134"/>
      <c r="I73" s="127"/>
      <c r="K73" s="127"/>
      <c r="M73" s="135" t="s">
        <v>146</v>
      </c>
      <c r="O73" s="11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36" t="str">
        <f>C72</f>
        <v>Odstranění podkladu nad 50 m2,kam.drcené tl.15 cm</v>
      </c>
      <c r="BE73" s="121"/>
      <c r="BF73" s="121"/>
      <c r="BG73" s="121"/>
      <c r="BH73" s="121"/>
      <c r="BI73" s="121"/>
      <c r="BJ73" s="121"/>
      <c r="BK73" s="121"/>
    </row>
    <row r="74" spans="1:104" x14ac:dyDescent="0.2">
      <c r="A74" s="112">
        <v>33</v>
      </c>
      <c r="B74" s="113" t="s">
        <v>147</v>
      </c>
      <c r="C74" s="114" t="s">
        <v>148</v>
      </c>
      <c r="D74" s="115" t="s">
        <v>35</v>
      </c>
      <c r="E74" s="116">
        <v>21</v>
      </c>
      <c r="F74" s="117"/>
      <c r="G74" s="118">
        <f>E74*F74</f>
        <v>0</v>
      </c>
      <c r="H74" s="119">
        <v>0</v>
      </c>
      <c r="I74" s="120">
        <f>E74*H74</f>
        <v>0</v>
      </c>
      <c r="J74" s="119">
        <v>-0.48000000000001802</v>
      </c>
      <c r="K74" s="120">
        <f>E74*J74</f>
        <v>-10.080000000000378</v>
      </c>
      <c r="O74" s="111"/>
      <c r="Z74" s="121"/>
      <c r="AA74" s="121">
        <v>1</v>
      </c>
      <c r="AB74" s="121">
        <v>1</v>
      </c>
      <c r="AC74" s="121">
        <v>1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CA74" s="121">
        <v>1</v>
      </c>
      <c r="CB74" s="121">
        <v>1</v>
      </c>
      <c r="CZ74" s="78">
        <v>1</v>
      </c>
    </row>
    <row r="75" spans="1:104" x14ac:dyDescent="0.2">
      <c r="A75" s="112">
        <v>34</v>
      </c>
      <c r="B75" s="113" t="s">
        <v>149</v>
      </c>
      <c r="C75" s="114" t="s">
        <v>150</v>
      </c>
      <c r="D75" s="115" t="s">
        <v>103</v>
      </c>
      <c r="E75" s="116">
        <v>165.5</v>
      </c>
      <c r="F75" s="117"/>
      <c r="G75" s="118">
        <f>E75*F75</f>
        <v>0</v>
      </c>
      <c r="H75" s="119">
        <v>0</v>
      </c>
      <c r="I75" s="120">
        <f>E75*H75</f>
        <v>0</v>
      </c>
      <c r="J75" s="119">
        <v>-0.230000000000018</v>
      </c>
      <c r="K75" s="120">
        <f>E75*J75</f>
        <v>-38.065000000002975</v>
      </c>
      <c r="O75" s="111"/>
      <c r="Z75" s="121"/>
      <c r="AA75" s="121">
        <v>1</v>
      </c>
      <c r="AB75" s="121">
        <v>1</v>
      </c>
      <c r="AC75" s="121">
        <v>1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CA75" s="121">
        <v>1</v>
      </c>
      <c r="CB75" s="121">
        <v>1</v>
      </c>
      <c r="CZ75" s="78">
        <v>1</v>
      </c>
    </row>
    <row r="76" spans="1:104" x14ac:dyDescent="0.2">
      <c r="A76" s="112">
        <v>35</v>
      </c>
      <c r="B76" s="113" t="s">
        <v>151</v>
      </c>
      <c r="C76" s="114" t="s">
        <v>152</v>
      </c>
      <c r="D76" s="115" t="s">
        <v>103</v>
      </c>
      <c r="E76" s="116">
        <v>32.5</v>
      </c>
      <c r="F76" s="117"/>
      <c r="G76" s="118">
        <f>E76*F76</f>
        <v>0</v>
      </c>
      <c r="H76" s="119">
        <v>0</v>
      </c>
      <c r="I76" s="120">
        <f>E76*H76</f>
        <v>0</v>
      </c>
      <c r="J76" s="119">
        <v>-0.26999999999998198</v>
      </c>
      <c r="K76" s="120">
        <f>E76*J76</f>
        <v>-8.7749999999994142</v>
      </c>
      <c r="O76" s="111"/>
      <c r="Z76" s="121"/>
      <c r="AA76" s="121">
        <v>1</v>
      </c>
      <c r="AB76" s="121">
        <v>1</v>
      </c>
      <c r="AC76" s="121">
        <v>1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CA76" s="121">
        <v>1</v>
      </c>
      <c r="CB76" s="121">
        <v>1</v>
      </c>
      <c r="CZ76" s="78">
        <v>1</v>
      </c>
    </row>
    <row r="77" spans="1:104" x14ac:dyDescent="0.2">
      <c r="A77" s="112">
        <v>36</v>
      </c>
      <c r="B77" s="113" t="s">
        <v>153</v>
      </c>
      <c r="C77" s="114" t="s">
        <v>154</v>
      </c>
      <c r="D77" s="115" t="s">
        <v>103</v>
      </c>
      <c r="E77" s="116">
        <v>128.6</v>
      </c>
      <c r="F77" s="117"/>
      <c r="G77" s="118">
        <f>E77*F77</f>
        <v>0</v>
      </c>
      <c r="H77" s="119">
        <v>0</v>
      </c>
      <c r="I77" s="120">
        <f>E77*H77</f>
        <v>0</v>
      </c>
      <c r="J77" s="119">
        <v>-0.115000000000009</v>
      </c>
      <c r="K77" s="120">
        <f>E77*J77</f>
        <v>-14.789000000001156</v>
      </c>
      <c r="O77" s="111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8">
        <v>1</v>
      </c>
    </row>
    <row r="78" spans="1:104" x14ac:dyDescent="0.2">
      <c r="A78" s="122"/>
      <c r="B78" s="123"/>
      <c r="C78" s="124"/>
      <c r="D78" s="125"/>
      <c r="E78" s="125"/>
      <c r="F78" s="125"/>
      <c r="G78" s="126"/>
      <c r="I78" s="127"/>
      <c r="K78" s="127"/>
      <c r="L78" s="128"/>
      <c r="O78" s="11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104" ht="22.5" x14ac:dyDescent="0.2">
      <c r="A79" s="122"/>
      <c r="B79" s="123"/>
      <c r="C79" s="129" t="s">
        <v>155</v>
      </c>
      <c r="D79" s="130"/>
      <c r="E79" s="131">
        <v>36.6</v>
      </c>
      <c r="F79" s="132"/>
      <c r="G79" s="133"/>
      <c r="H79" s="134"/>
      <c r="I79" s="127"/>
      <c r="K79" s="127"/>
      <c r="M79" s="135" t="s">
        <v>155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36">
        <f>C78</f>
        <v>0</v>
      </c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22"/>
      <c r="B80" s="123"/>
      <c r="C80" s="129" t="s">
        <v>156</v>
      </c>
      <c r="D80" s="130"/>
      <c r="E80" s="131">
        <v>92</v>
      </c>
      <c r="F80" s="132"/>
      <c r="G80" s="133"/>
      <c r="H80" s="134"/>
      <c r="I80" s="127"/>
      <c r="K80" s="127"/>
      <c r="M80" s="135" t="s">
        <v>156</v>
      </c>
      <c r="O80" s="11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36" t="str">
        <f>C79</f>
        <v>dvojřádek ve sjezdech - mimo přídlažbu silnice:2*(3,6+3,6+3,8+3,9+3,4)</v>
      </c>
      <c r="BE80" s="121"/>
      <c r="BF80" s="121"/>
      <c r="BG80" s="121"/>
      <c r="BH80" s="121"/>
      <c r="BI80" s="121"/>
      <c r="BJ80" s="121"/>
      <c r="BK80" s="121"/>
    </row>
    <row r="81" spans="1:104" ht="22.5" x14ac:dyDescent="0.2">
      <c r="A81" s="112">
        <v>37</v>
      </c>
      <c r="B81" s="113" t="s">
        <v>157</v>
      </c>
      <c r="C81" s="114" t="s">
        <v>158</v>
      </c>
      <c r="D81" s="115" t="s">
        <v>35</v>
      </c>
      <c r="E81" s="116">
        <v>14.675000000000001</v>
      </c>
      <c r="F81" s="117"/>
      <c r="G81" s="118">
        <f>E81*F81</f>
        <v>0</v>
      </c>
      <c r="H81" s="119">
        <v>0</v>
      </c>
      <c r="I81" s="120">
        <f>E81*H81</f>
        <v>0</v>
      </c>
      <c r="J81" s="119">
        <v>0</v>
      </c>
      <c r="K81" s="120">
        <f>E81*J81</f>
        <v>0</v>
      </c>
      <c r="O81" s="111"/>
      <c r="Z81" s="121"/>
      <c r="AA81" s="121">
        <v>1</v>
      </c>
      <c r="AB81" s="121">
        <v>1</v>
      </c>
      <c r="AC81" s="121">
        <v>1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CA81" s="121">
        <v>1</v>
      </c>
      <c r="CB81" s="121">
        <v>1</v>
      </c>
      <c r="CZ81" s="78">
        <v>1</v>
      </c>
    </row>
    <row r="82" spans="1:104" x14ac:dyDescent="0.2">
      <c r="A82" s="122"/>
      <c r="B82" s="123"/>
      <c r="C82" s="124" t="s">
        <v>159</v>
      </c>
      <c r="D82" s="125"/>
      <c r="E82" s="125"/>
      <c r="F82" s="125"/>
      <c r="G82" s="126"/>
      <c r="I82" s="127"/>
      <c r="K82" s="127"/>
      <c r="L82" s="128" t="s">
        <v>159</v>
      </c>
      <c r="O82" s="11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</row>
    <row r="83" spans="1:104" x14ac:dyDescent="0.2">
      <c r="A83" s="122"/>
      <c r="B83" s="123"/>
      <c r="C83" s="124" t="s">
        <v>160</v>
      </c>
      <c r="D83" s="125"/>
      <c r="E83" s="125"/>
      <c r="F83" s="125"/>
      <c r="G83" s="126"/>
      <c r="I83" s="127"/>
      <c r="K83" s="127"/>
      <c r="L83" s="128" t="s">
        <v>160</v>
      </c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22"/>
      <c r="B84" s="123"/>
      <c r="C84" s="129" t="s">
        <v>161</v>
      </c>
      <c r="D84" s="130"/>
      <c r="E84" s="131">
        <v>10.675000000000001</v>
      </c>
      <c r="F84" s="132"/>
      <c r="G84" s="133"/>
      <c r="H84" s="134"/>
      <c r="I84" s="127"/>
      <c r="K84" s="127"/>
      <c r="M84" s="135" t="s">
        <v>161</v>
      </c>
      <c r="O84" s="11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36" t="str">
        <f>C83</f>
        <v>vybírat pouze nepoškozené dlaždice</v>
      </c>
      <c r="BE84" s="121"/>
      <c r="BF84" s="121"/>
      <c r="BG84" s="121"/>
      <c r="BH84" s="121"/>
      <c r="BI84" s="121"/>
      <c r="BJ84" s="121"/>
      <c r="BK84" s="121"/>
    </row>
    <row r="85" spans="1:104" x14ac:dyDescent="0.2">
      <c r="A85" s="122"/>
      <c r="B85" s="123"/>
      <c r="C85" s="129" t="s">
        <v>162</v>
      </c>
      <c r="D85" s="130"/>
      <c r="E85" s="131">
        <v>4</v>
      </c>
      <c r="F85" s="132"/>
      <c r="G85" s="133"/>
      <c r="H85" s="134"/>
      <c r="I85" s="127"/>
      <c r="K85" s="127"/>
      <c r="M85" s="135" t="s">
        <v>162</v>
      </c>
      <c r="O85" s="11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36" t="str">
        <f>C84</f>
        <v>30/30:213,5*0,05</v>
      </c>
      <c r="BE85" s="121"/>
      <c r="BF85" s="121"/>
      <c r="BG85" s="121"/>
      <c r="BH85" s="121"/>
      <c r="BI85" s="121"/>
      <c r="BJ85" s="121"/>
      <c r="BK85" s="121"/>
    </row>
    <row r="86" spans="1:104" x14ac:dyDescent="0.2">
      <c r="A86" s="112">
        <v>38</v>
      </c>
      <c r="B86" s="113" t="s">
        <v>163</v>
      </c>
      <c r="C86" s="114" t="s">
        <v>164</v>
      </c>
      <c r="D86" s="115" t="s">
        <v>35</v>
      </c>
      <c r="E86" s="116">
        <v>58.075000000000003</v>
      </c>
      <c r="F86" s="117"/>
      <c r="G86" s="118">
        <f>E86*F86</f>
        <v>0</v>
      </c>
      <c r="H86" s="119">
        <v>0</v>
      </c>
      <c r="I86" s="120">
        <f>E86*H86</f>
        <v>0</v>
      </c>
      <c r="J86" s="119">
        <v>0</v>
      </c>
      <c r="K86" s="120">
        <f>E86*J86</f>
        <v>0</v>
      </c>
      <c r="O86" s="111"/>
      <c r="Z86" s="121"/>
      <c r="AA86" s="121">
        <v>1</v>
      </c>
      <c r="AB86" s="121">
        <v>1</v>
      </c>
      <c r="AC86" s="121">
        <v>1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1</v>
      </c>
      <c r="CB86" s="121">
        <v>1</v>
      </c>
      <c r="CZ86" s="78">
        <v>1</v>
      </c>
    </row>
    <row r="87" spans="1:104" x14ac:dyDescent="0.2">
      <c r="A87" s="122"/>
      <c r="B87" s="123"/>
      <c r="C87" s="129" t="s">
        <v>165</v>
      </c>
      <c r="D87" s="130"/>
      <c r="E87" s="131">
        <v>16.074999999999999</v>
      </c>
      <c r="F87" s="132"/>
      <c r="G87" s="133"/>
      <c r="H87" s="134"/>
      <c r="I87" s="127"/>
      <c r="K87" s="127"/>
      <c r="M87" s="135" t="s">
        <v>165</v>
      </c>
      <c r="O87" s="11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36" t="str">
        <f>C86</f>
        <v>Očištění vybour.kostek drobných s výplní MC/živicí</v>
      </c>
      <c r="BE87" s="121"/>
      <c r="BF87" s="121"/>
      <c r="BG87" s="121"/>
      <c r="BH87" s="121"/>
      <c r="BI87" s="121"/>
      <c r="BJ87" s="121"/>
      <c r="BK87" s="121"/>
    </row>
    <row r="88" spans="1:104" x14ac:dyDescent="0.2">
      <c r="A88" s="122"/>
      <c r="B88" s="123"/>
      <c r="C88" s="129" t="s">
        <v>166</v>
      </c>
      <c r="D88" s="130"/>
      <c r="E88" s="131">
        <v>42</v>
      </c>
      <c r="F88" s="132"/>
      <c r="G88" s="133"/>
      <c r="H88" s="134"/>
      <c r="I88" s="127"/>
      <c r="K88" s="127"/>
      <c r="M88" s="135">
        <v>42</v>
      </c>
      <c r="O88" s="11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36" t="str">
        <f>C87</f>
        <v>64,3*0,25</v>
      </c>
      <c r="BE88" s="121"/>
      <c r="BF88" s="121"/>
      <c r="BG88" s="121"/>
      <c r="BH88" s="121"/>
      <c r="BI88" s="121"/>
      <c r="BJ88" s="121"/>
      <c r="BK88" s="121"/>
    </row>
    <row r="89" spans="1:104" x14ac:dyDescent="0.2">
      <c r="A89" s="112">
        <v>39</v>
      </c>
      <c r="B89" s="113" t="s">
        <v>167</v>
      </c>
      <c r="C89" s="114" t="s">
        <v>168</v>
      </c>
      <c r="D89" s="115" t="s">
        <v>169</v>
      </c>
      <c r="E89" s="116">
        <v>5</v>
      </c>
      <c r="F89" s="117"/>
      <c r="G89" s="118">
        <f>E89*F89</f>
        <v>0</v>
      </c>
      <c r="H89" s="119">
        <v>0</v>
      </c>
      <c r="I89" s="120">
        <f>E89*H89</f>
        <v>0</v>
      </c>
      <c r="J89" s="119"/>
      <c r="K89" s="120">
        <f>E89*J89</f>
        <v>0</v>
      </c>
      <c r="O89" s="111"/>
      <c r="Z89" s="121"/>
      <c r="AA89" s="121">
        <v>12</v>
      </c>
      <c r="AB89" s="121">
        <v>0</v>
      </c>
      <c r="AC89" s="121">
        <v>2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12</v>
      </c>
      <c r="CB89" s="121">
        <v>0</v>
      </c>
      <c r="CZ89" s="78">
        <v>1</v>
      </c>
    </row>
    <row r="90" spans="1:104" x14ac:dyDescent="0.2">
      <c r="A90" s="137" t="s">
        <v>36</v>
      </c>
      <c r="B90" s="138" t="s">
        <v>132</v>
      </c>
      <c r="C90" s="139" t="s">
        <v>133</v>
      </c>
      <c r="D90" s="140"/>
      <c r="E90" s="141"/>
      <c r="F90" s="141"/>
      <c r="G90" s="142">
        <f>SUM(G64:G89)</f>
        <v>0</v>
      </c>
      <c r="H90" s="143"/>
      <c r="I90" s="144">
        <f>SUM(I64:I89)</f>
        <v>0</v>
      </c>
      <c r="J90" s="145"/>
      <c r="K90" s="144">
        <f>SUM(K64:K89)</f>
        <v>-226.42299999997056</v>
      </c>
      <c r="O90" s="111"/>
      <c r="X90" s="146">
        <f>K90</f>
        <v>-226.42299999997056</v>
      </c>
      <c r="Y90" s="146">
        <f>I90</f>
        <v>0</v>
      </c>
      <c r="Z90" s="147">
        <f>G90</f>
        <v>0</v>
      </c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48"/>
      <c r="BB90" s="148"/>
      <c r="BC90" s="148"/>
      <c r="BD90" s="148"/>
      <c r="BE90" s="148"/>
      <c r="BF90" s="148"/>
      <c r="BG90" s="121"/>
      <c r="BH90" s="121"/>
      <c r="BI90" s="121"/>
      <c r="BJ90" s="121"/>
      <c r="BK90" s="121"/>
    </row>
    <row r="91" spans="1:104" ht="14.25" customHeight="1" x14ac:dyDescent="0.2">
      <c r="A91" s="103" t="s">
        <v>32</v>
      </c>
      <c r="B91" s="104" t="s">
        <v>170</v>
      </c>
      <c r="C91" s="105" t="s">
        <v>171</v>
      </c>
      <c r="D91" s="106"/>
      <c r="E91" s="107"/>
      <c r="F91" s="107"/>
      <c r="G91" s="108"/>
      <c r="H91" s="109"/>
      <c r="I91" s="110"/>
      <c r="J91" s="109"/>
      <c r="K91" s="110"/>
      <c r="O91" s="111"/>
    </row>
    <row r="92" spans="1:104" x14ac:dyDescent="0.2">
      <c r="A92" s="112">
        <v>40</v>
      </c>
      <c r="B92" s="113" t="s">
        <v>172</v>
      </c>
      <c r="C92" s="114" t="s">
        <v>173</v>
      </c>
      <c r="D92" s="115" t="s">
        <v>51</v>
      </c>
      <c r="E92" s="116">
        <v>1</v>
      </c>
      <c r="F92" s="117"/>
      <c r="G92" s="118">
        <f>E92*F92</f>
        <v>0</v>
      </c>
      <c r="H92" s="119">
        <v>0</v>
      </c>
      <c r="I92" s="120">
        <f>E92*H92</f>
        <v>0</v>
      </c>
      <c r="J92" s="119"/>
      <c r="K92" s="120">
        <f>E92*J92</f>
        <v>0</v>
      </c>
      <c r="O92" s="111"/>
      <c r="Z92" s="121"/>
      <c r="AA92" s="121">
        <v>12</v>
      </c>
      <c r="AB92" s="121">
        <v>0</v>
      </c>
      <c r="AC92" s="121">
        <v>3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12</v>
      </c>
      <c r="CB92" s="121">
        <v>0</v>
      </c>
      <c r="CZ92" s="78">
        <v>1</v>
      </c>
    </row>
    <row r="93" spans="1:104" x14ac:dyDescent="0.2">
      <c r="A93" s="112">
        <v>41</v>
      </c>
      <c r="B93" s="113" t="s">
        <v>174</v>
      </c>
      <c r="C93" s="114" t="s">
        <v>175</v>
      </c>
      <c r="D93" s="115" t="s">
        <v>51</v>
      </c>
      <c r="E93" s="116">
        <v>1</v>
      </c>
      <c r="F93" s="117"/>
      <c r="G93" s="118">
        <f>E93*F93</f>
        <v>0</v>
      </c>
      <c r="H93" s="119">
        <v>0</v>
      </c>
      <c r="I93" s="120">
        <f>E93*H93</f>
        <v>0</v>
      </c>
      <c r="J93" s="119"/>
      <c r="K93" s="120">
        <f>E93*J93</f>
        <v>0</v>
      </c>
      <c r="O93" s="111"/>
      <c r="Z93" s="121"/>
      <c r="AA93" s="121">
        <v>12</v>
      </c>
      <c r="AB93" s="121">
        <v>0</v>
      </c>
      <c r="AC93" s="121">
        <v>4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CA93" s="121">
        <v>12</v>
      </c>
      <c r="CB93" s="121">
        <v>0</v>
      </c>
      <c r="CZ93" s="78">
        <v>1</v>
      </c>
    </row>
    <row r="94" spans="1:104" x14ac:dyDescent="0.2">
      <c r="A94" s="112">
        <v>42</v>
      </c>
      <c r="B94" s="113" t="s">
        <v>176</v>
      </c>
      <c r="C94" s="114" t="s">
        <v>177</v>
      </c>
      <c r="D94" s="115" t="s">
        <v>178</v>
      </c>
      <c r="E94" s="116">
        <v>30</v>
      </c>
      <c r="F94" s="117"/>
      <c r="G94" s="118">
        <f>E94*F94</f>
        <v>0</v>
      </c>
      <c r="H94" s="119">
        <v>0</v>
      </c>
      <c r="I94" s="120">
        <f>E94*H94</f>
        <v>0</v>
      </c>
      <c r="J94" s="119"/>
      <c r="K94" s="120">
        <f>E94*J94</f>
        <v>0</v>
      </c>
      <c r="O94" s="111"/>
      <c r="Z94" s="121"/>
      <c r="AA94" s="121">
        <v>12</v>
      </c>
      <c r="AB94" s="121">
        <v>0</v>
      </c>
      <c r="AC94" s="121">
        <v>5</v>
      </c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CA94" s="121">
        <v>12</v>
      </c>
      <c r="CB94" s="121">
        <v>0</v>
      </c>
      <c r="CZ94" s="78">
        <v>1</v>
      </c>
    </row>
    <row r="95" spans="1:104" x14ac:dyDescent="0.2">
      <c r="A95" s="137" t="s">
        <v>36</v>
      </c>
      <c r="B95" s="138" t="s">
        <v>170</v>
      </c>
      <c r="C95" s="139" t="s">
        <v>171</v>
      </c>
      <c r="D95" s="140"/>
      <c r="E95" s="141"/>
      <c r="F95" s="141"/>
      <c r="G95" s="142">
        <f>SUM(G91:G94)</f>
        <v>0</v>
      </c>
      <c r="H95" s="143"/>
      <c r="I95" s="144">
        <f>SUM(I91:I94)</f>
        <v>0</v>
      </c>
      <c r="J95" s="145"/>
      <c r="K95" s="144">
        <f>SUM(K91:K94)</f>
        <v>0</v>
      </c>
      <c r="O95" s="111"/>
      <c r="X95" s="146">
        <f>K95</f>
        <v>0</v>
      </c>
      <c r="Y95" s="146">
        <f>I95</f>
        <v>0</v>
      </c>
      <c r="Z95" s="147">
        <f>G95</f>
        <v>0</v>
      </c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48"/>
      <c r="BB95" s="148"/>
      <c r="BC95" s="148"/>
      <c r="BD95" s="148"/>
      <c r="BE95" s="148"/>
      <c r="BF95" s="148"/>
      <c r="BG95" s="121"/>
      <c r="BH95" s="121"/>
      <c r="BI95" s="121"/>
      <c r="BJ95" s="121"/>
      <c r="BK95" s="121"/>
    </row>
    <row r="96" spans="1:104" ht="14.25" customHeight="1" x14ac:dyDescent="0.2">
      <c r="A96" s="103" t="s">
        <v>32</v>
      </c>
      <c r="B96" s="104" t="s">
        <v>179</v>
      </c>
      <c r="C96" s="105" t="s">
        <v>180</v>
      </c>
      <c r="D96" s="106"/>
      <c r="E96" s="107"/>
      <c r="F96" s="107"/>
      <c r="G96" s="108"/>
      <c r="H96" s="109"/>
      <c r="I96" s="110"/>
      <c r="J96" s="109"/>
      <c r="K96" s="110"/>
      <c r="O96" s="111"/>
    </row>
    <row r="97" spans="1:104" x14ac:dyDescent="0.2">
      <c r="A97" s="112">
        <v>43</v>
      </c>
      <c r="B97" s="113" t="s">
        <v>181</v>
      </c>
      <c r="C97" s="114" t="s">
        <v>182</v>
      </c>
      <c r="D97" s="115" t="s">
        <v>183</v>
      </c>
      <c r="E97" s="116">
        <v>340.47596325016099</v>
      </c>
      <c r="F97" s="117"/>
      <c r="G97" s="118">
        <f>E97*F97</f>
        <v>0</v>
      </c>
      <c r="H97" s="119">
        <v>0</v>
      </c>
      <c r="I97" s="120">
        <f>E97*H97</f>
        <v>0</v>
      </c>
      <c r="J97" s="119"/>
      <c r="K97" s="120">
        <f>E97*J97</f>
        <v>0</v>
      </c>
      <c r="O97" s="111"/>
      <c r="Z97" s="121"/>
      <c r="AA97" s="121">
        <v>7</v>
      </c>
      <c r="AB97" s="121">
        <v>1</v>
      </c>
      <c r="AC97" s="121">
        <v>2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7</v>
      </c>
      <c r="CB97" s="121">
        <v>1</v>
      </c>
      <c r="CZ97" s="78">
        <v>1</v>
      </c>
    </row>
    <row r="98" spans="1:104" x14ac:dyDescent="0.2">
      <c r="A98" s="137" t="s">
        <v>36</v>
      </c>
      <c r="B98" s="138" t="s">
        <v>179</v>
      </c>
      <c r="C98" s="139" t="s">
        <v>180</v>
      </c>
      <c r="D98" s="140"/>
      <c r="E98" s="141"/>
      <c r="F98" s="141"/>
      <c r="G98" s="142">
        <f>SUM(G96:G97)</f>
        <v>0</v>
      </c>
      <c r="H98" s="143"/>
      <c r="I98" s="144">
        <f>SUM(I96:I97)</f>
        <v>0</v>
      </c>
      <c r="J98" s="145"/>
      <c r="K98" s="144">
        <f>SUM(K96:K97)</f>
        <v>0</v>
      </c>
      <c r="O98" s="111"/>
      <c r="X98" s="146">
        <f>K98</f>
        <v>0</v>
      </c>
      <c r="Y98" s="146">
        <f>I98</f>
        <v>0</v>
      </c>
      <c r="Z98" s="147">
        <f>G98</f>
        <v>0</v>
      </c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48"/>
      <c r="BB98" s="148"/>
      <c r="BC98" s="148"/>
      <c r="BD98" s="148"/>
      <c r="BE98" s="148"/>
      <c r="BF98" s="148"/>
      <c r="BG98" s="121"/>
      <c r="BH98" s="121"/>
      <c r="BI98" s="121"/>
      <c r="BJ98" s="121"/>
      <c r="BK98" s="121"/>
    </row>
    <row r="99" spans="1:104" ht="14.25" customHeight="1" x14ac:dyDescent="0.2">
      <c r="A99" s="103" t="s">
        <v>32</v>
      </c>
      <c r="B99" s="104" t="s">
        <v>184</v>
      </c>
      <c r="C99" s="105" t="s">
        <v>185</v>
      </c>
      <c r="D99" s="106"/>
      <c r="E99" s="107"/>
      <c r="F99" s="107"/>
      <c r="G99" s="108"/>
      <c r="H99" s="109"/>
      <c r="I99" s="110"/>
      <c r="J99" s="109"/>
      <c r="K99" s="110"/>
      <c r="O99" s="111"/>
    </row>
    <row r="100" spans="1:104" ht="22.5" x14ac:dyDescent="0.2">
      <c r="A100" s="112">
        <v>44</v>
      </c>
      <c r="B100" s="113" t="s">
        <v>186</v>
      </c>
      <c r="C100" s="114" t="s">
        <v>187</v>
      </c>
      <c r="D100" s="115" t="s">
        <v>35</v>
      </c>
      <c r="E100" s="116">
        <v>45.1</v>
      </c>
      <c r="F100" s="117"/>
      <c r="G100" s="118">
        <f>E100*F100</f>
        <v>0</v>
      </c>
      <c r="H100" s="119">
        <v>0</v>
      </c>
      <c r="I100" s="120">
        <f>E100*H100</f>
        <v>0</v>
      </c>
      <c r="J100" s="119">
        <v>0</v>
      </c>
      <c r="K100" s="120">
        <f>E100*J100</f>
        <v>0</v>
      </c>
      <c r="O100" s="111"/>
      <c r="Z100" s="121"/>
      <c r="AA100" s="121">
        <v>1</v>
      </c>
      <c r="AB100" s="121">
        <v>7</v>
      </c>
      <c r="AC100" s="121">
        <v>7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</v>
      </c>
      <c r="CB100" s="121">
        <v>7</v>
      </c>
      <c r="CZ100" s="78">
        <v>2</v>
      </c>
    </row>
    <row r="101" spans="1:104" x14ac:dyDescent="0.2">
      <c r="A101" s="122"/>
      <c r="B101" s="123"/>
      <c r="C101" s="129" t="s">
        <v>188</v>
      </c>
      <c r="D101" s="130"/>
      <c r="E101" s="131">
        <v>45.1</v>
      </c>
      <c r="F101" s="132"/>
      <c r="G101" s="133"/>
      <c r="H101" s="134"/>
      <c r="I101" s="127"/>
      <c r="K101" s="127"/>
      <c r="M101" s="135" t="s">
        <v>188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6" t="str">
        <f>C100</f>
        <v>Izolační systém nopovou folií, svisle včetně dodávky fólie, ukonč.lišty výška nopu 10 mm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12">
        <v>45</v>
      </c>
      <c r="B102" s="113" t="s">
        <v>189</v>
      </c>
      <c r="C102" s="114" t="s">
        <v>190</v>
      </c>
      <c r="D102" s="115" t="s">
        <v>9</v>
      </c>
      <c r="E102" s="116">
        <v>128.084</v>
      </c>
      <c r="F102" s="117"/>
      <c r="G102" s="118">
        <f>E102*F102</f>
        <v>0</v>
      </c>
      <c r="H102" s="119">
        <v>0</v>
      </c>
      <c r="I102" s="120">
        <f>E102*H102</f>
        <v>0</v>
      </c>
      <c r="J102" s="119"/>
      <c r="K102" s="120">
        <f>E102*J102</f>
        <v>0</v>
      </c>
      <c r="O102" s="111"/>
      <c r="Z102" s="121"/>
      <c r="AA102" s="121">
        <v>7</v>
      </c>
      <c r="AB102" s="121">
        <v>1002</v>
      </c>
      <c r="AC102" s="121">
        <v>5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7</v>
      </c>
      <c r="CB102" s="121">
        <v>1002</v>
      </c>
      <c r="CZ102" s="78">
        <v>2</v>
      </c>
    </row>
    <row r="103" spans="1:104" x14ac:dyDescent="0.2">
      <c r="A103" s="137" t="s">
        <v>36</v>
      </c>
      <c r="B103" s="138" t="s">
        <v>184</v>
      </c>
      <c r="C103" s="139" t="s">
        <v>185</v>
      </c>
      <c r="D103" s="140"/>
      <c r="E103" s="141"/>
      <c r="F103" s="141"/>
      <c r="G103" s="142">
        <f>SUM(G99:G102)</f>
        <v>0</v>
      </c>
      <c r="H103" s="143"/>
      <c r="I103" s="144">
        <f>SUM(I99:I102)</f>
        <v>0</v>
      </c>
      <c r="J103" s="145"/>
      <c r="K103" s="144">
        <f>SUM(K99:K102)</f>
        <v>0</v>
      </c>
      <c r="O103" s="111"/>
      <c r="X103" s="146">
        <f>K103</f>
        <v>0</v>
      </c>
      <c r="Y103" s="146">
        <f>I103</f>
        <v>0</v>
      </c>
      <c r="Z103" s="147">
        <f>G103</f>
        <v>0</v>
      </c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48"/>
      <c r="BB103" s="148"/>
      <c r="BC103" s="148"/>
      <c r="BD103" s="148"/>
      <c r="BE103" s="148"/>
      <c r="BF103" s="148"/>
      <c r="BG103" s="121"/>
      <c r="BH103" s="121"/>
      <c r="BI103" s="121"/>
      <c r="BJ103" s="121"/>
      <c r="BK103" s="121"/>
    </row>
    <row r="104" spans="1:104" ht="14.25" customHeight="1" x14ac:dyDescent="0.2">
      <c r="A104" s="103" t="s">
        <v>32</v>
      </c>
      <c r="B104" s="104" t="s">
        <v>191</v>
      </c>
      <c r="C104" s="105" t="s">
        <v>192</v>
      </c>
      <c r="D104" s="106"/>
      <c r="E104" s="107"/>
      <c r="F104" s="107"/>
      <c r="G104" s="108"/>
      <c r="H104" s="109"/>
      <c r="I104" s="110"/>
      <c r="J104" s="109"/>
      <c r="K104" s="110"/>
      <c r="O104" s="111"/>
    </row>
    <row r="105" spans="1:104" x14ac:dyDescent="0.2">
      <c r="A105" s="112">
        <v>46</v>
      </c>
      <c r="B105" s="113" t="s">
        <v>193</v>
      </c>
      <c r="C105" s="114" t="s">
        <v>194</v>
      </c>
      <c r="D105" s="115" t="s">
        <v>54</v>
      </c>
      <c r="E105" s="116">
        <v>85.47</v>
      </c>
      <c r="F105" s="117"/>
      <c r="G105" s="118">
        <f>E105*F105</f>
        <v>0</v>
      </c>
      <c r="H105" s="119">
        <v>0</v>
      </c>
      <c r="I105" s="120">
        <f>E105*H105</f>
        <v>0</v>
      </c>
      <c r="J105" s="119">
        <v>0</v>
      </c>
      <c r="K105" s="120">
        <f>E105*J105</f>
        <v>0</v>
      </c>
      <c r="O105" s="111"/>
      <c r="Z105" s="121"/>
      <c r="AA105" s="121">
        <v>1</v>
      </c>
      <c r="AB105" s="121">
        <v>1</v>
      </c>
      <c r="AC105" s="121">
        <v>1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1</v>
      </c>
      <c r="CZ105" s="78">
        <v>1</v>
      </c>
    </row>
    <row r="106" spans="1:104" x14ac:dyDescent="0.2">
      <c r="A106" s="122"/>
      <c r="B106" s="123"/>
      <c r="C106" s="129" t="s">
        <v>195</v>
      </c>
      <c r="D106" s="130"/>
      <c r="E106" s="131">
        <v>85.47</v>
      </c>
      <c r="F106" s="132"/>
      <c r="G106" s="133"/>
      <c r="H106" s="134"/>
      <c r="I106" s="127"/>
      <c r="K106" s="127"/>
      <c r="M106" s="135" t="s">
        <v>195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36" t="str">
        <f>C105</f>
        <v>Poplatek za skládku horniny 1- 4</v>
      </c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12">
        <v>47</v>
      </c>
      <c r="B107" s="113" t="s">
        <v>196</v>
      </c>
      <c r="C107" s="114" t="s">
        <v>197</v>
      </c>
      <c r="D107" s="115" t="s">
        <v>183</v>
      </c>
      <c r="E107" s="116">
        <v>112.255</v>
      </c>
      <c r="F107" s="117"/>
      <c r="G107" s="118">
        <f>E107*F107</f>
        <v>0</v>
      </c>
      <c r="H107" s="119">
        <v>0</v>
      </c>
      <c r="I107" s="120">
        <f>E107*H107</f>
        <v>0</v>
      </c>
      <c r="J107" s="119">
        <v>0</v>
      </c>
      <c r="K107" s="120">
        <f>E107*J107</f>
        <v>0</v>
      </c>
      <c r="O107" s="111"/>
      <c r="Z107" s="121"/>
      <c r="AA107" s="121">
        <v>1</v>
      </c>
      <c r="AB107" s="121">
        <v>3</v>
      </c>
      <c r="AC107" s="121">
        <v>3</v>
      </c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CA107" s="121">
        <v>1</v>
      </c>
      <c r="CB107" s="121">
        <v>3</v>
      </c>
      <c r="CZ107" s="78">
        <v>1</v>
      </c>
    </row>
    <row r="108" spans="1:104" x14ac:dyDescent="0.2">
      <c r="A108" s="122"/>
      <c r="B108" s="123"/>
      <c r="C108" s="124" t="s">
        <v>198</v>
      </c>
      <c r="D108" s="125"/>
      <c r="E108" s="125"/>
      <c r="F108" s="125"/>
      <c r="G108" s="126"/>
      <c r="I108" s="127"/>
      <c r="K108" s="127"/>
      <c r="L108" s="128" t="s">
        <v>198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22"/>
      <c r="B109" s="123"/>
      <c r="C109" s="129" t="s">
        <v>199</v>
      </c>
      <c r="D109" s="130"/>
      <c r="E109" s="131">
        <v>112.255</v>
      </c>
      <c r="F109" s="132"/>
      <c r="G109" s="133"/>
      <c r="H109" s="134"/>
      <c r="I109" s="127"/>
      <c r="K109" s="127"/>
      <c r="M109" s="135" t="s">
        <v>199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36" t="str">
        <f>C108</f>
        <v>materiál z podkladu, ostatní materiál</v>
      </c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12">
        <v>48</v>
      </c>
      <c r="B110" s="113" t="s">
        <v>200</v>
      </c>
      <c r="C110" s="114" t="s">
        <v>201</v>
      </c>
      <c r="D110" s="115"/>
      <c r="E110" s="116">
        <v>27.234100000000002</v>
      </c>
      <c r="F110" s="117">
        <v>0</v>
      </c>
      <c r="G110" s="118">
        <f>E110*F110</f>
        <v>0</v>
      </c>
      <c r="H110" s="119">
        <v>0</v>
      </c>
      <c r="I110" s="120">
        <f>E110*H110</f>
        <v>0</v>
      </c>
      <c r="J110" s="119">
        <v>0</v>
      </c>
      <c r="K110" s="120">
        <f>E110*J110</f>
        <v>0</v>
      </c>
      <c r="O110" s="111"/>
      <c r="Z110" s="121"/>
      <c r="AA110" s="121">
        <v>1</v>
      </c>
      <c r="AB110" s="121">
        <v>0</v>
      </c>
      <c r="AC110" s="121">
        <v>0</v>
      </c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CA110" s="121">
        <v>1</v>
      </c>
      <c r="CB110" s="121">
        <v>0</v>
      </c>
      <c r="CZ110" s="78">
        <v>1</v>
      </c>
    </row>
    <row r="111" spans="1:104" x14ac:dyDescent="0.2">
      <c r="A111" s="122"/>
      <c r="B111" s="123"/>
      <c r="C111" s="124" t="s">
        <v>202</v>
      </c>
      <c r="D111" s="125"/>
      <c r="E111" s="125"/>
      <c r="F111" s="125"/>
      <c r="G111" s="126"/>
      <c r="I111" s="127"/>
      <c r="K111" s="127"/>
      <c r="L111" s="128" t="s">
        <v>202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129" t="s">
        <v>203</v>
      </c>
      <c r="D112" s="130"/>
      <c r="E112" s="131">
        <v>8.7750000000000004</v>
      </c>
      <c r="F112" s="132"/>
      <c r="G112" s="133"/>
      <c r="H112" s="134"/>
      <c r="I112" s="127"/>
      <c r="K112" s="127"/>
      <c r="M112" s="135" t="s">
        <v>203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6" t="str">
        <f>C111</f>
        <v>BEZ POPLATKŮ!!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29" t="s">
        <v>204</v>
      </c>
      <c r="D113" s="130"/>
      <c r="E113" s="131">
        <v>1.4732000000000001</v>
      </c>
      <c r="F113" s="132"/>
      <c r="G113" s="133"/>
      <c r="H113" s="134"/>
      <c r="I113" s="127"/>
      <c r="K113" s="127"/>
      <c r="M113" s="135" t="s">
        <v>204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6" t="str">
        <f>C112</f>
        <v>kamenné obrubníky:8,775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22"/>
      <c r="B114" s="123"/>
      <c r="C114" s="129" t="s">
        <v>205</v>
      </c>
      <c r="D114" s="130"/>
      <c r="E114" s="131">
        <v>16.986000000000001</v>
      </c>
      <c r="F114" s="132"/>
      <c r="G114" s="133"/>
      <c r="H114" s="134"/>
      <c r="I114" s="127"/>
      <c r="K114" s="127"/>
      <c r="M114" s="135" t="s">
        <v>205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6" t="str">
        <f>C113</f>
        <v>dlažba 30/30 - 5%:29,463*0,05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12">
        <v>49</v>
      </c>
      <c r="B115" s="113" t="s">
        <v>206</v>
      </c>
      <c r="C115" s="114" t="s">
        <v>207</v>
      </c>
      <c r="D115" s="115" t="s">
        <v>183</v>
      </c>
      <c r="E115" s="116">
        <v>76.134900000000002</v>
      </c>
      <c r="F115" s="117"/>
      <c r="G115" s="118">
        <f>E115*F115</f>
        <v>0</v>
      </c>
      <c r="H115" s="119">
        <v>0</v>
      </c>
      <c r="I115" s="120">
        <f>E115*H115</f>
        <v>0</v>
      </c>
      <c r="J115" s="119">
        <v>0</v>
      </c>
      <c r="K115" s="120">
        <f>E115*J115</f>
        <v>0</v>
      </c>
      <c r="O115" s="111"/>
      <c r="Z115" s="121"/>
      <c r="AA115" s="121">
        <v>1</v>
      </c>
      <c r="AB115" s="121">
        <v>3</v>
      </c>
      <c r="AC115" s="121">
        <v>3</v>
      </c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CA115" s="121">
        <v>1</v>
      </c>
      <c r="CB115" s="121">
        <v>3</v>
      </c>
      <c r="CZ115" s="78">
        <v>1</v>
      </c>
    </row>
    <row r="116" spans="1:104" x14ac:dyDescent="0.2">
      <c r="A116" s="122"/>
      <c r="B116" s="123"/>
      <c r="C116" s="124" t="s">
        <v>208</v>
      </c>
      <c r="D116" s="125"/>
      <c r="E116" s="125"/>
      <c r="F116" s="125"/>
      <c r="G116" s="126"/>
      <c r="I116" s="127"/>
      <c r="K116" s="127"/>
      <c r="L116" s="128" t="s">
        <v>208</v>
      </c>
      <c r="O116" s="11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</row>
    <row r="117" spans="1:104" x14ac:dyDescent="0.2">
      <c r="A117" s="122"/>
      <c r="B117" s="123"/>
      <c r="C117" s="129" t="s">
        <v>209</v>
      </c>
      <c r="D117" s="130"/>
      <c r="E117" s="131">
        <v>27.989899999999999</v>
      </c>
      <c r="F117" s="132"/>
      <c r="G117" s="133"/>
      <c r="H117" s="134"/>
      <c r="I117" s="127"/>
      <c r="K117" s="127"/>
      <c r="M117" s="135" t="s">
        <v>209</v>
      </c>
      <c r="O117" s="11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36" t="str">
        <f>C116</f>
        <v>určeno k recyklaci</v>
      </c>
      <c r="BE117" s="121"/>
      <c r="BF117" s="121"/>
      <c r="BG117" s="121"/>
      <c r="BH117" s="121"/>
      <c r="BI117" s="121"/>
      <c r="BJ117" s="121"/>
      <c r="BK117" s="121"/>
    </row>
    <row r="118" spans="1:104" x14ac:dyDescent="0.2">
      <c r="A118" s="122"/>
      <c r="B118" s="123"/>
      <c r="C118" s="129" t="s">
        <v>210</v>
      </c>
      <c r="D118" s="130"/>
      <c r="E118" s="131">
        <v>38.064999999999998</v>
      </c>
      <c r="F118" s="132"/>
      <c r="G118" s="133"/>
      <c r="H118" s="134"/>
      <c r="I118" s="127"/>
      <c r="K118" s="127"/>
      <c r="M118" s="135" t="s">
        <v>210</v>
      </c>
      <c r="O118" s="11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36" t="str">
        <f>C117</f>
        <v>dlažba 95%:29,463*0,95</v>
      </c>
      <c r="BE118" s="121"/>
      <c r="BF118" s="121"/>
      <c r="BG118" s="121"/>
      <c r="BH118" s="121"/>
      <c r="BI118" s="121"/>
      <c r="BJ118" s="121"/>
      <c r="BK118" s="121"/>
    </row>
    <row r="119" spans="1:104" x14ac:dyDescent="0.2">
      <c r="A119" s="122"/>
      <c r="B119" s="123"/>
      <c r="C119" s="129" t="s">
        <v>211</v>
      </c>
      <c r="D119" s="130"/>
      <c r="E119" s="131">
        <v>10.08</v>
      </c>
      <c r="F119" s="132"/>
      <c r="G119" s="133"/>
      <c r="H119" s="134"/>
      <c r="I119" s="127"/>
      <c r="K119" s="127"/>
      <c r="M119" s="135" t="s">
        <v>211</v>
      </c>
      <c r="O119" s="11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36" t="str">
        <f>C118</f>
        <v>chodníkový obrubník:38,065</v>
      </c>
      <c r="BE119" s="121"/>
      <c r="BF119" s="121"/>
      <c r="BG119" s="121"/>
      <c r="BH119" s="121"/>
      <c r="BI119" s="121"/>
      <c r="BJ119" s="121"/>
      <c r="BK119" s="121"/>
    </row>
    <row r="120" spans="1:104" x14ac:dyDescent="0.2">
      <c r="A120" s="137" t="s">
        <v>36</v>
      </c>
      <c r="B120" s="138" t="s">
        <v>191</v>
      </c>
      <c r="C120" s="139" t="s">
        <v>192</v>
      </c>
      <c r="D120" s="140"/>
      <c r="E120" s="141"/>
      <c r="F120" s="141"/>
      <c r="G120" s="142">
        <f>SUM(G104:G119)</f>
        <v>0</v>
      </c>
      <c r="H120" s="143"/>
      <c r="I120" s="144">
        <f>SUM(I104:I119)</f>
        <v>0</v>
      </c>
      <c r="J120" s="145"/>
      <c r="K120" s="144">
        <f>SUM(K104:K119)</f>
        <v>0</v>
      </c>
      <c r="O120" s="111"/>
      <c r="X120" s="146">
        <f>K120</f>
        <v>0</v>
      </c>
      <c r="Y120" s="146">
        <f>I120</f>
        <v>0</v>
      </c>
      <c r="Z120" s="147">
        <f>G120</f>
        <v>0</v>
      </c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48"/>
      <c r="BB120" s="148"/>
      <c r="BC120" s="148"/>
      <c r="BD120" s="148"/>
      <c r="BE120" s="148"/>
      <c r="BF120" s="148"/>
      <c r="BG120" s="121"/>
      <c r="BH120" s="121"/>
      <c r="BI120" s="121"/>
      <c r="BJ120" s="121"/>
      <c r="BK120" s="121"/>
    </row>
    <row r="121" spans="1:104" ht="14.25" customHeight="1" x14ac:dyDescent="0.2">
      <c r="A121" s="103" t="s">
        <v>32</v>
      </c>
      <c r="B121" s="104" t="s">
        <v>212</v>
      </c>
      <c r="C121" s="105" t="s">
        <v>213</v>
      </c>
      <c r="D121" s="106"/>
      <c r="E121" s="107"/>
      <c r="F121" s="107"/>
      <c r="G121" s="108"/>
      <c r="H121" s="109"/>
      <c r="I121" s="110"/>
      <c r="J121" s="109"/>
      <c r="K121" s="110"/>
      <c r="O121" s="111"/>
    </row>
    <row r="122" spans="1:104" x14ac:dyDescent="0.2">
      <c r="A122" s="112">
        <v>50</v>
      </c>
      <c r="B122" s="113" t="s">
        <v>214</v>
      </c>
      <c r="C122" s="114" t="s">
        <v>215</v>
      </c>
      <c r="D122" s="115" t="s">
        <v>183</v>
      </c>
      <c r="E122" s="116">
        <v>216.524</v>
      </c>
      <c r="F122" s="117"/>
      <c r="G122" s="118">
        <f>E122*F122</f>
        <v>0</v>
      </c>
      <c r="H122" s="119">
        <v>0</v>
      </c>
      <c r="I122" s="120">
        <f>E122*H122</f>
        <v>0</v>
      </c>
      <c r="J122" s="119">
        <v>0</v>
      </c>
      <c r="K122" s="120">
        <f>E122*J122</f>
        <v>0</v>
      </c>
      <c r="O122" s="111"/>
      <c r="Z122" s="121"/>
      <c r="AA122" s="121">
        <v>1</v>
      </c>
      <c r="AB122" s="121">
        <v>3</v>
      </c>
      <c r="AC122" s="121">
        <v>3</v>
      </c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CA122" s="121">
        <v>1</v>
      </c>
      <c r="CB122" s="121">
        <v>3</v>
      </c>
      <c r="CZ122" s="78">
        <v>1</v>
      </c>
    </row>
    <row r="123" spans="1:104" x14ac:dyDescent="0.2">
      <c r="A123" s="112">
        <v>51</v>
      </c>
      <c r="B123" s="113" t="s">
        <v>216</v>
      </c>
      <c r="C123" s="114" t="s">
        <v>217</v>
      </c>
      <c r="D123" s="115" t="s">
        <v>183</v>
      </c>
      <c r="E123" s="116">
        <v>1377.4028000000001</v>
      </c>
      <c r="F123" s="117"/>
      <c r="G123" s="118">
        <f>E123*F123</f>
        <v>0</v>
      </c>
      <c r="H123" s="119">
        <v>0</v>
      </c>
      <c r="I123" s="120">
        <f>E123*H123</f>
        <v>0</v>
      </c>
      <c r="J123" s="119">
        <v>0</v>
      </c>
      <c r="K123" s="120">
        <f>E123*J123</f>
        <v>0</v>
      </c>
      <c r="O123" s="111"/>
      <c r="Z123" s="121"/>
      <c r="AA123" s="121">
        <v>1</v>
      </c>
      <c r="AB123" s="121">
        <v>3</v>
      </c>
      <c r="AC123" s="121">
        <v>3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</v>
      </c>
      <c r="CB123" s="121">
        <v>3</v>
      </c>
      <c r="CZ123" s="78">
        <v>1</v>
      </c>
    </row>
    <row r="124" spans="1:104" x14ac:dyDescent="0.2">
      <c r="A124" s="122"/>
      <c r="B124" s="123"/>
      <c r="C124" s="129" t="s">
        <v>218</v>
      </c>
      <c r="D124" s="130"/>
      <c r="E124" s="131">
        <v>54.468200000000003</v>
      </c>
      <c r="F124" s="132"/>
      <c r="G124" s="133"/>
      <c r="H124" s="134"/>
      <c r="I124" s="127"/>
      <c r="K124" s="127"/>
      <c r="M124" s="135" t="s">
        <v>218</v>
      </c>
      <c r="O124" s="11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36" t="str">
        <f>C123</f>
        <v>Příplatek za dopravu suti po suchu za další 1 km</v>
      </c>
      <c r="BE124" s="121"/>
      <c r="BF124" s="121"/>
      <c r="BG124" s="121"/>
      <c r="BH124" s="121"/>
      <c r="BI124" s="121"/>
      <c r="BJ124" s="121"/>
      <c r="BK124" s="121"/>
    </row>
    <row r="125" spans="1:104" x14ac:dyDescent="0.2">
      <c r="A125" s="122"/>
      <c r="B125" s="123"/>
      <c r="C125" s="129" t="s">
        <v>219</v>
      </c>
      <c r="D125" s="130"/>
      <c r="E125" s="131">
        <v>304.53960000000001</v>
      </c>
      <c r="F125" s="132"/>
      <c r="G125" s="133"/>
      <c r="H125" s="134"/>
      <c r="I125" s="127"/>
      <c r="K125" s="127"/>
      <c r="M125" s="135" t="s">
        <v>219</v>
      </c>
      <c r="O125" s="11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36" t="str">
        <f>C124</f>
        <v>skládka města - Nitranská KM:27,2341*2</v>
      </c>
      <c r="BE125" s="121"/>
      <c r="BF125" s="121"/>
      <c r="BG125" s="121"/>
      <c r="BH125" s="121"/>
      <c r="BI125" s="121"/>
      <c r="BJ125" s="121"/>
      <c r="BK125" s="121"/>
    </row>
    <row r="126" spans="1:104" x14ac:dyDescent="0.2">
      <c r="A126" s="122"/>
      <c r="B126" s="123"/>
      <c r="C126" s="129" t="s">
        <v>220</v>
      </c>
      <c r="D126" s="130"/>
      <c r="E126" s="131">
        <v>1018.395</v>
      </c>
      <c r="F126" s="132"/>
      <c r="G126" s="133"/>
      <c r="H126" s="134"/>
      <c r="I126" s="127"/>
      <c r="K126" s="127"/>
      <c r="M126" s="135" t="s">
        <v>220</v>
      </c>
      <c r="O126" s="11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36" t="str">
        <f>C125</f>
        <v>skládka Lutopecny - recyklace betonu:76,1349*4</v>
      </c>
      <c r="BE126" s="121"/>
      <c r="BF126" s="121"/>
      <c r="BG126" s="121"/>
      <c r="BH126" s="121"/>
      <c r="BI126" s="121"/>
      <c r="BJ126" s="121"/>
      <c r="BK126" s="121"/>
    </row>
    <row r="127" spans="1:104" x14ac:dyDescent="0.2">
      <c r="A127" s="112">
        <v>52</v>
      </c>
      <c r="B127" s="113" t="s">
        <v>221</v>
      </c>
      <c r="C127" s="114" t="s">
        <v>222</v>
      </c>
      <c r="D127" s="115" t="s">
        <v>183</v>
      </c>
      <c r="E127" s="116">
        <v>216.524</v>
      </c>
      <c r="F127" s="117"/>
      <c r="G127" s="118">
        <f>E127*F127</f>
        <v>0</v>
      </c>
      <c r="H127" s="119">
        <v>0</v>
      </c>
      <c r="I127" s="120">
        <f>E127*H127</f>
        <v>0</v>
      </c>
      <c r="J127" s="119">
        <v>0</v>
      </c>
      <c r="K127" s="120">
        <f>E127*J127</f>
        <v>0</v>
      </c>
      <c r="O127" s="111"/>
      <c r="Z127" s="121"/>
      <c r="AA127" s="121">
        <v>1</v>
      </c>
      <c r="AB127" s="121">
        <v>3</v>
      </c>
      <c r="AC127" s="121">
        <v>3</v>
      </c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CA127" s="121">
        <v>1</v>
      </c>
      <c r="CB127" s="121">
        <v>3</v>
      </c>
      <c r="CZ127" s="78">
        <v>1</v>
      </c>
    </row>
    <row r="128" spans="1:104" x14ac:dyDescent="0.2">
      <c r="A128" s="122"/>
      <c r="B128" s="123"/>
      <c r="C128" s="129" t="s">
        <v>223</v>
      </c>
      <c r="D128" s="130"/>
      <c r="E128" s="131">
        <v>216.524</v>
      </c>
      <c r="F128" s="132"/>
      <c r="G128" s="133"/>
      <c r="H128" s="134"/>
      <c r="I128" s="127"/>
      <c r="K128" s="127"/>
      <c r="M128" s="135" t="s">
        <v>223</v>
      </c>
      <c r="O128" s="11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36" t="str">
        <f>C127</f>
        <v>Nakládání suti na dopravní prostředky</v>
      </c>
      <c r="BE128" s="121"/>
      <c r="BF128" s="121"/>
      <c r="BG128" s="121"/>
      <c r="BH128" s="121"/>
      <c r="BI128" s="121"/>
      <c r="BJ128" s="121"/>
      <c r="BK128" s="121"/>
    </row>
    <row r="129" spans="1:63" x14ac:dyDescent="0.2">
      <c r="A129" s="137" t="s">
        <v>36</v>
      </c>
      <c r="B129" s="138" t="s">
        <v>212</v>
      </c>
      <c r="C129" s="139" t="s">
        <v>213</v>
      </c>
      <c r="D129" s="140"/>
      <c r="E129" s="141"/>
      <c r="F129" s="141"/>
      <c r="G129" s="142">
        <f>SUM(G121:G128)</f>
        <v>0</v>
      </c>
      <c r="H129" s="143"/>
      <c r="I129" s="144">
        <f>SUM(I121:I128)</f>
        <v>0</v>
      </c>
      <c r="J129" s="145"/>
      <c r="K129" s="144">
        <f>SUM(K121:K128)</f>
        <v>0</v>
      </c>
      <c r="O129" s="111"/>
      <c r="X129" s="146">
        <f>K129</f>
        <v>0</v>
      </c>
      <c r="Y129" s="146">
        <f>I129</f>
        <v>0</v>
      </c>
      <c r="Z129" s="147">
        <f>G129</f>
        <v>0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48"/>
      <c r="BB129" s="148"/>
      <c r="BC129" s="148"/>
      <c r="BD129" s="148"/>
      <c r="BE129" s="148"/>
      <c r="BF129" s="148"/>
      <c r="BG129" s="121"/>
      <c r="BH129" s="121"/>
      <c r="BI129" s="121"/>
      <c r="BJ129" s="121"/>
      <c r="BK129" s="121"/>
    </row>
    <row r="130" spans="1:63" x14ac:dyDescent="0.2">
      <c r="A130" s="149" t="s">
        <v>37</v>
      </c>
      <c r="B130" s="150" t="s">
        <v>38</v>
      </c>
      <c r="C130" s="151"/>
      <c r="D130" s="152"/>
      <c r="E130" s="153"/>
      <c r="F130" s="153"/>
      <c r="G130" s="154">
        <f>SUM(Z7:Z130)</f>
        <v>0</v>
      </c>
      <c r="H130" s="155"/>
      <c r="I130" s="156">
        <f>SUM(Y7:Y130)</f>
        <v>340.47596325016082</v>
      </c>
      <c r="J130" s="155"/>
      <c r="K130" s="156">
        <f>SUM(X7:X130)</f>
        <v>-226.42299999997056</v>
      </c>
      <c r="O130" s="111"/>
      <c r="BA130" s="157"/>
      <c r="BB130" s="157"/>
      <c r="BC130" s="157"/>
      <c r="BD130" s="157"/>
      <c r="BE130" s="157"/>
      <c r="BF130" s="157"/>
    </row>
    <row r="131" spans="1:63" x14ac:dyDescent="0.2">
      <c r="E131" s="78"/>
    </row>
    <row r="132" spans="1:63" x14ac:dyDescent="0.2">
      <c r="A132" s="158"/>
      <c r="E132" s="78"/>
    </row>
    <row r="133" spans="1:63" x14ac:dyDescent="0.2">
      <c r="A133" s="159"/>
      <c r="B133" s="160"/>
      <c r="C133" s="161" t="s">
        <v>39</v>
      </c>
      <c r="D133" s="160"/>
      <c r="E133" s="160"/>
      <c r="F133" s="160"/>
      <c r="G133" s="162" t="s">
        <v>40</v>
      </c>
    </row>
    <row r="134" spans="1:63" x14ac:dyDescent="0.2">
      <c r="A134" s="163"/>
      <c r="B134" s="164"/>
      <c r="C134" s="165" t="s">
        <v>224</v>
      </c>
      <c r="D134" s="166"/>
      <c r="E134" s="167"/>
      <c r="F134" s="167"/>
      <c r="G134" s="168">
        <v>0</v>
      </c>
    </row>
    <row r="135" spans="1:63" x14ac:dyDescent="0.2">
      <c r="A135" s="163"/>
      <c r="B135" s="164"/>
      <c r="C135" s="165" t="s">
        <v>41</v>
      </c>
      <c r="D135" s="166"/>
      <c r="E135" s="167"/>
      <c r="F135" s="167"/>
      <c r="G135" s="168">
        <v>0</v>
      </c>
    </row>
    <row r="136" spans="1:63" x14ac:dyDescent="0.2">
      <c r="A136" s="163"/>
      <c r="B136" s="164"/>
      <c r="C136" s="165" t="s">
        <v>42</v>
      </c>
      <c r="D136" s="166"/>
      <c r="E136" s="167"/>
      <c r="F136" s="167"/>
      <c r="G136" s="168">
        <v>0</v>
      </c>
    </row>
    <row r="137" spans="1:63" x14ac:dyDescent="0.2">
      <c r="A137" s="163"/>
      <c r="B137" s="164"/>
      <c r="C137" s="165" t="s">
        <v>43</v>
      </c>
      <c r="D137" s="166"/>
      <c r="E137" s="167"/>
      <c r="F137" s="167"/>
      <c r="G137" s="168">
        <v>0</v>
      </c>
    </row>
    <row r="138" spans="1:63" x14ac:dyDescent="0.2">
      <c r="A138" s="163"/>
      <c r="B138" s="164"/>
      <c r="C138" s="165" t="s">
        <v>44</v>
      </c>
      <c r="D138" s="166"/>
      <c r="E138" s="167"/>
      <c r="F138" s="167"/>
      <c r="G138" s="168"/>
    </row>
    <row r="139" spans="1:63" x14ac:dyDescent="0.2">
      <c r="A139" s="163"/>
      <c r="B139" s="164"/>
      <c r="C139" s="165" t="s">
        <v>45</v>
      </c>
      <c r="D139" s="166"/>
      <c r="E139" s="167"/>
      <c r="F139" s="167"/>
      <c r="G139" s="168">
        <v>0</v>
      </c>
    </row>
    <row r="140" spans="1:63" x14ac:dyDescent="0.2">
      <c r="A140" s="163"/>
      <c r="B140" s="164"/>
      <c r="C140" s="165" t="s">
        <v>46</v>
      </c>
      <c r="D140" s="166"/>
      <c r="E140" s="167"/>
      <c r="F140" s="167"/>
      <c r="G140" s="168"/>
    </row>
    <row r="141" spans="1:63" x14ac:dyDescent="0.2">
      <c r="A141" s="163"/>
      <c r="B141" s="164"/>
      <c r="C141" s="165" t="s">
        <v>47</v>
      </c>
      <c r="D141" s="166"/>
      <c r="E141" s="167"/>
      <c r="F141" s="167"/>
      <c r="G141" s="168">
        <v>0</v>
      </c>
    </row>
    <row r="142" spans="1:63" x14ac:dyDescent="0.2">
      <c r="A142" s="169"/>
      <c r="B142" s="170" t="s">
        <v>40</v>
      </c>
      <c r="C142" s="171"/>
      <c r="D142" s="172"/>
      <c r="E142" s="173"/>
      <c r="F142" s="173"/>
      <c r="G142" s="174">
        <f>SUM(G134:G141)</f>
        <v>0</v>
      </c>
    </row>
    <row r="143" spans="1:63" x14ac:dyDescent="0.2">
      <c r="E143" s="78"/>
    </row>
    <row r="144" spans="1:63" x14ac:dyDescent="0.2">
      <c r="E144" s="78"/>
    </row>
    <row r="145" spans="5:5" x14ac:dyDescent="0.2">
      <c r="E145" s="78"/>
    </row>
    <row r="146" spans="5:5" x14ac:dyDescent="0.2">
      <c r="E146" s="78"/>
    </row>
    <row r="147" spans="5:5" x14ac:dyDescent="0.2">
      <c r="E147" s="78"/>
    </row>
    <row r="148" spans="5:5" x14ac:dyDescent="0.2">
      <c r="E148" s="78"/>
    </row>
    <row r="149" spans="5:5" x14ac:dyDescent="0.2">
      <c r="E149" s="78"/>
    </row>
    <row r="150" spans="5:5" x14ac:dyDescent="0.2">
      <c r="E150" s="78"/>
    </row>
    <row r="151" spans="5:5" x14ac:dyDescent="0.2">
      <c r="E151" s="78"/>
    </row>
    <row r="152" spans="5:5" x14ac:dyDescent="0.2">
      <c r="E152" s="78"/>
    </row>
    <row r="153" spans="5:5" x14ac:dyDescent="0.2">
      <c r="E153" s="78"/>
    </row>
    <row r="154" spans="5:5" x14ac:dyDescent="0.2">
      <c r="E154" s="78"/>
    </row>
    <row r="155" spans="5:5" x14ac:dyDescent="0.2">
      <c r="E155" s="78"/>
    </row>
    <row r="156" spans="5:5" x14ac:dyDescent="0.2">
      <c r="E156" s="78"/>
    </row>
    <row r="157" spans="5:5" x14ac:dyDescent="0.2">
      <c r="E157" s="78"/>
    </row>
    <row r="158" spans="5:5" x14ac:dyDescent="0.2">
      <c r="E158" s="78"/>
    </row>
    <row r="159" spans="5:5" x14ac:dyDescent="0.2">
      <c r="E159" s="78"/>
    </row>
    <row r="160" spans="5:5" x14ac:dyDescent="0.2">
      <c r="E160" s="78"/>
    </row>
    <row r="161" spans="5:5" x14ac:dyDescent="0.2">
      <c r="E161" s="78"/>
    </row>
    <row r="162" spans="5:5" x14ac:dyDescent="0.2">
      <c r="E162" s="78"/>
    </row>
    <row r="163" spans="5:5" x14ac:dyDescent="0.2">
      <c r="E163" s="78"/>
    </row>
    <row r="164" spans="5:5" x14ac:dyDescent="0.2">
      <c r="E164" s="78"/>
    </row>
    <row r="165" spans="5:5" x14ac:dyDescent="0.2">
      <c r="E165" s="78"/>
    </row>
    <row r="166" spans="5:5" x14ac:dyDescent="0.2">
      <c r="E166" s="78"/>
    </row>
    <row r="167" spans="5:5" x14ac:dyDescent="0.2">
      <c r="E167" s="78"/>
    </row>
    <row r="168" spans="5:5" x14ac:dyDescent="0.2">
      <c r="E168" s="78"/>
    </row>
    <row r="169" spans="5:5" x14ac:dyDescent="0.2">
      <c r="E169" s="78"/>
    </row>
    <row r="170" spans="5:5" x14ac:dyDescent="0.2">
      <c r="E170" s="78"/>
    </row>
    <row r="171" spans="5:5" x14ac:dyDescent="0.2">
      <c r="E171" s="78"/>
    </row>
    <row r="172" spans="5:5" x14ac:dyDescent="0.2">
      <c r="E172" s="78"/>
    </row>
    <row r="173" spans="5:5" x14ac:dyDescent="0.2">
      <c r="E173" s="78"/>
    </row>
    <row r="174" spans="5:5" x14ac:dyDescent="0.2">
      <c r="E174" s="78"/>
    </row>
    <row r="175" spans="5:5" x14ac:dyDescent="0.2">
      <c r="E175" s="78"/>
    </row>
    <row r="176" spans="5:5" x14ac:dyDescent="0.2">
      <c r="E176" s="78"/>
    </row>
    <row r="177" spans="5:5" x14ac:dyDescent="0.2">
      <c r="E177" s="78"/>
    </row>
    <row r="178" spans="5:5" x14ac:dyDescent="0.2">
      <c r="E178" s="78"/>
    </row>
    <row r="179" spans="5:5" x14ac:dyDescent="0.2">
      <c r="E179" s="78"/>
    </row>
    <row r="180" spans="5:5" x14ac:dyDescent="0.2">
      <c r="E180" s="78"/>
    </row>
    <row r="181" spans="5:5" x14ac:dyDescent="0.2">
      <c r="E181" s="78"/>
    </row>
    <row r="182" spans="5:5" x14ac:dyDescent="0.2">
      <c r="E182" s="78"/>
    </row>
    <row r="183" spans="5:5" x14ac:dyDescent="0.2">
      <c r="E183" s="78"/>
    </row>
    <row r="184" spans="5:5" x14ac:dyDescent="0.2">
      <c r="E184" s="78"/>
    </row>
    <row r="185" spans="5:5" x14ac:dyDescent="0.2">
      <c r="E185" s="78"/>
    </row>
    <row r="186" spans="5:5" x14ac:dyDescent="0.2">
      <c r="E186" s="78"/>
    </row>
    <row r="187" spans="5:5" x14ac:dyDescent="0.2">
      <c r="E187" s="78"/>
    </row>
    <row r="188" spans="5:5" x14ac:dyDescent="0.2">
      <c r="E188" s="78"/>
    </row>
    <row r="189" spans="5:5" x14ac:dyDescent="0.2">
      <c r="E189" s="78"/>
    </row>
    <row r="190" spans="5:5" x14ac:dyDescent="0.2">
      <c r="E190" s="78"/>
    </row>
    <row r="191" spans="5:5" x14ac:dyDescent="0.2">
      <c r="E191" s="78"/>
    </row>
    <row r="192" spans="5:5" x14ac:dyDescent="0.2">
      <c r="E192" s="78"/>
    </row>
    <row r="193" spans="1:7" x14ac:dyDescent="0.2">
      <c r="E193" s="78"/>
    </row>
    <row r="194" spans="1:7" x14ac:dyDescent="0.2">
      <c r="E194" s="78"/>
    </row>
    <row r="195" spans="1:7" x14ac:dyDescent="0.2">
      <c r="A195" s="175"/>
      <c r="B195" s="175"/>
    </row>
    <row r="196" spans="1:7" x14ac:dyDescent="0.2">
      <c r="C196" s="176"/>
      <c r="D196" s="176"/>
      <c r="E196" s="177"/>
      <c r="F196" s="176"/>
      <c r="G196" s="178"/>
    </row>
    <row r="197" spans="1:7" x14ac:dyDescent="0.2">
      <c r="A197" s="175"/>
      <c r="B197" s="175"/>
    </row>
    <row r="1114" spans="1:7" x14ac:dyDescent="0.2">
      <c r="A1114" s="179"/>
      <c r="B1114" s="180"/>
      <c r="C1114" s="181" t="s">
        <v>41</v>
      </c>
      <c r="D1114" s="182"/>
      <c r="F1114" s="97"/>
      <c r="G1114" s="127">
        <v>100000</v>
      </c>
    </row>
    <row r="1115" spans="1:7" x14ac:dyDescent="0.2">
      <c r="A1115" s="179"/>
      <c r="B1115" s="180"/>
      <c r="C1115" s="181" t="s">
        <v>42</v>
      </c>
      <c r="D1115" s="182"/>
      <c r="F1115" s="97"/>
      <c r="G1115" s="127">
        <v>100000</v>
      </c>
    </row>
    <row r="1116" spans="1:7" x14ac:dyDescent="0.2">
      <c r="A1116" s="179"/>
      <c r="B1116" s="180"/>
      <c r="C1116" s="181" t="s">
        <v>43</v>
      </c>
      <c r="D1116" s="182"/>
      <c r="F1116" s="97"/>
      <c r="G1116" s="127">
        <v>100000</v>
      </c>
    </row>
    <row r="1117" spans="1:7" x14ac:dyDescent="0.2">
      <c r="A1117" s="179"/>
      <c r="B1117" s="180"/>
      <c r="C1117" s="181" t="s">
        <v>44</v>
      </c>
      <c r="D1117" s="182"/>
      <c r="F1117" s="97"/>
      <c r="G1117" s="127">
        <v>100000</v>
      </c>
    </row>
    <row r="1118" spans="1:7" x14ac:dyDescent="0.2">
      <c r="A1118" s="179"/>
      <c r="B1118" s="180"/>
      <c r="C1118" s="181" t="s">
        <v>45</v>
      </c>
      <c r="D1118" s="182"/>
      <c r="F1118" s="97"/>
      <c r="G1118" s="127">
        <v>100000</v>
      </c>
    </row>
    <row r="1119" spans="1:7" x14ac:dyDescent="0.2">
      <c r="A1119" s="179"/>
      <c r="B1119" s="180"/>
      <c r="C1119" s="181" t="s">
        <v>46</v>
      </c>
      <c r="D1119" s="182"/>
      <c r="F1119" s="97"/>
      <c r="G1119" s="127">
        <v>100000</v>
      </c>
    </row>
    <row r="1120" spans="1:7" x14ac:dyDescent="0.2">
      <c r="A1120" s="179"/>
      <c r="B1120" s="180"/>
      <c r="C1120" s="181" t="s">
        <v>47</v>
      </c>
      <c r="D1120" s="182"/>
      <c r="F1120" s="97"/>
      <c r="G1120" s="127">
        <v>100000</v>
      </c>
    </row>
  </sheetData>
  <mergeCells count="50">
    <mergeCell ref="C117:D117"/>
    <mergeCell ref="C118:D118"/>
    <mergeCell ref="C119:D119"/>
    <mergeCell ref="C124:D124"/>
    <mergeCell ref="C125:D125"/>
    <mergeCell ref="C126:D126"/>
    <mergeCell ref="C128:D128"/>
    <mergeCell ref="C106:D106"/>
    <mergeCell ref="C108:G108"/>
    <mergeCell ref="C109:D109"/>
    <mergeCell ref="C111:G111"/>
    <mergeCell ref="C112:D112"/>
    <mergeCell ref="C113:D113"/>
    <mergeCell ref="C114:D114"/>
    <mergeCell ref="C116:G116"/>
    <mergeCell ref="C101:D101"/>
    <mergeCell ref="C83:G83"/>
    <mergeCell ref="C84:D84"/>
    <mergeCell ref="C85:D85"/>
    <mergeCell ref="C87:D87"/>
    <mergeCell ref="C88:D88"/>
    <mergeCell ref="C66:D66"/>
    <mergeCell ref="C68:D68"/>
    <mergeCell ref="C70:G70"/>
    <mergeCell ref="C73:D73"/>
    <mergeCell ref="C78:G78"/>
    <mergeCell ref="C79:D79"/>
    <mergeCell ref="C80:D80"/>
    <mergeCell ref="C82:G82"/>
    <mergeCell ref="C50:D50"/>
    <mergeCell ref="C51:D51"/>
    <mergeCell ref="C53:G53"/>
    <mergeCell ref="C59:D59"/>
    <mergeCell ref="C61:G61"/>
    <mergeCell ref="C62:D62"/>
    <mergeCell ref="C39:G39"/>
    <mergeCell ref="C40:G40"/>
    <mergeCell ref="C41:D41"/>
    <mergeCell ref="C42:D42"/>
    <mergeCell ref="C45:G45"/>
    <mergeCell ref="C46:D46"/>
    <mergeCell ref="C48:D48"/>
    <mergeCell ref="C49:D49"/>
    <mergeCell ref="C26:D26"/>
    <mergeCell ref="C27:D27"/>
    <mergeCell ref="C32:G32"/>
    <mergeCell ref="C35:D35"/>
    <mergeCell ref="A1:G1"/>
    <mergeCell ref="C12:D12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A5F7-19D3-4507-91C5-6B0DA720EB3A}">
  <sheetPr codeName="List3"/>
  <dimension ref="A1:CZ1115"/>
  <sheetViews>
    <sheetView showGridLines="0" showZeros="0" topLeftCell="A109" zoomScaleNormal="100" workbookViewId="0">
      <selection activeCell="G135" sqref="G135"/>
    </sheetView>
  </sheetViews>
  <sheetFormatPr defaultRowHeight="12.75" x14ac:dyDescent="0.2"/>
  <cols>
    <col min="1" max="1" width="4.42578125" style="78" customWidth="1"/>
    <col min="2" max="2" width="11.5703125" style="78" customWidth="1"/>
    <col min="3" max="3" width="40.42578125" style="78" customWidth="1"/>
    <col min="4" max="4" width="5.5703125" style="78" customWidth="1"/>
    <col min="5" max="5" width="8.5703125" style="97" customWidth="1"/>
    <col min="6" max="6" width="9.85546875" style="78" customWidth="1"/>
    <col min="7" max="7" width="13.85546875" style="78" customWidth="1"/>
    <col min="8" max="8" width="11" style="78" hidden="1" customWidth="1"/>
    <col min="9" max="9" width="9.7109375" style="78" hidden="1" customWidth="1"/>
    <col min="10" max="10" width="11.28515625" style="78" hidden="1" customWidth="1"/>
    <col min="11" max="11" width="10.42578125" style="78" hidden="1" customWidth="1"/>
    <col min="12" max="12" width="75.42578125" style="78" customWidth="1"/>
    <col min="13" max="13" width="45.28515625" style="78" customWidth="1"/>
    <col min="14" max="55" width="9.140625" style="78"/>
    <col min="56" max="56" width="62.28515625" style="78" customWidth="1"/>
    <col min="57" max="256" width="9.140625" style="78"/>
    <col min="257" max="257" width="4.42578125" style="78" customWidth="1"/>
    <col min="258" max="258" width="11.5703125" style="78" customWidth="1"/>
    <col min="259" max="259" width="40.42578125" style="78" customWidth="1"/>
    <col min="260" max="260" width="5.5703125" style="78" customWidth="1"/>
    <col min="261" max="261" width="8.5703125" style="78" customWidth="1"/>
    <col min="262" max="262" width="9.85546875" style="78" customWidth="1"/>
    <col min="263" max="263" width="13.85546875" style="78" customWidth="1"/>
    <col min="264" max="264" width="11" style="78" customWidth="1"/>
    <col min="265" max="265" width="9.7109375" style="78" customWidth="1"/>
    <col min="266" max="266" width="11.28515625" style="78" customWidth="1"/>
    <col min="267" max="267" width="10.42578125" style="78" customWidth="1"/>
    <col min="268" max="268" width="75.42578125" style="78" customWidth="1"/>
    <col min="269" max="269" width="45.28515625" style="78" customWidth="1"/>
    <col min="270" max="311" width="9.140625" style="78"/>
    <col min="312" max="312" width="62.28515625" style="78" customWidth="1"/>
    <col min="313" max="512" width="9.140625" style="78"/>
    <col min="513" max="513" width="4.42578125" style="78" customWidth="1"/>
    <col min="514" max="514" width="11.5703125" style="78" customWidth="1"/>
    <col min="515" max="515" width="40.42578125" style="78" customWidth="1"/>
    <col min="516" max="516" width="5.5703125" style="78" customWidth="1"/>
    <col min="517" max="517" width="8.5703125" style="78" customWidth="1"/>
    <col min="518" max="518" width="9.85546875" style="78" customWidth="1"/>
    <col min="519" max="519" width="13.85546875" style="78" customWidth="1"/>
    <col min="520" max="520" width="11" style="78" customWidth="1"/>
    <col min="521" max="521" width="9.7109375" style="78" customWidth="1"/>
    <col min="522" max="522" width="11.28515625" style="78" customWidth="1"/>
    <col min="523" max="523" width="10.42578125" style="78" customWidth="1"/>
    <col min="524" max="524" width="75.42578125" style="78" customWidth="1"/>
    <col min="525" max="525" width="45.28515625" style="78" customWidth="1"/>
    <col min="526" max="567" width="9.140625" style="78"/>
    <col min="568" max="568" width="62.28515625" style="78" customWidth="1"/>
    <col min="569" max="768" width="9.140625" style="78"/>
    <col min="769" max="769" width="4.42578125" style="78" customWidth="1"/>
    <col min="770" max="770" width="11.5703125" style="78" customWidth="1"/>
    <col min="771" max="771" width="40.42578125" style="78" customWidth="1"/>
    <col min="772" max="772" width="5.5703125" style="78" customWidth="1"/>
    <col min="773" max="773" width="8.5703125" style="78" customWidth="1"/>
    <col min="774" max="774" width="9.85546875" style="78" customWidth="1"/>
    <col min="775" max="775" width="13.85546875" style="78" customWidth="1"/>
    <col min="776" max="776" width="11" style="78" customWidth="1"/>
    <col min="777" max="777" width="9.7109375" style="78" customWidth="1"/>
    <col min="778" max="778" width="11.28515625" style="78" customWidth="1"/>
    <col min="779" max="779" width="10.42578125" style="78" customWidth="1"/>
    <col min="780" max="780" width="75.42578125" style="78" customWidth="1"/>
    <col min="781" max="781" width="45.28515625" style="78" customWidth="1"/>
    <col min="782" max="823" width="9.140625" style="78"/>
    <col min="824" max="824" width="62.28515625" style="78" customWidth="1"/>
    <col min="825" max="1024" width="9.140625" style="78"/>
    <col min="1025" max="1025" width="4.42578125" style="78" customWidth="1"/>
    <col min="1026" max="1026" width="11.5703125" style="78" customWidth="1"/>
    <col min="1027" max="1027" width="40.42578125" style="78" customWidth="1"/>
    <col min="1028" max="1028" width="5.5703125" style="78" customWidth="1"/>
    <col min="1029" max="1029" width="8.5703125" style="78" customWidth="1"/>
    <col min="1030" max="1030" width="9.85546875" style="78" customWidth="1"/>
    <col min="1031" max="1031" width="13.85546875" style="78" customWidth="1"/>
    <col min="1032" max="1032" width="11" style="78" customWidth="1"/>
    <col min="1033" max="1033" width="9.7109375" style="78" customWidth="1"/>
    <col min="1034" max="1034" width="11.28515625" style="78" customWidth="1"/>
    <col min="1035" max="1035" width="10.42578125" style="78" customWidth="1"/>
    <col min="1036" max="1036" width="75.42578125" style="78" customWidth="1"/>
    <col min="1037" max="1037" width="45.28515625" style="78" customWidth="1"/>
    <col min="1038" max="1079" width="9.140625" style="78"/>
    <col min="1080" max="1080" width="62.28515625" style="78" customWidth="1"/>
    <col min="1081" max="1280" width="9.140625" style="78"/>
    <col min="1281" max="1281" width="4.42578125" style="78" customWidth="1"/>
    <col min="1282" max="1282" width="11.5703125" style="78" customWidth="1"/>
    <col min="1283" max="1283" width="40.42578125" style="78" customWidth="1"/>
    <col min="1284" max="1284" width="5.5703125" style="78" customWidth="1"/>
    <col min="1285" max="1285" width="8.5703125" style="78" customWidth="1"/>
    <col min="1286" max="1286" width="9.85546875" style="78" customWidth="1"/>
    <col min="1287" max="1287" width="13.85546875" style="78" customWidth="1"/>
    <col min="1288" max="1288" width="11" style="78" customWidth="1"/>
    <col min="1289" max="1289" width="9.7109375" style="78" customWidth="1"/>
    <col min="1290" max="1290" width="11.28515625" style="78" customWidth="1"/>
    <col min="1291" max="1291" width="10.42578125" style="78" customWidth="1"/>
    <col min="1292" max="1292" width="75.42578125" style="78" customWidth="1"/>
    <col min="1293" max="1293" width="45.28515625" style="78" customWidth="1"/>
    <col min="1294" max="1335" width="9.140625" style="78"/>
    <col min="1336" max="1336" width="62.28515625" style="78" customWidth="1"/>
    <col min="1337" max="1536" width="9.140625" style="78"/>
    <col min="1537" max="1537" width="4.42578125" style="78" customWidth="1"/>
    <col min="1538" max="1538" width="11.5703125" style="78" customWidth="1"/>
    <col min="1539" max="1539" width="40.42578125" style="78" customWidth="1"/>
    <col min="1540" max="1540" width="5.5703125" style="78" customWidth="1"/>
    <col min="1541" max="1541" width="8.5703125" style="78" customWidth="1"/>
    <col min="1542" max="1542" width="9.85546875" style="78" customWidth="1"/>
    <col min="1543" max="1543" width="13.85546875" style="78" customWidth="1"/>
    <col min="1544" max="1544" width="11" style="78" customWidth="1"/>
    <col min="1545" max="1545" width="9.7109375" style="78" customWidth="1"/>
    <col min="1546" max="1546" width="11.28515625" style="78" customWidth="1"/>
    <col min="1547" max="1547" width="10.42578125" style="78" customWidth="1"/>
    <col min="1548" max="1548" width="75.42578125" style="78" customWidth="1"/>
    <col min="1549" max="1549" width="45.28515625" style="78" customWidth="1"/>
    <col min="1550" max="1591" width="9.140625" style="78"/>
    <col min="1592" max="1592" width="62.28515625" style="78" customWidth="1"/>
    <col min="1593" max="1792" width="9.140625" style="78"/>
    <col min="1793" max="1793" width="4.42578125" style="78" customWidth="1"/>
    <col min="1794" max="1794" width="11.5703125" style="78" customWidth="1"/>
    <col min="1795" max="1795" width="40.42578125" style="78" customWidth="1"/>
    <col min="1796" max="1796" width="5.5703125" style="78" customWidth="1"/>
    <col min="1797" max="1797" width="8.5703125" style="78" customWidth="1"/>
    <col min="1798" max="1798" width="9.85546875" style="78" customWidth="1"/>
    <col min="1799" max="1799" width="13.85546875" style="78" customWidth="1"/>
    <col min="1800" max="1800" width="11" style="78" customWidth="1"/>
    <col min="1801" max="1801" width="9.7109375" style="78" customWidth="1"/>
    <col min="1802" max="1802" width="11.28515625" style="78" customWidth="1"/>
    <col min="1803" max="1803" width="10.42578125" style="78" customWidth="1"/>
    <col min="1804" max="1804" width="75.42578125" style="78" customWidth="1"/>
    <col min="1805" max="1805" width="45.28515625" style="78" customWidth="1"/>
    <col min="1806" max="1847" width="9.140625" style="78"/>
    <col min="1848" max="1848" width="62.28515625" style="78" customWidth="1"/>
    <col min="1849" max="2048" width="9.140625" style="78"/>
    <col min="2049" max="2049" width="4.42578125" style="78" customWidth="1"/>
    <col min="2050" max="2050" width="11.5703125" style="78" customWidth="1"/>
    <col min="2051" max="2051" width="40.42578125" style="78" customWidth="1"/>
    <col min="2052" max="2052" width="5.5703125" style="78" customWidth="1"/>
    <col min="2053" max="2053" width="8.5703125" style="78" customWidth="1"/>
    <col min="2054" max="2054" width="9.85546875" style="78" customWidth="1"/>
    <col min="2055" max="2055" width="13.85546875" style="78" customWidth="1"/>
    <col min="2056" max="2056" width="11" style="78" customWidth="1"/>
    <col min="2057" max="2057" width="9.7109375" style="78" customWidth="1"/>
    <col min="2058" max="2058" width="11.28515625" style="78" customWidth="1"/>
    <col min="2059" max="2059" width="10.42578125" style="78" customWidth="1"/>
    <col min="2060" max="2060" width="75.42578125" style="78" customWidth="1"/>
    <col min="2061" max="2061" width="45.28515625" style="78" customWidth="1"/>
    <col min="2062" max="2103" width="9.140625" style="78"/>
    <col min="2104" max="2104" width="62.28515625" style="78" customWidth="1"/>
    <col min="2105" max="2304" width="9.140625" style="78"/>
    <col min="2305" max="2305" width="4.42578125" style="78" customWidth="1"/>
    <col min="2306" max="2306" width="11.5703125" style="78" customWidth="1"/>
    <col min="2307" max="2307" width="40.42578125" style="78" customWidth="1"/>
    <col min="2308" max="2308" width="5.5703125" style="78" customWidth="1"/>
    <col min="2309" max="2309" width="8.5703125" style="78" customWidth="1"/>
    <col min="2310" max="2310" width="9.85546875" style="78" customWidth="1"/>
    <col min="2311" max="2311" width="13.85546875" style="78" customWidth="1"/>
    <col min="2312" max="2312" width="11" style="78" customWidth="1"/>
    <col min="2313" max="2313" width="9.7109375" style="78" customWidth="1"/>
    <col min="2314" max="2314" width="11.28515625" style="78" customWidth="1"/>
    <col min="2315" max="2315" width="10.42578125" style="78" customWidth="1"/>
    <col min="2316" max="2316" width="75.42578125" style="78" customWidth="1"/>
    <col min="2317" max="2317" width="45.28515625" style="78" customWidth="1"/>
    <col min="2318" max="2359" width="9.140625" style="78"/>
    <col min="2360" max="2360" width="62.28515625" style="78" customWidth="1"/>
    <col min="2361" max="2560" width="9.140625" style="78"/>
    <col min="2561" max="2561" width="4.42578125" style="78" customWidth="1"/>
    <col min="2562" max="2562" width="11.5703125" style="78" customWidth="1"/>
    <col min="2563" max="2563" width="40.42578125" style="78" customWidth="1"/>
    <col min="2564" max="2564" width="5.5703125" style="78" customWidth="1"/>
    <col min="2565" max="2565" width="8.5703125" style="78" customWidth="1"/>
    <col min="2566" max="2566" width="9.85546875" style="78" customWidth="1"/>
    <col min="2567" max="2567" width="13.85546875" style="78" customWidth="1"/>
    <col min="2568" max="2568" width="11" style="78" customWidth="1"/>
    <col min="2569" max="2569" width="9.7109375" style="78" customWidth="1"/>
    <col min="2570" max="2570" width="11.28515625" style="78" customWidth="1"/>
    <col min="2571" max="2571" width="10.42578125" style="78" customWidth="1"/>
    <col min="2572" max="2572" width="75.42578125" style="78" customWidth="1"/>
    <col min="2573" max="2573" width="45.28515625" style="78" customWidth="1"/>
    <col min="2574" max="2615" width="9.140625" style="78"/>
    <col min="2616" max="2616" width="62.28515625" style="78" customWidth="1"/>
    <col min="2617" max="2816" width="9.140625" style="78"/>
    <col min="2817" max="2817" width="4.42578125" style="78" customWidth="1"/>
    <col min="2818" max="2818" width="11.5703125" style="78" customWidth="1"/>
    <col min="2819" max="2819" width="40.42578125" style="78" customWidth="1"/>
    <col min="2820" max="2820" width="5.5703125" style="78" customWidth="1"/>
    <col min="2821" max="2821" width="8.5703125" style="78" customWidth="1"/>
    <col min="2822" max="2822" width="9.85546875" style="78" customWidth="1"/>
    <col min="2823" max="2823" width="13.85546875" style="78" customWidth="1"/>
    <col min="2824" max="2824" width="11" style="78" customWidth="1"/>
    <col min="2825" max="2825" width="9.7109375" style="78" customWidth="1"/>
    <col min="2826" max="2826" width="11.28515625" style="78" customWidth="1"/>
    <col min="2827" max="2827" width="10.42578125" style="78" customWidth="1"/>
    <col min="2828" max="2828" width="75.42578125" style="78" customWidth="1"/>
    <col min="2829" max="2829" width="45.28515625" style="78" customWidth="1"/>
    <col min="2830" max="2871" width="9.140625" style="78"/>
    <col min="2872" max="2872" width="62.28515625" style="78" customWidth="1"/>
    <col min="2873" max="3072" width="9.140625" style="78"/>
    <col min="3073" max="3073" width="4.42578125" style="78" customWidth="1"/>
    <col min="3074" max="3074" width="11.5703125" style="78" customWidth="1"/>
    <col min="3075" max="3075" width="40.42578125" style="78" customWidth="1"/>
    <col min="3076" max="3076" width="5.5703125" style="78" customWidth="1"/>
    <col min="3077" max="3077" width="8.5703125" style="78" customWidth="1"/>
    <col min="3078" max="3078" width="9.85546875" style="78" customWidth="1"/>
    <col min="3079" max="3079" width="13.85546875" style="78" customWidth="1"/>
    <col min="3080" max="3080" width="11" style="78" customWidth="1"/>
    <col min="3081" max="3081" width="9.7109375" style="78" customWidth="1"/>
    <col min="3082" max="3082" width="11.28515625" style="78" customWidth="1"/>
    <col min="3083" max="3083" width="10.42578125" style="78" customWidth="1"/>
    <col min="3084" max="3084" width="75.42578125" style="78" customWidth="1"/>
    <col min="3085" max="3085" width="45.28515625" style="78" customWidth="1"/>
    <col min="3086" max="3127" width="9.140625" style="78"/>
    <col min="3128" max="3128" width="62.28515625" style="78" customWidth="1"/>
    <col min="3129" max="3328" width="9.140625" style="78"/>
    <col min="3329" max="3329" width="4.42578125" style="78" customWidth="1"/>
    <col min="3330" max="3330" width="11.5703125" style="78" customWidth="1"/>
    <col min="3331" max="3331" width="40.42578125" style="78" customWidth="1"/>
    <col min="3332" max="3332" width="5.5703125" style="78" customWidth="1"/>
    <col min="3333" max="3333" width="8.5703125" style="78" customWidth="1"/>
    <col min="3334" max="3334" width="9.85546875" style="78" customWidth="1"/>
    <col min="3335" max="3335" width="13.85546875" style="78" customWidth="1"/>
    <col min="3336" max="3336" width="11" style="78" customWidth="1"/>
    <col min="3337" max="3337" width="9.7109375" style="78" customWidth="1"/>
    <col min="3338" max="3338" width="11.28515625" style="78" customWidth="1"/>
    <col min="3339" max="3339" width="10.42578125" style="78" customWidth="1"/>
    <col min="3340" max="3340" width="75.42578125" style="78" customWidth="1"/>
    <col min="3341" max="3341" width="45.28515625" style="78" customWidth="1"/>
    <col min="3342" max="3383" width="9.140625" style="78"/>
    <col min="3384" max="3384" width="62.28515625" style="78" customWidth="1"/>
    <col min="3385" max="3584" width="9.140625" style="78"/>
    <col min="3585" max="3585" width="4.42578125" style="78" customWidth="1"/>
    <col min="3586" max="3586" width="11.5703125" style="78" customWidth="1"/>
    <col min="3587" max="3587" width="40.42578125" style="78" customWidth="1"/>
    <col min="3588" max="3588" width="5.5703125" style="78" customWidth="1"/>
    <col min="3589" max="3589" width="8.5703125" style="78" customWidth="1"/>
    <col min="3590" max="3590" width="9.85546875" style="78" customWidth="1"/>
    <col min="3591" max="3591" width="13.85546875" style="78" customWidth="1"/>
    <col min="3592" max="3592" width="11" style="78" customWidth="1"/>
    <col min="3593" max="3593" width="9.7109375" style="78" customWidth="1"/>
    <col min="3594" max="3594" width="11.28515625" style="78" customWidth="1"/>
    <col min="3595" max="3595" width="10.42578125" style="78" customWidth="1"/>
    <col min="3596" max="3596" width="75.42578125" style="78" customWidth="1"/>
    <col min="3597" max="3597" width="45.28515625" style="78" customWidth="1"/>
    <col min="3598" max="3639" width="9.140625" style="78"/>
    <col min="3640" max="3640" width="62.28515625" style="78" customWidth="1"/>
    <col min="3641" max="3840" width="9.140625" style="78"/>
    <col min="3841" max="3841" width="4.42578125" style="78" customWidth="1"/>
    <col min="3842" max="3842" width="11.5703125" style="78" customWidth="1"/>
    <col min="3843" max="3843" width="40.42578125" style="78" customWidth="1"/>
    <col min="3844" max="3844" width="5.5703125" style="78" customWidth="1"/>
    <col min="3845" max="3845" width="8.5703125" style="78" customWidth="1"/>
    <col min="3846" max="3846" width="9.85546875" style="78" customWidth="1"/>
    <col min="3847" max="3847" width="13.85546875" style="78" customWidth="1"/>
    <col min="3848" max="3848" width="11" style="78" customWidth="1"/>
    <col min="3849" max="3849" width="9.7109375" style="78" customWidth="1"/>
    <col min="3850" max="3850" width="11.28515625" style="78" customWidth="1"/>
    <col min="3851" max="3851" width="10.42578125" style="78" customWidth="1"/>
    <col min="3852" max="3852" width="75.42578125" style="78" customWidth="1"/>
    <col min="3853" max="3853" width="45.28515625" style="78" customWidth="1"/>
    <col min="3854" max="3895" width="9.140625" style="78"/>
    <col min="3896" max="3896" width="62.28515625" style="78" customWidth="1"/>
    <col min="3897" max="4096" width="9.140625" style="78"/>
    <col min="4097" max="4097" width="4.42578125" style="78" customWidth="1"/>
    <col min="4098" max="4098" width="11.5703125" style="78" customWidth="1"/>
    <col min="4099" max="4099" width="40.42578125" style="78" customWidth="1"/>
    <col min="4100" max="4100" width="5.5703125" style="78" customWidth="1"/>
    <col min="4101" max="4101" width="8.5703125" style="78" customWidth="1"/>
    <col min="4102" max="4102" width="9.85546875" style="78" customWidth="1"/>
    <col min="4103" max="4103" width="13.85546875" style="78" customWidth="1"/>
    <col min="4104" max="4104" width="11" style="78" customWidth="1"/>
    <col min="4105" max="4105" width="9.7109375" style="78" customWidth="1"/>
    <col min="4106" max="4106" width="11.28515625" style="78" customWidth="1"/>
    <col min="4107" max="4107" width="10.42578125" style="78" customWidth="1"/>
    <col min="4108" max="4108" width="75.42578125" style="78" customWidth="1"/>
    <col min="4109" max="4109" width="45.28515625" style="78" customWidth="1"/>
    <col min="4110" max="4151" width="9.140625" style="78"/>
    <col min="4152" max="4152" width="62.28515625" style="78" customWidth="1"/>
    <col min="4153" max="4352" width="9.140625" style="78"/>
    <col min="4353" max="4353" width="4.42578125" style="78" customWidth="1"/>
    <col min="4354" max="4354" width="11.5703125" style="78" customWidth="1"/>
    <col min="4355" max="4355" width="40.42578125" style="78" customWidth="1"/>
    <col min="4356" max="4356" width="5.5703125" style="78" customWidth="1"/>
    <col min="4357" max="4357" width="8.5703125" style="78" customWidth="1"/>
    <col min="4358" max="4358" width="9.85546875" style="78" customWidth="1"/>
    <col min="4359" max="4359" width="13.85546875" style="78" customWidth="1"/>
    <col min="4360" max="4360" width="11" style="78" customWidth="1"/>
    <col min="4361" max="4361" width="9.7109375" style="78" customWidth="1"/>
    <col min="4362" max="4362" width="11.28515625" style="78" customWidth="1"/>
    <col min="4363" max="4363" width="10.42578125" style="78" customWidth="1"/>
    <col min="4364" max="4364" width="75.42578125" style="78" customWidth="1"/>
    <col min="4365" max="4365" width="45.28515625" style="78" customWidth="1"/>
    <col min="4366" max="4407" width="9.140625" style="78"/>
    <col min="4408" max="4408" width="62.28515625" style="78" customWidth="1"/>
    <col min="4409" max="4608" width="9.140625" style="78"/>
    <col min="4609" max="4609" width="4.42578125" style="78" customWidth="1"/>
    <col min="4610" max="4610" width="11.5703125" style="78" customWidth="1"/>
    <col min="4611" max="4611" width="40.42578125" style="78" customWidth="1"/>
    <col min="4612" max="4612" width="5.5703125" style="78" customWidth="1"/>
    <col min="4613" max="4613" width="8.5703125" style="78" customWidth="1"/>
    <col min="4614" max="4614" width="9.85546875" style="78" customWidth="1"/>
    <col min="4615" max="4615" width="13.85546875" style="78" customWidth="1"/>
    <col min="4616" max="4616" width="11" style="78" customWidth="1"/>
    <col min="4617" max="4617" width="9.7109375" style="78" customWidth="1"/>
    <col min="4618" max="4618" width="11.28515625" style="78" customWidth="1"/>
    <col min="4619" max="4619" width="10.42578125" style="78" customWidth="1"/>
    <col min="4620" max="4620" width="75.42578125" style="78" customWidth="1"/>
    <col min="4621" max="4621" width="45.28515625" style="78" customWidth="1"/>
    <col min="4622" max="4663" width="9.140625" style="78"/>
    <col min="4664" max="4664" width="62.28515625" style="78" customWidth="1"/>
    <col min="4665" max="4864" width="9.140625" style="78"/>
    <col min="4865" max="4865" width="4.42578125" style="78" customWidth="1"/>
    <col min="4866" max="4866" width="11.5703125" style="78" customWidth="1"/>
    <col min="4867" max="4867" width="40.42578125" style="78" customWidth="1"/>
    <col min="4868" max="4868" width="5.5703125" style="78" customWidth="1"/>
    <col min="4869" max="4869" width="8.5703125" style="78" customWidth="1"/>
    <col min="4870" max="4870" width="9.85546875" style="78" customWidth="1"/>
    <col min="4871" max="4871" width="13.85546875" style="78" customWidth="1"/>
    <col min="4872" max="4872" width="11" style="78" customWidth="1"/>
    <col min="4873" max="4873" width="9.7109375" style="78" customWidth="1"/>
    <col min="4874" max="4874" width="11.28515625" style="78" customWidth="1"/>
    <col min="4875" max="4875" width="10.42578125" style="78" customWidth="1"/>
    <col min="4876" max="4876" width="75.42578125" style="78" customWidth="1"/>
    <col min="4877" max="4877" width="45.28515625" style="78" customWidth="1"/>
    <col min="4878" max="4919" width="9.140625" style="78"/>
    <col min="4920" max="4920" width="62.28515625" style="78" customWidth="1"/>
    <col min="4921" max="5120" width="9.140625" style="78"/>
    <col min="5121" max="5121" width="4.42578125" style="78" customWidth="1"/>
    <col min="5122" max="5122" width="11.5703125" style="78" customWidth="1"/>
    <col min="5123" max="5123" width="40.42578125" style="78" customWidth="1"/>
    <col min="5124" max="5124" width="5.5703125" style="78" customWidth="1"/>
    <col min="5125" max="5125" width="8.5703125" style="78" customWidth="1"/>
    <col min="5126" max="5126" width="9.85546875" style="78" customWidth="1"/>
    <col min="5127" max="5127" width="13.85546875" style="78" customWidth="1"/>
    <col min="5128" max="5128" width="11" style="78" customWidth="1"/>
    <col min="5129" max="5129" width="9.7109375" style="78" customWidth="1"/>
    <col min="5130" max="5130" width="11.28515625" style="78" customWidth="1"/>
    <col min="5131" max="5131" width="10.42578125" style="78" customWidth="1"/>
    <col min="5132" max="5132" width="75.42578125" style="78" customWidth="1"/>
    <col min="5133" max="5133" width="45.28515625" style="78" customWidth="1"/>
    <col min="5134" max="5175" width="9.140625" style="78"/>
    <col min="5176" max="5176" width="62.28515625" style="78" customWidth="1"/>
    <col min="5177" max="5376" width="9.140625" style="78"/>
    <col min="5377" max="5377" width="4.42578125" style="78" customWidth="1"/>
    <col min="5378" max="5378" width="11.5703125" style="78" customWidth="1"/>
    <col min="5379" max="5379" width="40.42578125" style="78" customWidth="1"/>
    <col min="5380" max="5380" width="5.5703125" style="78" customWidth="1"/>
    <col min="5381" max="5381" width="8.5703125" style="78" customWidth="1"/>
    <col min="5382" max="5382" width="9.85546875" style="78" customWidth="1"/>
    <col min="5383" max="5383" width="13.85546875" style="78" customWidth="1"/>
    <col min="5384" max="5384" width="11" style="78" customWidth="1"/>
    <col min="5385" max="5385" width="9.7109375" style="78" customWidth="1"/>
    <col min="5386" max="5386" width="11.28515625" style="78" customWidth="1"/>
    <col min="5387" max="5387" width="10.42578125" style="78" customWidth="1"/>
    <col min="5388" max="5388" width="75.42578125" style="78" customWidth="1"/>
    <col min="5389" max="5389" width="45.28515625" style="78" customWidth="1"/>
    <col min="5390" max="5431" width="9.140625" style="78"/>
    <col min="5432" max="5432" width="62.28515625" style="78" customWidth="1"/>
    <col min="5433" max="5632" width="9.140625" style="78"/>
    <col min="5633" max="5633" width="4.42578125" style="78" customWidth="1"/>
    <col min="5634" max="5634" width="11.5703125" style="78" customWidth="1"/>
    <col min="5635" max="5635" width="40.42578125" style="78" customWidth="1"/>
    <col min="5636" max="5636" width="5.5703125" style="78" customWidth="1"/>
    <col min="5637" max="5637" width="8.5703125" style="78" customWidth="1"/>
    <col min="5638" max="5638" width="9.85546875" style="78" customWidth="1"/>
    <col min="5639" max="5639" width="13.85546875" style="78" customWidth="1"/>
    <col min="5640" max="5640" width="11" style="78" customWidth="1"/>
    <col min="5641" max="5641" width="9.7109375" style="78" customWidth="1"/>
    <col min="5642" max="5642" width="11.28515625" style="78" customWidth="1"/>
    <col min="5643" max="5643" width="10.42578125" style="78" customWidth="1"/>
    <col min="5644" max="5644" width="75.42578125" style="78" customWidth="1"/>
    <col min="5645" max="5645" width="45.28515625" style="78" customWidth="1"/>
    <col min="5646" max="5687" width="9.140625" style="78"/>
    <col min="5688" max="5688" width="62.28515625" style="78" customWidth="1"/>
    <col min="5689" max="5888" width="9.140625" style="78"/>
    <col min="5889" max="5889" width="4.42578125" style="78" customWidth="1"/>
    <col min="5890" max="5890" width="11.5703125" style="78" customWidth="1"/>
    <col min="5891" max="5891" width="40.42578125" style="78" customWidth="1"/>
    <col min="5892" max="5892" width="5.5703125" style="78" customWidth="1"/>
    <col min="5893" max="5893" width="8.5703125" style="78" customWidth="1"/>
    <col min="5894" max="5894" width="9.85546875" style="78" customWidth="1"/>
    <col min="5895" max="5895" width="13.85546875" style="78" customWidth="1"/>
    <col min="5896" max="5896" width="11" style="78" customWidth="1"/>
    <col min="5897" max="5897" width="9.7109375" style="78" customWidth="1"/>
    <col min="5898" max="5898" width="11.28515625" style="78" customWidth="1"/>
    <col min="5899" max="5899" width="10.42578125" style="78" customWidth="1"/>
    <col min="5900" max="5900" width="75.42578125" style="78" customWidth="1"/>
    <col min="5901" max="5901" width="45.28515625" style="78" customWidth="1"/>
    <col min="5902" max="5943" width="9.140625" style="78"/>
    <col min="5944" max="5944" width="62.28515625" style="78" customWidth="1"/>
    <col min="5945" max="6144" width="9.140625" style="78"/>
    <col min="6145" max="6145" width="4.42578125" style="78" customWidth="1"/>
    <col min="6146" max="6146" width="11.5703125" style="78" customWidth="1"/>
    <col min="6147" max="6147" width="40.42578125" style="78" customWidth="1"/>
    <col min="6148" max="6148" width="5.5703125" style="78" customWidth="1"/>
    <col min="6149" max="6149" width="8.5703125" style="78" customWidth="1"/>
    <col min="6150" max="6150" width="9.85546875" style="78" customWidth="1"/>
    <col min="6151" max="6151" width="13.85546875" style="78" customWidth="1"/>
    <col min="6152" max="6152" width="11" style="78" customWidth="1"/>
    <col min="6153" max="6153" width="9.7109375" style="78" customWidth="1"/>
    <col min="6154" max="6154" width="11.28515625" style="78" customWidth="1"/>
    <col min="6155" max="6155" width="10.42578125" style="78" customWidth="1"/>
    <col min="6156" max="6156" width="75.42578125" style="78" customWidth="1"/>
    <col min="6157" max="6157" width="45.28515625" style="78" customWidth="1"/>
    <col min="6158" max="6199" width="9.140625" style="78"/>
    <col min="6200" max="6200" width="62.28515625" style="78" customWidth="1"/>
    <col min="6201" max="6400" width="9.140625" style="78"/>
    <col min="6401" max="6401" width="4.42578125" style="78" customWidth="1"/>
    <col min="6402" max="6402" width="11.5703125" style="78" customWidth="1"/>
    <col min="6403" max="6403" width="40.42578125" style="78" customWidth="1"/>
    <col min="6404" max="6404" width="5.5703125" style="78" customWidth="1"/>
    <col min="6405" max="6405" width="8.5703125" style="78" customWidth="1"/>
    <col min="6406" max="6406" width="9.85546875" style="78" customWidth="1"/>
    <col min="6407" max="6407" width="13.85546875" style="78" customWidth="1"/>
    <col min="6408" max="6408" width="11" style="78" customWidth="1"/>
    <col min="6409" max="6409" width="9.7109375" style="78" customWidth="1"/>
    <col min="6410" max="6410" width="11.28515625" style="78" customWidth="1"/>
    <col min="6411" max="6411" width="10.42578125" style="78" customWidth="1"/>
    <col min="6412" max="6412" width="75.42578125" style="78" customWidth="1"/>
    <col min="6413" max="6413" width="45.28515625" style="78" customWidth="1"/>
    <col min="6414" max="6455" width="9.140625" style="78"/>
    <col min="6456" max="6456" width="62.28515625" style="78" customWidth="1"/>
    <col min="6457" max="6656" width="9.140625" style="78"/>
    <col min="6657" max="6657" width="4.42578125" style="78" customWidth="1"/>
    <col min="6658" max="6658" width="11.5703125" style="78" customWidth="1"/>
    <col min="6659" max="6659" width="40.42578125" style="78" customWidth="1"/>
    <col min="6660" max="6660" width="5.5703125" style="78" customWidth="1"/>
    <col min="6661" max="6661" width="8.5703125" style="78" customWidth="1"/>
    <col min="6662" max="6662" width="9.85546875" style="78" customWidth="1"/>
    <col min="6663" max="6663" width="13.85546875" style="78" customWidth="1"/>
    <col min="6664" max="6664" width="11" style="78" customWidth="1"/>
    <col min="6665" max="6665" width="9.7109375" style="78" customWidth="1"/>
    <col min="6666" max="6666" width="11.28515625" style="78" customWidth="1"/>
    <col min="6667" max="6667" width="10.42578125" style="78" customWidth="1"/>
    <col min="6668" max="6668" width="75.42578125" style="78" customWidth="1"/>
    <col min="6669" max="6669" width="45.28515625" style="78" customWidth="1"/>
    <col min="6670" max="6711" width="9.140625" style="78"/>
    <col min="6712" max="6712" width="62.28515625" style="78" customWidth="1"/>
    <col min="6713" max="6912" width="9.140625" style="78"/>
    <col min="6913" max="6913" width="4.42578125" style="78" customWidth="1"/>
    <col min="6914" max="6914" width="11.5703125" style="78" customWidth="1"/>
    <col min="6915" max="6915" width="40.42578125" style="78" customWidth="1"/>
    <col min="6916" max="6916" width="5.5703125" style="78" customWidth="1"/>
    <col min="6917" max="6917" width="8.5703125" style="78" customWidth="1"/>
    <col min="6918" max="6918" width="9.85546875" style="78" customWidth="1"/>
    <col min="6919" max="6919" width="13.85546875" style="78" customWidth="1"/>
    <col min="6920" max="6920" width="11" style="78" customWidth="1"/>
    <col min="6921" max="6921" width="9.7109375" style="78" customWidth="1"/>
    <col min="6922" max="6922" width="11.28515625" style="78" customWidth="1"/>
    <col min="6923" max="6923" width="10.42578125" style="78" customWidth="1"/>
    <col min="6924" max="6924" width="75.42578125" style="78" customWidth="1"/>
    <col min="6925" max="6925" width="45.28515625" style="78" customWidth="1"/>
    <col min="6926" max="6967" width="9.140625" style="78"/>
    <col min="6968" max="6968" width="62.28515625" style="78" customWidth="1"/>
    <col min="6969" max="7168" width="9.140625" style="78"/>
    <col min="7169" max="7169" width="4.42578125" style="78" customWidth="1"/>
    <col min="7170" max="7170" width="11.5703125" style="78" customWidth="1"/>
    <col min="7171" max="7171" width="40.42578125" style="78" customWidth="1"/>
    <col min="7172" max="7172" width="5.5703125" style="78" customWidth="1"/>
    <col min="7173" max="7173" width="8.5703125" style="78" customWidth="1"/>
    <col min="7174" max="7174" width="9.85546875" style="78" customWidth="1"/>
    <col min="7175" max="7175" width="13.85546875" style="78" customWidth="1"/>
    <col min="7176" max="7176" width="11" style="78" customWidth="1"/>
    <col min="7177" max="7177" width="9.7109375" style="78" customWidth="1"/>
    <col min="7178" max="7178" width="11.28515625" style="78" customWidth="1"/>
    <col min="7179" max="7179" width="10.42578125" style="78" customWidth="1"/>
    <col min="7180" max="7180" width="75.42578125" style="78" customWidth="1"/>
    <col min="7181" max="7181" width="45.28515625" style="78" customWidth="1"/>
    <col min="7182" max="7223" width="9.140625" style="78"/>
    <col min="7224" max="7224" width="62.28515625" style="78" customWidth="1"/>
    <col min="7225" max="7424" width="9.140625" style="78"/>
    <col min="7425" max="7425" width="4.42578125" style="78" customWidth="1"/>
    <col min="7426" max="7426" width="11.5703125" style="78" customWidth="1"/>
    <col min="7427" max="7427" width="40.42578125" style="78" customWidth="1"/>
    <col min="7428" max="7428" width="5.5703125" style="78" customWidth="1"/>
    <col min="7429" max="7429" width="8.5703125" style="78" customWidth="1"/>
    <col min="7430" max="7430" width="9.85546875" style="78" customWidth="1"/>
    <col min="7431" max="7431" width="13.85546875" style="78" customWidth="1"/>
    <col min="7432" max="7432" width="11" style="78" customWidth="1"/>
    <col min="7433" max="7433" width="9.7109375" style="78" customWidth="1"/>
    <col min="7434" max="7434" width="11.28515625" style="78" customWidth="1"/>
    <col min="7435" max="7435" width="10.42578125" style="78" customWidth="1"/>
    <col min="7436" max="7436" width="75.42578125" style="78" customWidth="1"/>
    <col min="7437" max="7437" width="45.28515625" style="78" customWidth="1"/>
    <col min="7438" max="7479" width="9.140625" style="78"/>
    <col min="7480" max="7480" width="62.28515625" style="78" customWidth="1"/>
    <col min="7481" max="7680" width="9.140625" style="78"/>
    <col min="7681" max="7681" width="4.42578125" style="78" customWidth="1"/>
    <col min="7682" max="7682" width="11.5703125" style="78" customWidth="1"/>
    <col min="7683" max="7683" width="40.42578125" style="78" customWidth="1"/>
    <col min="7684" max="7684" width="5.5703125" style="78" customWidth="1"/>
    <col min="7685" max="7685" width="8.5703125" style="78" customWidth="1"/>
    <col min="7686" max="7686" width="9.85546875" style="78" customWidth="1"/>
    <col min="7687" max="7687" width="13.85546875" style="78" customWidth="1"/>
    <col min="7688" max="7688" width="11" style="78" customWidth="1"/>
    <col min="7689" max="7689" width="9.7109375" style="78" customWidth="1"/>
    <col min="7690" max="7690" width="11.28515625" style="78" customWidth="1"/>
    <col min="7691" max="7691" width="10.42578125" style="78" customWidth="1"/>
    <col min="7692" max="7692" width="75.42578125" style="78" customWidth="1"/>
    <col min="7693" max="7693" width="45.28515625" style="78" customWidth="1"/>
    <col min="7694" max="7735" width="9.140625" style="78"/>
    <col min="7736" max="7736" width="62.28515625" style="78" customWidth="1"/>
    <col min="7737" max="7936" width="9.140625" style="78"/>
    <col min="7937" max="7937" width="4.42578125" style="78" customWidth="1"/>
    <col min="7938" max="7938" width="11.5703125" style="78" customWidth="1"/>
    <col min="7939" max="7939" width="40.42578125" style="78" customWidth="1"/>
    <col min="7940" max="7940" width="5.5703125" style="78" customWidth="1"/>
    <col min="7941" max="7941" width="8.5703125" style="78" customWidth="1"/>
    <col min="7942" max="7942" width="9.85546875" style="78" customWidth="1"/>
    <col min="7943" max="7943" width="13.85546875" style="78" customWidth="1"/>
    <col min="7944" max="7944" width="11" style="78" customWidth="1"/>
    <col min="7945" max="7945" width="9.7109375" style="78" customWidth="1"/>
    <col min="7946" max="7946" width="11.28515625" style="78" customWidth="1"/>
    <col min="7947" max="7947" width="10.42578125" style="78" customWidth="1"/>
    <col min="7948" max="7948" width="75.42578125" style="78" customWidth="1"/>
    <col min="7949" max="7949" width="45.28515625" style="78" customWidth="1"/>
    <col min="7950" max="7991" width="9.140625" style="78"/>
    <col min="7992" max="7992" width="62.28515625" style="78" customWidth="1"/>
    <col min="7993" max="8192" width="9.140625" style="78"/>
    <col min="8193" max="8193" width="4.42578125" style="78" customWidth="1"/>
    <col min="8194" max="8194" width="11.5703125" style="78" customWidth="1"/>
    <col min="8195" max="8195" width="40.42578125" style="78" customWidth="1"/>
    <col min="8196" max="8196" width="5.5703125" style="78" customWidth="1"/>
    <col min="8197" max="8197" width="8.5703125" style="78" customWidth="1"/>
    <col min="8198" max="8198" width="9.85546875" style="78" customWidth="1"/>
    <col min="8199" max="8199" width="13.85546875" style="78" customWidth="1"/>
    <col min="8200" max="8200" width="11" style="78" customWidth="1"/>
    <col min="8201" max="8201" width="9.7109375" style="78" customWidth="1"/>
    <col min="8202" max="8202" width="11.28515625" style="78" customWidth="1"/>
    <col min="8203" max="8203" width="10.42578125" style="78" customWidth="1"/>
    <col min="8204" max="8204" width="75.42578125" style="78" customWidth="1"/>
    <col min="8205" max="8205" width="45.28515625" style="78" customWidth="1"/>
    <col min="8206" max="8247" width="9.140625" style="78"/>
    <col min="8248" max="8248" width="62.28515625" style="78" customWidth="1"/>
    <col min="8249" max="8448" width="9.140625" style="78"/>
    <col min="8449" max="8449" width="4.42578125" style="78" customWidth="1"/>
    <col min="8450" max="8450" width="11.5703125" style="78" customWidth="1"/>
    <col min="8451" max="8451" width="40.42578125" style="78" customWidth="1"/>
    <col min="8452" max="8452" width="5.5703125" style="78" customWidth="1"/>
    <col min="8453" max="8453" width="8.5703125" style="78" customWidth="1"/>
    <col min="8454" max="8454" width="9.85546875" style="78" customWidth="1"/>
    <col min="8455" max="8455" width="13.85546875" style="78" customWidth="1"/>
    <col min="8456" max="8456" width="11" style="78" customWidth="1"/>
    <col min="8457" max="8457" width="9.7109375" style="78" customWidth="1"/>
    <col min="8458" max="8458" width="11.28515625" style="78" customWidth="1"/>
    <col min="8459" max="8459" width="10.42578125" style="78" customWidth="1"/>
    <col min="8460" max="8460" width="75.42578125" style="78" customWidth="1"/>
    <col min="8461" max="8461" width="45.28515625" style="78" customWidth="1"/>
    <col min="8462" max="8503" width="9.140625" style="78"/>
    <col min="8504" max="8504" width="62.28515625" style="78" customWidth="1"/>
    <col min="8505" max="8704" width="9.140625" style="78"/>
    <col min="8705" max="8705" width="4.42578125" style="78" customWidth="1"/>
    <col min="8706" max="8706" width="11.5703125" style="78" customWidth="1"/>
    <col min="8707" max="8707" width="40.42578125" style="78" customWidth="1"/>
    <col min="8708" max="8708" width="5.5703125" style="78" customWidth="1"/>
    <col min="8709" max="8709" width="8.5703125" style="78" customWidth="1"/>
    <col min="8710" max="8710" width="9.85546875" style="78" customWidth="1"/>
    <col min="8711" max="8711" width="13.85546875" style="78" customWidth="1"/>
    <col min="8712" max="8712" width="11" style="78" customWidth="1"/>
    <col min="8713" max="8713" width="9.7109375" style="78" customWidth="1"/>
    <col min="8714" max="8714" width="11.28515625" style="78" customWidth="1"/>
    <col min="8715" max="8715" width="10.42578125" style="78" customWidth="1"/>
    <col min="8716" max="8716" width="75.42578125" style="78" customWidth="1"/>
    <col min="8717" max="8717" width="45.28515625" style="78" customWidth="1"/>
    <col min="8718" max="8759" width="9.140625" style="78"/>
    <col min="8760" max="8760" width="62.28515625" style="78" customWidth="1"/>
    <col min="8761" max="8960" width="9.140625" style="78"/>
    <col min="8961" max="8961" width="4.42578125" style="78" customWidth="1"/>
    <col min="8962" max="8962" width="11.5703125" style="78" customWidth="1"/>
    <col min="8963" max="8963" width="40.42578125" style="78" customWidth="1"/>
    <col min="8964" max="8964" width="5.5703125" style="78" customWidth="1"/>
    <col min="8965" max="8965" width="8.5703125" style="78" customWidth="1"/>
    <col min="8966" max="8966" width="9.85546875" style="78" customWidth="1"/>
    <col min="8967" max="8967" width="13.85546875" style="78" customWidth="1"/>
    <col min="8968" max="8968" width="11" style="78" customWidth="1"/>
    <col min="8969" max="8969" width="9.7109375" style="78" customWidth="1"/>
    <col min="8970" max="8970" width="11.28515625" style="78" customWidth="1"/>
    <col min="8971" max="8971" width="10.42578125" style="78" customWidth="1"/>
    <col min="8972" max="8972" width="75.42578125" style="78" customWidth="1"/>
    <col min="8973" max="8973" width="45.28515625" style="78" customWidth="1"/>
    <col min="8974" max="9015" width="9.140625" style="78"/>
    <col min="9016" max="9016" width="62.28515625" style="78" customWidth="1"/>
    <col min="9017" max="9216" width="9.140625" style="78"/>
    <col min="9217" max="9217" width="4.42578125" style="78" customWidth="1"/>
    <col min="9218" max="9218" width="11.5703125" style="78" customWidth="1"/>
    <col min="9219" max="9219" width="40.42578125" style="78" customWidth="1"/>
    <col min="9220" max="9220" width="5.5703125" style="78" customWidth="1"/>
    <col min="9221" max="9221" width="8.5703125" style="78" customWidth="1"/>
    <col min="9222" max="9222" width="9.85546875" style="78" customWidth="1"/>
    <col min="9223" max="9223" width="13.85546875" style="78" customWidth="1"/>
    <col min="9224" max="9224" width="11" style="78" customWidth="1"/>
    <col min="9225" max="9225" width="9.7109375" style="78" customWidth="1"/>
    <col min="9226" max="9226" width="11.28515625" style="78" customWidth="1"/>
    <col min="9227" max="9227" width="10.42578125" style="78" customWidth="1"/>
    <col min="9228" max="9228" width="75.42578125" style="78" customWidth="1"/>
    <col min="9229" max="9229" width="45.28515625" style="78" customWidth="1"/>
    <col min="9230" max="9271" width="9.140625" style="78"/>
    <col min="9272" max="9272" width="62.28515625" style="78" customWidth="1"/>
    <col min="9273" max="9472" width="9.140625" style="78"/>
    <col min="9473" max="9473" width="4.42578125" style="78" customWidth="1"/>
    <col min="9474" max="9474" width="11.5703125" style="78" customWidth="1"/>
    <col min="9475" max="9475" width="40.42578125" style="78" customWidth="1"/>
    <col min="9476" max="9476" width="5.5703125" style="78" customWidth="1"/>
    <col min="9477" max="9477" width="8.5703125" style="78" customWidth="1"/>
    <col min="9478" max="9478" width="9.85546875" style="78" customWidth="1"/>
    <col min="9479" max="9479" width="13.85546875" style="78" customWidth="1"/>
    <col min="9480" max="9480" width="11" style="78" customWidth="1"/>
    <col min="9481" max="9481" width="9.7109375" style="78" customWidth="1"/>
    <col min="9482" max="9482" width="11.28515625" style="78" customWidth="1"/>
    <col min="9483" max="9483" width="10.42578125" style="78" customWidth="1"/>
    <col min="9484" max="9484" width="75.42578125" style="78" customWidth="1"/>
    <col min="9485" max="9485" width="45.28515625" style="78" customWidth="1"/>
    <col min="9486" max="9527" width="9.140625" style="78"/>
    <col min="9528" max="9528" width="62.28515625" style="78" customWidth="1"/>
    <col min="9529" max="9728" width="9.140625" style="78"/>
    <col min="9729" max="9729" width="4.42578125" style="78" customWidth="1"/>
    <col min="9730" max="9730" width="11.5703125" style="78" customWidth="1"/>
    <col min="9731" max="9731" width="40.42578125" style="78" customWidth="1"/>
    <col min="9732" max="9732" width="5.5703125" style="78" customWidth="1"/>
    <col min="9733" max="9733" width="8.5703125" style="78" customWidth="1"/>
    <col min="9734" max="9734" width="9.85546875" style="78" customWidth="1"/>
    <col min="9735" max="9735" width="13.85546875" style="78" customWidth="1"/>
    <col min="9736" max="9736" width="11" style="78" customWidth="1"/>
    <col min="9737" max="9737" width="9.7109375" style="78" customWidth="1"/>
    <col min="9738" max="9738" width="11.28515625" style="78" customWidth="1"/>
    <col min="9739" max="9739" width="10.42578125" style="78" customWidth="1"/>
    <col min="9740" max="9740" width="75.42578125" style="78" customWidth="1"/>
    <col min="9741" max="9741" width="45.28515625" style="78" customWidth="1"/>
    <col min="9742" max="9783" width="9.140625" style="78"/>
    <col min="9784" max="9784" width="62.28515625" style="78" customWidth="1"/>
    <col min="9785" max="9984" width="9.140625" style="78"/>
    <col min="9985" max="9985" width="4.42578125" style="78" customWidth="1"/>
    <col min="9986" max="9986" width="11.5703125" style="78" customWidth="1"/>
    <col min="9987" max="9987" width="40.42578125" style="78" customWidth="1"/>
    <col min="9988" max="9988" width="5.5703125" style="78" customWidth="1"/>
    <col min="9989" max="9989" width="8.5703125" style="78" customWidth="1"/>
    <col min="9990" max="9990" width="9.85546875" style="78" customWidth="1"/>
    <col min="9991" max="9991" width="13.85546875" style="78" customWidth="1"/>
    <col min="9992" max="9992" width="11" style="78" customWidth="1"/>
    <col min="9993" max="9993" width="9.7109375" style="78" customWidth="1"/>
    <col min="9994" max="9994" width="11.28515625" style="78" customWidth="1"/>
    <col min="9995" max="9995" width="10.42578125" style="78" customWidth="1"/>
    <col min="9996" max="9996" width="75.42578125" style="78" customWidth="1"/>
    <col min="9997" max="9997" width="45.28515625" style="78" customWidth="1"/>
    <col min="9998" max="10039" width="9.140625" style="78"/>
    <col min="10040" max="10040" width="62.28515625" style="78" customWidth="1"/>
    <col min="10041" max="10240" width="9.140625" style="78"/>
    <col min="10241" max="10241" width="4.42578125" style="78" customWidth="1"/>
    <col min="10242" max="10242" width="11.5703125" style="78" customWidth="1"/>
    <col min="10243" max="10243" width="40.42578125" style="78" customWidth="1"/>
    <col min="10244" max="10244" width="5.5703125" style="78" customWidth="1"/>
    <col min="10245" max="10245" width="8.5703125" style="78" customWidth="1"/>
    <col min="10246" max="10246" width="9.85546875" style="78" customWidth="1"/>
    <col min="10247" max="10247" width="13.85546875" style="78" customWidth="1"/>
    <col min="10248" max="10248" width="11" style="78" customWidth="1"/>
    <col min="10249" max="10249" width="9.7109375" style="78" customWidth="1"/>
    <col min="10250" max="10250" width="11.28515625" style="78" customWidth="1"/>
    <col min="10251" max="10251" width="10.42578125" style="78" customWidth="1"/>
    <col min="10252" max="10252" width="75.42578125" style="78" customWidth="1"/>
    <col min="10253" max="10253" width="45.28515625" style="78" customWidth="1"/>
    <col min="10254" max="10295" width="9.140625" style="78"/>
    <col min="10296" max="10296" width="62.28515625" style="78" customWidth="1"/>
    <col min="10297" max="10496" width="9.140625" style="78"/>
    <col min="10497" max="10497" width="4.42578125" style="78" customWidth="1"/>
    <col min="10498" max="10498" width="11.5703125" style="78" customWidth="1"/>
    <col min="10499" max="10499" width="40.42578125" style="78" customWidth="1"/>
    <col min="10500" max="10500" width="5.5703125" style="78" customWidth="1"/>
    <col min="10501" max="10501" width="8.5703125" style="78" customWidth="1"/>
    <col min="10502" max="10502" width="9.85546875" style="78" customWidth="1"/>
    <col min="10503" max="10503" width="13.85546875" style="78" customWidth="1"/>
    <col min="10504" max="10504" width="11" style="78" customWidth="1"/>
    <col min="10505" max="10505" width="9.7109375" style="78" customWidth="1"/>
    <col min="10506" max="10506" width="11.28515625" style="78" customWidth="1"/>
    <col min="10507" max="10507" width="10.42578125" style="78" customWidth="1"/>
    <col min="10508" max="10508" width="75.42578125" style="78" customWidth="1"/>
    <col min="10509" max="10509" width="45.28515625" style="78" customWidth="1"/>
    <col min="10510" max="10551" width="9.140625" style="78"/>
    <col min="10552" max="10552" width="62.28515625" style="78" customWidth="1"/>
    <col min="10553" max="10752" width="9.140625" style="78"/>
    <col min="10753" max="10753" width="4.42578125" style="78" customWidth="1"/>
    <col min="10754" max="10754" width="11.5703125" style="78" customWidth="1"/>
    <col min="10755" max="10755" width="40.42578125" style="78" customWidth="1"/>
    <col min="10756" max="10756" width="5.5703125" style="78" customWidth="1"/>
    <col min="10757" max="10757" width="8.5703125" style="78" customWidth="1"/>
    <col min="10758" max="10758" width="9.85546875" style="78" customWidth="1"/>
    <col min="10759" max="10759" width="13.85546875" style="78" customWidth="1"/>
    <col min="10760" max="10760" width="11" style="78" customWidth="1"/>
    <col min="10761" max="10761" width="9.7109375" style="78" customWidth="1"/>
    <col min="10762" max="10762" width="11.28515625" style="78" customWidth="1"/>
    <col min="10763" max="10763" width="10.42578125" style="78" customWidth="1"/>
    <col min="10764" max="10764" width="75.42578125" style="78" customWidth="1"/>
    <col min="10765" max="10765" width="45.28515625" style="78" customWidth="1"/>
    <col min="10766" max="10807" width="9.140625" style="78"/>
    <col min="10808" max="10808" width="62.28515625" style="78" customWidth="1"/>
    <col min="10809" max="11008" width="9.140625" style="78"/>
    <col min="11009" max="11009" width="4.42578125" style="78" customWidth="1"/>
    <col min="11010" max="11010" width="11.5703125" style="78" customWidth="1"/>
    <col min="11011" max="11011" width="40.42578125" style="78" customWidth="1"/>
    <col min="11012" max="11012" width="5.5703125" style="78" customWidth="1"/>
    <col min="11013" max="11013" width="8.5703125" style="78" customWidth="1"/>
    <col min="11014" max="11014" width="9.85546875" style="78" customWidth="1"/>
    <col min="11015" max="11015" width="13.85546875" style="78" customWidth="1"/>
    <col min="11016" max="11016" width="11" style="78" customWidth="1"/>
    <col min="11017" max="11017" width="9.7109375" style="78" customWidth="1"/>
    <col min="11018" max="11018" width="11.28515625" style="78" customWidth="1"/>
    <col min="11019" max="11019" width="10.42578125" style="78" customWidth="1"/>
    <col min="11020" max="11020" width="75.42578125" style="78" customWidth="1"/>
    <col min="11021" max="11021" width="45.28515625" style="78" customWidth="1"/>
    <col min="11022" max="11063" width="9.140625" style="78"/>
    <col min="11064" max="11064" width="62.28515625" style="78" customWidth="1"/>
    <col min="11065" max="11264" width="9.140625" style="78"/>
    <col min="11265" max="11265" width="4.42578125" style="78" customWidth="1"/>
    <col min="11266" max="11266" width="11.5703125" style="78" customWidth="1"/>
    <col min="11267" max="11267" width="40.42578125" style="78" customWidth="1"/>
    <col min="11268" max="11268" width="5.5703125" style="78" customWidth="1"/>
    <col min="11269" max="11269" width="8.5703125" style="78" customWidth="1"/>
    <col min="11270" max="11270" width="9.85546875" style="78" customWidth="1"/>
    <col min="11271" max="11271" width="13.85546875" style="78" customWidth="1"/>
    <col min="11272" max="11272" width="11" style="78" customWidth="1"/>
    <col min="11273" max="11273" width="9.7109375" style="78" customWidth="1"/>
    <col min="11274" max="11274" width="11.28515625" style="78" customWidth="1"/>
    <col min="11275" max="11275" width="10.42578125" style="78" customWidth="1"/>
    <col min="11276" max="11276" width="75.42578125" style="78" customWidth="1"/>
    <col min="11277" max="11277" width="45.28515625" style="78" customWidth="1"/>
    <col min="11278" max="11319" width="9.140625" style="78"/>
    <col min="11320" max="11320" width="62.28515625" style="78" customWidth="1"/>
    <col min="11321" max="11520" width="9.140625" style="78"/>
    <col min="11521" max="11521" width="4.42578125" style="78" customWidth="1"/>
    <col min="11522" max="11522" width="11.5703125" style="78" customWidth="1"/>
    <col min="11523" max="11523" width="40.42578125" style="78" customWidth="1"/>
    <col min="11524" max="11524" width="5.5703125" style="78" customWidth="1"/>
    <col min="11525" max="11525" width="8.5703125" style="78" customWidth="1"/>
    <col min="11526" max="11526" width="9.85546875" style="78" customWidth="1"/>
    <col min="11527" max="11527" width="13.85546875" style="78" customWidth="1"/>
    <col min="11528" max="11528" width="11" style="78" customWidth="1"/>
    <col min="11529" max="11529" width="9.7109375" style="78" customWidth="1"/>
    <col min="11530" max="11530" width="11.28515625" style="78" customWidth="1"/>
    <col min="11531" max="11531" width="10.42578125" style="78" customWidth="1"/>
    <col min="11532" max="11532" width="75.42578125" style="78" customWidth="1"/>
    <col min="11533" max="11533" width="45.28515625" style="78" customWidth="1"/>
    <col min="11534" max="11575" width="9.140625" style="78"/>
    <col min="11576" max="11576" width="62.28515625" style="78" customWidth="1"/>
    <col min="11577" max="11776" width="9.140625" style="78"/>
    <col min="11777" max="11777" width="4.42578125" style="78" customWidth="1"/>
    <col min="11778" max="11778" width="11.5703125" style="78" customWidth="1"/>
    <col min="11779" max="11779" width="40.42578125" style="78" customWidth="1"/>
    <col min="11780" max="11780" width="5.5703125" style="78" customWidth="1"/>
    <col min="11781" max="11781" width="8.5703125" style="78" customWidth="1"/>
    <col min="11782" max="11782" width="9.85546875" style="78" customWidth="1"/>
    <col min="11783" max="11783" width="13.85546875" style="78" customWidth="1"/>
    <col min="11784" max="11784" width="11" style="78" customWidth="1"/>
    <col min="11785" max="11785" width="9.7109375" style="78" customWidth="1"/>
    <col min="11786" max="11786" width="11.28515625" style="78" customWidth="1"/>
    <col min="11787" max="11787" width="10.42578125" style="78" customWidth="1"/>
    <col min="11788" max="11788" width="75.42578125" style="78" customWidth="1"/>
    <col min="11789" max="11789" width="45.28515625" style="78" customWidth="1"/>
    <col min="11790" max="11831" width="9.140625" style="78"/>
    <col min="11832" max="11832" width="62.28515625" style="78" customWidth="1"/>
    <col min="11833" max="12032" width="9.140625" style="78"/>
    <col min="12033" max="12033" width="4.42578125" style="78" customWidth="1"/>
    <col min="12034" max="12034" width="11.5703125" style="78" customWidth="1"/>
    <col min="12035" max="12035" width="40.42578125" style="78" customWidth="1"/>
    <col min="12036" max="12036" width="5.5703125" style="78" customWidth="1"/>
    <col min="12037" max="12037" width="8.5703125" style="78" customWidth="1"/>
    <col min="12038" max="12038" width="9.85546875" style="78" customWidth="1"/>
    <col min="12039" max="12039" width="13.85546875" style="78" customWidth="1"/>
    <col min="12040" max="12040" width="11" style="78" customWidth="1"/>
    <col min="12041" max="12041" width="9.7109375" style="78" customWidth="1"/>
    <col min="12042" max="12042" width="11.28515625" style="78" customWidth="1"/>
    <col min="12043" max="12043" width="10.42578125" style="78" customWidth="1"/>
    <col min="12044" max="12044" width="75.42578125" style="78" customWidth="1"/>
    <col min="12045" max="12045" width="45.28515625" style="78" customWidth="1"/>
    <col min="12046" max="12087" width="9.140625" style="78"/>
    <col min="12088" max="12088" width="62.28515625" style="78" customWidth="1"/>
    <col min="12089" max="12288" width="9.140625" style="78"/>
    <col min="12289" max="12289" width="4.42578125" style="78" customWidth="1"/>
    <col min="12290" max="12290" width="11.5703125" style="78" customWidth="1"/>
    <col min="12291" max="12291" width="40.42578125" style="78" customWidth="1"/>
    <col min="12292" max="12292" width="5.5703125" style="78" customWidth="1"/>
    <col min="12293" max="12293" width="8.5703125" style="78" customWidth="1"/>
    <col min="12294" max="12294" width="9.85546875" style="78" customWidth="1"/>
    <col min="12295" max="12295" width="13.85546875" style="78" customWidth="1"/>
    <col min="12296" max="12296" width="11" style="78" customWidth="1"/>
    <col min="12297" max="12297" width="9.7109375" style="78" customWidth="1"/>
    <col min="12298" max="12298" width="11.28515625" style="78" customWidth="1"/>
    <col min="12299" max="12299" width="10.42578125" style="78" customWidth="1"/>
    <col min="12300" max="12300" width="75.42578125" style="78" customWidth="1"/>
    <col min="12301" max="12301" width="45.28515625" style="78" customWidth="1"/>
    <col min="12302" max="12343" width="9.140625" style="78"/>
    <col min="12344" max="12344" width="62.28515625" style="78" customWidth="1"/>
    <col min="12345" max="12544" width="9.140625" style="78"/>
    <col min="12545" max="12545" width="4.42578125" style="78" customWidth="1"/>
    <col min="12546" max="12546" width="11.5703125" style="78" customWidth="1"/>
    <col min="12547" max="12547" width="40.42578125" style="78" customWidth="1"/>
    <col min="12548" max="12548" width="5.5703125" style="78" customWidth="1"/>
    <col min="12549" max="12549" width="8.5703125" style="78" customWidth="1"/>
    <col min="12550" max="12550" width="9.85546875" style="78" customWidth="1"/>
    <col min="12551" max="12551" width="13.85546875" style="78" customWidth="1"/>
    <col min="12552" max="12552" width="11" style="78" customWidth="1"/>
    <col min="12553" max="12553" width="9.7109375" style="78" customWidth="1"/>
    <col min="12554" max="12554" width="11.28515625" style="78" customWidth="1"/>
    <col min="12555" max="12555" width="10.42578125" style="78" customWidth="1"/>
    <col min="12556" max="12556" width="75.42578125" style="78" customWidth="1"/>
    <col min="12557" max="12557" width="45.28515625" style="78" customWidth="1"/>
    <col min="12558" max="12599" width="9.140625" style="78"/>
    <col min="12600" max="12600" width="62.28515625" style="78" customWidth="1"/>
    <col min="12601" max="12800" width="9.140625" style="78"/>
    <col min="12801" max="12801" width="4.42578125" style="78" customWidth="1"/>
    <col min="12802" max="12802" width="11.5703125" style="78" customWidth="1"/>
    <col min="12803" max="12803" width="40.42578125" style="78" customWidth="1"/>
    <col min="12804" max="12804" width="5.5703125" style="78" customWidth="1"/>
    <col min="12805" max="12805" width="8.5703125" style="78" customWidth="1"/>
    <col min="12806" max="12806" width="9.85546875" style="78" customWidth="1"/>
    <col min="12807" max="12807" width="13.85546875" style="78" customWidth="1"/>
    <col min="12808" max="12808" width="11" style="78" customWidth="1"/>
    <col min="12809" max="12809" width="9.7109375" style="78" customWidth="1"/>
    <col min="12810" max="12810" width="11.28515625" style="78" customWidth="1"/>
    <col min="12811" max="12811" width="10.42578125" style="78" customWidth="1"/>
    <col min="12812" max="12812" width="75.42578125" style="78" customWidth="1"/>
    <col min="12813" max="12813" width="45.28515625" style="78" customWidth="1"/>
    <col min="12814" max="12855" width="9.140625" style="78"/>
    <col min="12856" max="12856" width="62.28515625" style="78" customWidth="1"/>
    <col min="12857" max="13056" width="9.140625" style="78"/>
    <col min="13057" max="13057" width="4.42578125" style="78" customWidth="1"/>
    <col min="13058" max="13058" width="11.5703125" style="78" customWidth="1"/>
    <col min="13059" max="13059" width="40.42578125" style="78" customWidth="1"/>
    <col min="13060" max="13060" width="5.5703125" style="78" customWidth="1"/>
    <col min="13061" max="13061" width="8.5703125" style="78" customWidth="1"/>
    <col min="13062" max="13062" width="9.85546875" style="78" customWidth="1"/>
    <col min="13063" max="13063" width="13.85546875" style="78" customWidth="1"/>
    <col min="13064" max="13064" width="11" style="78" customWidth="1"/>
    <col min="13065" max="13065" width="9.7109375" style="78" customWidth="1"/>
    <col min="13066" max="13066" width="11.28515625" style="78" customWidth="1"/>
    <col min="13067" max="13067" width="10.42578125" style="78" customWidth="1"/>
    <col min="13068" max="13068" width="75.42578125" style="78" customWidth="1"/>
    <col min="13069" max="13069" width="45.28515625" style="78" customWidth="1"/>
    <col min="13070" max="13111" width="9.140625" style="78"/>
    <col min="13112" max="13112" width="62.28515625" style="78" customWidth="1"/>
    <col min="13113" max="13312" width="9.140625" style="78"/>
    <col min="13313" max="13313" width="4.42578125" style="78" customWidth="1"/>
    <col min="13314" max="13314" width="11.5703125" style="78" customWidth="1"/>
    <col min="13315" max="13315" width="40.42578125" style="78" customWidth="1"/>
    <col min="13316" max="13316" width="5.5703125" style="78" customWidth="1"/>
    <col min="13317" max="13317" width="8.5703125" style="78" customWidth="1"/>
    <col min="13318" max="13318" width="9.85546875" style="78" customWidth="1"/>
    <col min="13319" max="13319" width="13.85546875" style="78" customWidth="1"/>
    <col min="13320" max="13320" width="11" style="78" customWidth="1"/>
    <col min="13321" max="13321" width="9.7109375" style="78" customWidth="1"/>
    <col min="13322" max="13322" width="11.28515625" style="78" customWidth="1"/>
    <col min="13323" max="13323" width="10.42578125" style="78" customWidth="1"/>
    <col min="13324" max="13324" width="75.42578125" style="78" customWidth="1"/>
    <col min="13325" max="13325" width="45.28515625" style="78" customWidth="1"/>
    <col min="13326" max="13367" width="9.140625" style="78"/>
    <col min="13368" max="13368" width="62.28515625" style="78" customWidth="1"/>
    <col min="13369" max="13568" width="9.140625" style="78"/>
    <col min="13569" max="13569" width="4.42578125" style="78" customWidth="1"/>
    <col min="13570" max="13570" width="11.5703125" style="78" customWidth="1"/>
    <col min="13571" max="13571" width="40.42578125" style="78" customWidth="1"/>
    <col min="13572" max="13572" width="5.5703125" style="78" customWidth="1"/>
    <col min="13573" max="13573" width="8.5703125" style="78" customWidth="1"/>
    <col min="13574" max="13574" width="9.85546875" style="78" customWidth="1"/>
    <col min="13575" max="13575" width="13.85546875" style="78" customWidth="1"/>
    <col min="13576" max="13576" width="11" style="78" customWidth="1"/>
    <col min="13577" max="13577" width="9.7109375" style="78" customWidth="1"/>
    <col min="13578" max="13578" width="11.28515625" style="78" customWidth="1"/>
    <col min="13579" max="13579" width="10.42578125" style="78" customWidth="1"/>
    <col min="13580" max="13580" width="75.42578125" style="78" customWidth="1"/>
    <col min="13581" max="13581" width="45.28515625" style="78" customWidth="1"/>
    <col min="13582" max="13623" width="9.140625" style="78"/>
    <col min="13624" max="13624" width="62.28515625" style="78" customWidth="1"/>
    <col min="13625" max="13824" width="9.140625" style="78"/>
    <col min="13825" max="13825" width="4.42578125" style="78" customWidth="1"/>
    <col min="13826" max="13826" width="11.5703125" style="78" customWidth="1"/>
    <col min="13827" max="13827" width="40.42578125" style="78" customWidth="1"/>
    <col min="13828" max="13828" width="5.5703125" style="78" customWidth="1"/>
    <col min="13829" max="13829" width="8.5703125" style="78" customWidth="1"/>
    <col min="13830" max="13830" width="9.85546875" style="78" customWidth="1"/>
    <col min="13831" max="13831" width="13.85546875" style="78" customWidth="1"/>
    <col min="13832" max="13832" width="11" style="78" customWidth="1"/>
    <col min="13833" max="13833" width="9.7109375" style="78" customWidth="1"/>
    <col min="13834" max="13834" width="11.28515625" style="78" customWidth="1"/>
    <col min="13835" max="13835" width="10.42578125" style="78" customWidth="1"/>
    <col min="13836" max="13836" width="75.42578125" style="78" customWidth="1"/>
    <col min="13837" max="13837" width="45.28515625" style="78" customWidth="1"/>
    <col min="13838" max="13879" width="9.140625" style="78"/>
    <col min="13880" max="13880" width="62.28515625" style="78" customWidth="1"/>
    <col min="13881" max="14080" width="9.140625" style="78"/>
    <col min="14081" max="14081" width="4.42578125" style="78" customWidth="1"/>
    <col min="14082" max="14082" width="11.5703125" style="78" customWidth="1"/>
    <col min="14083" max="14083" width="40.42578125" style="78" customWidth="1"/>
    <col min="14084" max="14084" width="5.5703125" style="78" customWidth="1"/>
    <col min="14085" max="14085" width="8.5703125" style="78" customWidth="1"/>
    <col min="14086" max="14086" width="9.85546875" style="78" customWidth="1"/>
    <col min="14087" max="14087" width="13.85546875" style="78" customWidth="1"/>
    <col min="14088" max="14088" width="11" style="78" customWidth="1"/>
    <col min="14089" max="14089" width="9.7109375" style="78" customWidth="1"/>
    <col min="14090" max="14090" width="11.28515625" style="78" customWidth="1"/>
    <col min="14091" max="14091" width="10.42578125" style="78" customWidth="1"/>
    <col min="14092" max="14092" width="75.42578125" style="78" customWidth="1"/>
    <col min="14093" max="14093" width="45.28515625" style="78" customWidth="1"/>
    <col min="14094" max="14135" width="9.140625" style="78"/>
    <col min="14136" max="14136" width="62.28515625" style="78" customWidth="1"/>
    <col min="14137" max="14336" width="9.140625" style="78"/>
    <col min="14337" max="14337" width="4.42578125" style="78" customWidth="1"/>
    <col min="14338" max="14338" width="11.5703125" style="78" customWidth="1"/>
    <col min="14339" max="14339" width="40.42578125" style="78" customWidth="1"/>
    <col min="14340" max="14340" width="5.5703125" style="78" customWidth="1"/>
    <col min="14341" max="14341" width="8.5703125" style="78" customWidth="1"/>
    <col min="14342" max="14342" width="9.85546875" style="78" customWidth="1"/>
    <col min="14343" max="14343" width="13.85546875" style="78" customWidth="1"/>
    <col min="14344" max="14344" width="11" style="78" customWidth="1"/>
    <col min="14345" max="14345" width="9.7109375" style="78" customWidth="1"/>
    <col min="14346" max="14346" width="11.28515625" style="78" customWidth="1"/>
    <col min="14347" max="14347" width="10.42578125" style="78" customWidth="1"/>
    <col min="14348" max="14348" width="75.42578125" style="78" customWidth="1"/>
    <col min="14349" max="14349" width="45.28515625" style="78" customWidth="1"/>
    <col min="14350" max="14391" width="9.140625" style="78"/>
    <col min="14392" max="14392" width="62.28515625" style="78" customWidth="1"/>
    <col min="14393" max="14592" width="9.140625" style="78"/>
    <col min="14593" max="14593" width="4.42578125" style="78" customWidth="1"/>
    <col min="14594" max="14594" width="11.5703125" style="78" customWidth="1"/>
    <col min="14595" max="14595" width="40.42578125" style="78" customWidth="1"/>
    <col min="14596" max="14596" width="5.5703125" style="78" customWidth="1"/>
    <col min="14597" max="14597" width="8.5703125" style="78" customWidth="1"/>
    <col min="14598" max="14598" width="9.85546875" style="78" customWidth="1"/>
    <col min="14599" max="14599" width="13.85546875" style="78" customWidth="1"/>
    <col min="14600" max="14600" width="11" style="78" customWidth="1"/>
    <col min="14601" max="14601" width="9.7109375" style="78" customWidth="1"/>
    <col min="14602" max="14602" width="11.28515625" style="78" customWidth="1"/>
    <col min="14603" max="14603" width="10.42578125" style="78" customWidth="1"/>
    <col min="14604" max="14604" width="75.42578125" style="78" customWidth="1"/>
    <col min="14605" max="14605" width="45.28515625" style="78" customWidth="1"/>
    <col min="14606" max="14647" width="9.140625" style="78"/>
    <col min="14648" max="14648" width="62.28515625" style="78" customWidth="1"/>
    <col min="14649" max="14848" width="9.140625" style="78"/>
    <col min="14849" max="14849" width="4.42578125" style="78" customWidth="1"/>
    <col min="14850" max="14850" width="11.5703125" style="78" customWidth="1"/>
    <col min="14851" max="14851" width="40.42578125" style="78" customWidth="1"/>
    <col min="14852" max="14852" width="5.5703125" style="78" customWidth="1"/>
    <col min="14853" max="14853" width="8.5703125" style="78" customWidth="1"/>
    <col min="14854" max="14854" width="9.85546875" style="78" customWidth="1"/>
    <col min="14855" max="14855" width="13.85546875" style="78" customWidth="1"/>
    <col min="14856" max="14856" width="11" style="78" customWidth="1"/>
    <col min="14857" max="14857" width="9.7109375" style="78" customWidth="1"/>
    <col min="14858" max="14858" width="11.28515625" style="78" customWidth="1"/>
    <col min="14859" max="14859" width="10.42578125" style="78" customWidth="1"/>
    <col min="14860" max="14860" width="75.42578125" style="78" customWidth="1"/>
    <col min="14861" max="14861" width="45.28515625" style="78" customWidth="1"/>
    <col min="14862" max="14903" width="9.140625" style="78"/>
    <col min="14904" max="14904" width="62.28515625" style="78" customWidth="1"/>
    <col min="14905" max="15104" width="9.140625" style="78"/>
    <col min="15105" max="15105" width="4.42578125" style="78" customWidth="1"/>
    <col min="15106" max="15106" width="11.5703125" style="78" customWidth="1"/>
    <col min="15107" max="15107" width="40.42578125" style="78" customWidth="1"/>
    <col min="15108" max="15108" width="5.5703125" style="78" customWidth="1"/>
    <col min="15109" max="15109" width="8.5703125" style="78" customWidth="1"/>
    <col min="15110" max="15110" width="9.85546875" style="78" customWidth="1"/>
    <col min="15111" max="15111" width="13.85546875" style="78" customWidth="1"/>
    <col min="15112" max="15112" width="11" style="78" customWidth="1"/>
    <col min="15113" max="15113" width="9.7109375" style="78" customWidth="1"/>
    <col min="15114" max="15114" width="11.28515625" style="78" customWidth="1"/>
    <col min="15115" max="15115" width="10.42578125" style="78" customWidth="1"/>
    <col min="15116" max="15116" width="75.42578125" style="78" customWidth="1"/>
    <col min="15117" max="15117" width="45.28515625" style="78" customWidth="1"/>
    <col min="15118" max="15159" width="9.140625" style="78"/>
    <col min="15160" max="15160" width="62.28515625" style="78" customWidth="1"/>
    <col min="15161" max="15360" width="9.140625" style="78"/>
    <col min="15361" max="15361" width="4.42578125" style="78" customWidth="1"/>
    <col min="15362" max="15362" width="11.5703125" style="78" customWidth="1"/>
    <col min="15363" max="15363" width="40.42578125" style="78" customWidth="1"/>
    <col min="15364" max="15364" width="5.5703125" style="78" customWidth="1"/>
    <col min="15365" max="15365" width="8.5703125" style="78" customWidth="1"/>
    <col min="15366" max="15366" width="9.85546875" style="78" customWidth="1"/>
    <col min="15367" max="15367" width="13.85546875" style="78" customWidth="1"/>
    <col min="15368" max="15368" width="11" style="78" customWidth="1"/>
    <col min="15369" max="15369" width="9.7109375" style="78" customWidth="1"/>
    <col min="15370" max="15370" width="11.28515625" style="78" customWidth="1"/>
    <col min="15371" max="15371" width="10.42578125" style="78" customWidth="1"/>
    <col min="15372" max="15372" width="75.42578125" style="78" customWidth="1"/>
    <col min="15373" max="15373" width="45.28515625" style="78" customWidth="1"/>
    <col min="15374" max="15415" width="9.140625" style="78"/>
    <col min="15416" max="15416" width="62.28515625" style="78" customWidth="1"/>
    <col min="15417" max="15616" width="9.140625" style="78"/>
    <col min="15617" max="15617" width="4.42578125" style="78" customWidth="1"/>
    <col min="15618" max="15618" width="11.5703125" style="78" customWidth="1"/>
    <col min="15619" max="15619" width="40.42578125" style="78" customWidth="1"/>
    <col min="15620" max="15620" width="5.5703125" style="78" customWidth="1"/>
    <col min="15621" max="15621" width="8.5703125" style="78" customWidth="1"/>
    <col min="15622" max="15622" width="9.85546875" style="78" customWidth="1"/>
    <col min="15623" max="15623" width="13.85546875" style="78" customWidth="1"/>
    <col min="15624" max="15624" width="11" style="78" customWidth="1"/>
    <col min="15625" max="15625" width="9.7109375" style="78" customWidth="1"/>
    <col min="15626" max="15626" width="11.28515625" style="78" customWidth="1"/>
    <col min="15627" max="15627" width="10.42578125" style="78" customWidth="1"/>
    <col min="15628" max="15628" width="75.42578125" style="78" customWidth="1"/>
    <col min="15629" max="15629" width="45.28515625" style="78" customWidth="1"/>
    <col min="15630" max="15671" width="9.140625" style="78"/>
    <col min="15672" max="15672" width="62.28515625" style="78" customWidth="1"/>
    <col min="15673" max="15872" width="9.140625" style="78"/>
    <col min="15873" max="15873" width="4.42578125" style="78" customWidth="1"/>
    <col min="15874" max="15874" width="11.5703125" style="78" customWidth="1"/>
    <col min="15875" max="15875" width="40.42578125" style="78" customWidth="1"/>
    <col min="15876" max="15876" width="5.5703125" style="78" customWidth="1"/>
    <col min="15877" max="15877" width="8.5703125" style="78" customWidth="1"/>
    <col min="15878" max="15878" width="9.85546875" style="78" customWidth="1"/>
    <col min="15879" max="15879" width="13.85546875" style="78" customWidth="1"/>
    <col min="15880" max="15880" width="11" style="78" customWidth="1"/>
    <col min="15881" max="15881" width="9.7109375" style="78" customWidth="1"/>
    <col min="15882" max="15882" width="11.28515625" style="78" customWidth="1"/>
    <col min="15883" max="15883" width="10.42578125" style="78" customWidth="1"/>
    <col min="15884" max="15884" width="75.42578125" style="78" customWidth="1"/>
    <col min="15885" max="15885" width="45.28515625" style="78" customWidth="1"/>
    <col min="15886" max="15927" width="9.140625" style="78"/>
    <col min="15928" max="15928" width="62.28515625" style="78" customWidth="1"/>
    <col min="15929" max="16128" width="9.140625" style="78"/>
    <col min="16129" max="16129" width="4.42578125" style="78" customWidth="1"/>
    <col min="16130" max="16130" width="11.5703125" style="78" customWidth="1"/>
    <col min="16131" max="16131" width="40.42578125" style="78" customWidth="1"/>
    <col min="16132" max="16132" width="5.5703125" style="78" customWidth="1"/>
    <col min="16133" max="16133" width="8.5703125" style="78" customWidth="1"/>
    <col min="16134" max="16134" width="9.85546875" style="78" customWidth="1"/>
    <col min="16135" max="16135" width="13.85546875" style="78" customWidth="1"/>
    <col min="16136" max="16136" width="11" style="78" customWidth="1"/>
    <col min="16137" max="16137" width="9.7109375" style="78" customWidth="1"/>
    <col min="16138" max="16138" width="11.28515625" style="78" customWidth="1"/>
    <col min="16139" max="16139" width="10.42578125" style="78" customWidth="1"/>
    <col min="16140" max="16140" width="75.42578125" style="78" customWidth="1"/>
    <col min="16141" max="16141" width="45.28515625" style="78" customWidth="1"/>
    <col min="16142" max="16183" width="9.140625" style="78"/>
    <col min="16184" max="16184" width="62.28515625" style="78" customWidth="1"/>
    <col min="16185" max="16384" width="9.140625" style="78"/>
  </cols>
  <sheetData>
    <row r="1" spans="1:104" ht="15" customHeight="1" x14ac:dyDescent="0.25">
      <c r="A1" s="77" t="s">
        <v>341</v>
      </c>
      <c r="B1" s="77"/>
      <c r="C1" s="77"/>
      <c r="D1" s="77"/>
      <c r="E1" s="77"/>
      <c r="F1" s="77"/>
      <c r="G1" s="77"/>
    </row>
    <row r="2" spans="1:104" ht="3" customHeight="1" thickBot="1" x14ac:dyDescent="0.25">
      <c r="B2" s="79"/>
      <c r="C2" s="80"/>
      <c r="D2" s="80"/>
      <c r="E2" s="81"/>
      <c r="F2" s="80"/>
      <c r="G2" s="80"/>
    </row>
    <row r="3" spans="1:104" ht="13.5" customHeight="1" thickTop="1" x14ac:dyDescent="0.2">
      <c r="A3" s="82" t="s">
        <v>19</v>
      </c>
      <c r="B3" s="83"/>
      <c r="C3" s="84"/>
      <c r="D3" s="85" t="s">
        <v>226</v>
      </c>
      <c r="E3" s="86"/>
      <c r="F3" s="87"/>
      <c r="G3" s="88"/>
    </row>
    <row r="4" spans="1:104" ht="13.5" customHeight="1" thickBot="1" x14ac:dyDescent="0.25">
      <c r="A4" s="89" t="s">
        <v>20</v>
      </c>
      <c r="B4" s="90"/>
      <c r="C4" s="91"/>
      <c r="D4" s="92" t="s">
        <v>263</v>
      </c>
      <c r="E4" s="93"/>
      <c r="F4" s="94"/>
      <c r="G4" s="95"/>
    </row>
    <row r="5" spans="1:104" ht="13.5" thickTop="1" x14ac:dyDescent="0.2">
      <c r="A5" s="96"/>
    </row>
    <row r="6" spans="1:104" s="102" customFormat="1" ht="26.25" customHeight="1" x14ac:dyDescent="0.2">
      <c r="A6" s="98" t="s">
        <v>21</v>
      </c>
      <c r="B6" s="99" t="s">
        <v>22</v>
      </c>
      <c r="C6" s="99" t="s">
        <v>23</v>
      </c>
      <c r="D6" s="99" t="s">
        <v>24</v>
      </c>
      <c r="E6" s="99" t="s">
        <v>25</v>
      </c>
      <c r="F6" s="99" t="s">
        <v>26</v>
      </c>
      <c r="G6" s="100" t="s">
        <v>27</v>
      </c>
      <c r="H6" s="101" t="s">
        <v>28</v>
      </c>
      <c r="I6" s="101" t="s">
        <v>29</v>
      </c>
      <c r="J6" s="101" t="s">
        <v>30</v>
      </c>
      <c r="K6" s="101" t="s">
        <v>31</v>
      </c>
    </row>
    <row r="7" spans="1:104" ht="14.25" customHeight="1" x14ac:dyDescent="0.2">
      <c r="A7" s="103" t="s">
        <v>32</v>
      </c>
      <c r="B7" s="104" t="s">
        <v>48</v>
      </c>
      <c r="C7" s="105" t="s">
        <v>34</v>
      </c>
      <c r="D7" s="106"/>
      <c r="E7" s="107"/>
      <c r="F7" s="107"/>
      <c r="G7" s="108"/>
      <c r="H7" s="109"/>
      <c r="I7" s="110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8">
        <v>1</v>
      </c>
    </row>
    <row r="9" spans="1:104" x14ac:dyDescent="0.2">
      <c r="A9" s="137" t="s">
        <v>36</v>
      </c>
      <c r="B9" s="138" t="s">
        <v>48</v>
      </c>
      <c r="C9" s="139" t="s">
        <v>34</v>
      </c>
      <c r="D9" s="140"/>
      <c r="E9" s="141"/>
      <c r="F9" s="141"/>
      <c r="G9" s="142">
        <f>SUM(G7:G8)</f>
        <v>0</v>
      </c>
      <c r="H9" s="143"/>
      <c r="I9" s="144">
        <f>SUM(I7:I8)</f>
        <v>0</v>
      </c>
      <c r="J9" s="145"/>
      <c r="K9" s="144">
        <f>SUM(K7:K8)</f>
        <v>0</v>
      </c>
      <c r="O9" s="111"/>
      <c r="X9" s="146">
        <f>K9</f>
        <v>0</v>
      </c>
      <c r="Y9" s="146">
        <f>I9</f>
        <v>0</v>
      </c>
      <c r="Z9" s="147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8"/>
      <c r="BB9" s="148"/>
      <c r="BC9" s="148"/>
      <c r="BD9" s="148"/>
      <c r="BE9" s="148"/>
      <c r="BF9" s="148"/>
      <c r="BG9" s="121"/>
      <c r="BH9" s="121"/>
      <c r="BI9" s="121"/>
      <c r="BJ9" s="121"/>
      <c r="BK9" s="121"/>
    </row>
    <row r="10" spans="1:104" ht="14.25" customHeight="1" x14ac:dyDescent="0.2">
      <c r="A10" s="103" t="s">
        <v>32</v>
      </c>
      <c r="B10" s="104" t="s">
        <v>33</v>
      </c>
      <c r="C10" s="105" t="s">
        <v>34</v>
      </c>
      <c r="D10" s="106"/>
      <c r="E10" s="107"/>
      <c r="F10" s="107"/>
      <c r="G10" s="108"/>
      <c r="H10" s="109"/>
      <c r="I10" s="110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58.85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8">
        <v>1</v>
      </c>
    </row>
    <row r="12" spans="1:104" x14ac:dyDescent="0.2">
      <c r="A12" s="122"/>
      <c r="B12" s="123"/>
      <c r="C12" s="129" t="s">
        <v>228</v>
      </c>
      <c r="D12" s="130"/>
      <c r="E12" s="131">
        <v>58.85</v>
      </c>
      <c r="F12" s="132"/>
      <c r="G12" s="133"/>
      <c r="H12" s="134"/>
      <c r="I12" s="127"/>
      <c r="K12" s="127"/>
      <c r="M12" s="135" t="s">
        <v>228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6" t="str">
        <f>C11</f>
        <v>Odkopávky pro silnice v hor. 3 do 1000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58.85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8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58.85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8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10.5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8">
        <v>1</v>
      </c>
    </row>
    <row r="16" spans="1:104" x14ac:dyDescent="0.2">
      <c r="A16" s="112">
        <v>6</v>
      </c>
      <c r="B16" s="113" t="s">
        <v>62</v>
      </c>
      <c r="C16" s="114" t="s">
        <v>63</v>
      </c>
      <c r="D16" s="115" t="s">
        <v>35</v>
      </c>
      <c r="E16" s="116">
        <v>247.6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8">
        <v>1</v>
      </c>
    </row>
    <row r="17" spans="1:104" x14ac:dyDescent="0.2">
      <c r="A17" s="122"/>
      <c r="B17" s="123"/>
      <c r="C17" s="129" t="s">
        <v>229</v>
      </c>
      <c r="D17" s="130"/>
      <c r="E17" s="131">
        <v>247.6</v>
      </c>
      <c r="F17" s="132"/>
      <c r="G17" s="133"/>
      <c r="H17" s="134"/>
      <c r="I17" s="127"/>
      <c r="K17" s="127"/>
      <c r="M17" s="135" t="s">
        <v>229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6" t="str">
        <f>C16</f>
        <v>Úprava pláně v zářezech v hor. 1-4, se zhutněním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37" t="s">
        <v>36</v>
      </c>
      <c r="B18" s="138" t="s">
        <v>33</v>
      </c>
      <c r="C18" s="139" t="s">
        <v>34</v>
      </c>
      <c r="D18" s="140"/>
      <c r="E18" s="141"/>
      <c r="F18" s="141"/>
      <c r="G18" s="142">
        <f>SUM(G10:G17)</f>
        <v>0</v>
      </c>
      <c r="H18" s="143"/>
      <c r="I18" s="144">
        <f>SUM(I10:I17)</f>
        <v>0</v>
      </c>
      <c r="J18" s="145"/>
      <c r="K18" s="144">
        <f>SUM(K10:K17)</f>
        <v>0</v>
      </c>
      <c r="O18" s="111"/>
      <c r="X18" s="146">
        <f>K18</f>
        <v>0</v>
      </c>
      <c r="Y18" s="146">
        <f>I18</f>
        <v>0</v>
      </c>
      <c r="Z18" s="147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8"/>
      <c r="BB18" s="148"/>
      <c r="BC18" s="148"/>
      <c r="BD18" s="148"/>
      <c r="BE18" s="148"/>
      <c r="BF18" s="148"/>
      <c r="BG18" s="121"/>
      <c r="BH18" s="121"/>
      <c r="BI18" s="121"/>
      <c r="BJ18" s="121"/>
      <c r="BK18" s="121"/>
    </row>
    <row r="19" spans="1:104" ht="14.25" customHeight="1" x14ac:dyDescent="0.2">
      <c r="A19" s="103" t="s">
        <v>32</v>
      </c>
      <c r="B19" s="104" t="s">
        <v>65</v>
      </c>
      <c r="C19" s="105" t="s">
        <v>66</v>
      </c>
      <c r="D19" s="106"/>
      <c r="E19" s="107"/>
      <c r="F19" s="107"/>
      <c r="G19" s="108"/>
      <c r="H19" s="109"/>
      <c r="I19" s="110"/>
      <c r="J19" s="109"/>
      <c r="K19" s="110"/>
      <c r="O19" s="111"/>
    </row>
    <row r="20" spans="1:104" x14ac:dyDescent="0.2">
      <c r="A20" s="112">
        <v>7</v>
      </c>
      <c r="B20" s="113" t="s">
        <v>67</v>
      </c>
      <c r="C20" s="114" t="s">
        <v>68</v>
      </c>
      <c r="D20" s="115" t="s">
        <v>35</v>
      </c>
      <c r="E20" s="116">
        <v>41.4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8">
        <v>1</v>
      </c>
    </row>
    <row r="21" spans="1:104" x14ac:dyDescent="0.2">
      <c r="A21" s="112">
        <v>8</v>
      </c>
      <c r="B21" s="113" t="s">
        <v>69</v>
      </c>
      <c r="C21" s="114" t="s">
        <v>70</v>
      </c>
      <c r="D21" s="115" t="s">
        <v>35</v>
      </c>
      <c r="E21" s="116">
        <v>41.4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8">
        <v>1</v>
      </c>
    </row>
    <row r="22" spans="1:104" x14ac:dyDescent="0.2">
      <c r="A22" s="112">
        <v>9</v>
      </c>
      <c r="B22" s="113" t="s">
        <v>71</v>
      </c>
      <c r="C22" s="114" t="s">
        <v>72</v>
      </c>
      <c r="D22" s="115" t="s">
        <v>35</v>
      </c>
      <c r="E22" s="116">
        <v>41.4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8">
        <v>1</v>
      </c>
    </row>
    <row r="23" spans="1:104" x14ac:dyDescent="0.2">
      <c r="A23" s="112">
        <v>10</v>
      </c>
      <c r="B23" s="113" t="s">
        <v>73</v>
      </c>
      <c r="C23" s="114" t="s">
        <v>74</v>
      </c>
      <c r="D23" s="115" t="s">
        <v>35</v>
      </c>
      <c r="E23" s="116">
        <v>41.4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8">
        <v>1</v>
      </c>
    </row>
    <row r="24" spans="1:104" x14ac:dyDescent="0.2">
      <c r="A24" s="112">
        <v>11</v>
      </c>
      <c r="B24" s="113" t="s">
        <v>75</v>
      </c>
      <c r="C24" s="114" t="s">
        <v>76</v>
      </c>
      <c r="D24" s="115" t="s">
        <v>35</v>
      </c>
      <c r="E24" s="116">
        <v>41.4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8">
        <v>1</v>
      </c>
    </row>
    <row r="25" spans="1:104" x14ac:dyDescent="0.2">
      <c r="A25" s="112">
        <v>12</v>
      </c>
      <c r="B25" s="113" t="s">
        <v>77</v>
      </c>
      <c r="C25" s="114" t="s">
        <v>78</v>
      </c>
      <c r="D25" s="115" t="s">
        <v>79</v>
      </c>
      <c r="E25" s="116">
        <v>11.592000000000001</v>
      </c>
      <c r="F25" s="117"/>
      <c r="G25" s="118">
        <f>E25*F25</f>
        <v>0</v>
      </c>
      <c r="H25" s="119">
        <v>9.9999999999944599E-4</v>
      </c>
      <c r="I25" s="120">
        <f>E25*H25</f>
        <v>1.1591999999993578E-2</v>
      </c>
      <c r="J25" s="119"/>
      <c r="K25" s="120">
        <f>E25*J25</f>
        <v>0</v>
      </c>
      <c r="O25" s="111"/>
      <c r="Z25" s="121"/>
      <c r="AA25" s="121">
        <v>3</v>
      </c>
      <c r="AB25" s="121">
        <v>1</v>
      </c>
      <c r="AC25" s="121">
        <v>572410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1</v>
      </c>
      <c r="CZ25" s="78">
        <v>1</v>
      </c>
    </row>
    <row r="26" spans="1:104" x14ac:dyDescent="0.2">
      <c r="A26" s="122"/>
      <c r="B26" s="123"/>
      <c r="C26" s="129" t="s">
        <v>230</v>
      </c>
      <c r="D26" s="130"/>
      <c r="E26" s="131">
        <v>8.2799999999999994</v>
      </c>
      <c r="F26" s="132"/>
      <c r="G26" s="133"/>
      <c r="H26" s="134"/>
      <c r="I26" s="127"/>
      <c r="K26" s="127"/>
      <c r="M26" s="135" t="s">
        <v>230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6" t="str">
        <f>C25</f>
        <v>Směs travní parková II. mírná zátěž PROFI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29" t="s">
        <v>231</v>
      </c>
      <c r="D27" s="130"/>
      <c r="E27" s="131">
        <v>3.3119999999999998</v>
      </c>
      <c r="F27" s="132"/>
      <c r="G27" s="133"/>
      <c r="H27" s="134"/>
      <c r="I27" s="127"/>
      <c r="K27" s="127"/>
      <c r="M27" s="135" t="s">
        <v>231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6" t="str">
        <f>C26</f>
        <v>úsek č. 1-první osetí - spotřeba 200g/m2:41,4*200/1000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2">
        <v>13</v>
      </c>
      <c r="B28" s="113" t="s">
        <v>82</v>
      </c>
      <c r="C28" s="114" t="s">
        <v>83</v>
      </c>
      <c r="D28" s="115" t="s">
        <v>54</v>
      </c>
      <c r="E28" s="116">
        <v>4.2</v>
      </c>
      <c r="F28" s="117"/>
      <c r="G28" s="118">
        <f>E28*F28</f>
        <v>0</v>
      </c>
      <c r="H28" s="119">
        <v>1.6700000000000701</v>
      </c>
      <c r="I28" s="120">
        <f>E28*H28</f>
        <v>7.0140000000002951</v>
      </c>
      <c r="J28" s="119"/>
      <c r="K28" s="120">
        <f>E28*J28</f>
        <v>0</v>
      </c>
      <c r="O28" s="111"/>
      <c r="Z28" s="121"/>
      <c r="AA28" s="121">
        <v>3</v>
      </c>
      <c r="AB28" s="121">
        <v>10</v>
      </c>
      <c r="AC28" s="121">
        <v>10364200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3</v>
      </c>
      <c r="CB28" s="121">
        <v>10</v>
      </c>
      <c r="CZ28" s="78">
        <v>1</v>
      </c>
    </row>
    <row r="29" spans="1:104" x14ac:dyDescent="0.2">
      <c r="A29" s="137" t="s">
        <v>36</v>
      </c>
      <c r="B29" s="138" t="s">
        <v>65</v>
      </c>
      <c r="C29" s="139" t="s">
        <v>66</v>
      </c>
      <c r="D29" s="140"/>
      <c r="E29" s="141"/>
      <c r="F29" s="141"/>
      <c r="G29" s="142">
        <f>SUM(G19:G28)</f>
        <v>0</v>
      </c>
      <c r="H29" s="143"/>
      <c r="I29" s="144">
        <f>SUM(I19:I28)</f>
        <v>7.0255920000002883</v>
      </c>
      <c r="J29" s="145"/>
      <c r="K29" s="144">
        <f>SUM(K19:K28)</f>
        <v>0</v>
      </c>
      <c r="O29" s="111"/>
      <c r="X29" s="146">
        <f>K29</f>
        <v>0</v>
      </c>
      <c r="Y29" s="146">
        <f>I29</f>
        <v>7.0255920000002883</v>
      </c>
      <c r="Z29" s="147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8"/>
      <c r="BB29" s="148"/>
      <c r="BC29" s="148"/>
      <c r="BD29" s="148"/>
      <c r="BE29" s="148"/>
      <c r="BF29" s="148"/>
      <c r="BG29" s="121"/>
      <c r="BH29" s="121"/>
      <c r="BI29" s="121"/>
      <c r="BJ29" s="121"/>
      <c r="BK29" s="121"/>
    </row>
    <row r="30" spans="1:104" ht="14.25" customHeight="1" x14ac:dyDescent="0.2">
      <c r="A30" s="103" t="s">
        <v>32</v>
      </c>
      <c r="B30" s="104" t="s">
        <v>84</v>
      </c>
      <c r="C30" s="105" t="s">
        <v>85</v>
      </c>
      <c r="D30" s="106"/>
      <c r="E30" s="107"/>
      <c r="F30" s="107"/>
      <c r="G30" s="108"/>
      <c r="H30" s="109"/>
      <c r="I30" s="110"/>
      <c r="J30" s="109"/>
      <c r="K30" s="110"/>
      <c r="O30" s="111"/>
    </row>
    <row r="31" spans="1:104" x14ac:dyDescent="0.2">
      <c r="A31" s="112">
        <v>14</v>
      </c>
      <c r="B31" s="113" t="s">
        <v>86</v>
      </c>
      <c r="C31" s="114" t="s">
        <v>87</v>
      </c>
      <c r="D31" s="115" t="s">
        <v>35</v>
      </c>
      <c r="E31" s="116">
        <v>200.9</v>
      </c>
      <c r="F31" s="117"/>
      <c r="G31" s="118">
        <f>E31*F31</f>
        <v>0</v>
      </c>
      <c r="H31" s="119">
        <v>0.51086000000032095</v>
      </c>
      <c r="I31" s="120">
        <f>E31*H31</f>
        <v>102.63177400006448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8">
        <v>1</v>
      </c>
    </row>
    <row r="32" spans="1:104" x14ac:dyDescent="0.2">
      <c r="A32" s="122"/>
      <c r="B32" s="123"/>
      <c r="C32" s="124"/>
      <c r="D32" s="125"/>
      <c r="E32" s="125"/>
      <c r="F32" s="125"/>
      <c r="G32" s="126"/>
      <c r="I32" s="127"/>
      <c r="K32" s="127"/>
      <c r="L32" s="128"/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15</v>
      </c>
      <c r="B33" s="113" t="s">
        <v>88</v>
      </c>
      <c r="C33" s="114" t="s">
        <v>89</v>
      </c>
      <c r="D33" s="115" t="s">
        <v>35</v>
      </c>
      <c r="E33" s="116">
        <v>247.6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1</v>
      </c>
      <c r="AC33" s="121">
        <v>1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1</v>
      </c>
      <c r="CZ33" s="78">
        <v>1</v>
      </c>
    </row>
    <row r="34" spans="1:104" x14ac:dyDescent="0.2">
      <c r="A34" s="112">
        <v>16</v>
      </c>
      <c r="B34" s="113" t="s">
        <v>90</v>
      </c>
      <c r="C34" s="114" t="s">
        <v>91</v>
      </c>
      <c r="D34" s="115" t="s">
        <v>35</v>
      </c>
      <c r="E34" s="116">
        <v>255.02799999999999</v>
      </c>
      <c r="F34" s="117"/>
      <c r="G34" s="118">
        <f>E34*F34</f>
        <v>0</v>
      </c>
      <c r="H34" s="119">
        <v>4.99999999999723E-4</v>
      </c>
      <c r="I34" s="120">
        <f>E34*H34</f>
        <v>0.12751399999992935</v>
      </c>
      <c r="J34" s="119"/>
      <c r="K34" s="120">
        <f>E34*J34</f>
        <v>0</v>
      </c>
      <c r="O34" s="111"/>
      <c r="Z34" s="121"/>
      <c r="AA34" s="121">
        <v>3</v>
      </c>
      <c r="AB34" s="121">
        <v>1</v>
      </c>
      <c r="AC34" s="121">
        <v>67390529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</v>
      </c>
      <c r="CZ34" s="78">
        <v>1</v>
      </c>
    </row>
    <row r="35" spans="1:104" x14ac:dyDescent="0.2">
      <c r="A35" s="122"/>
      <c r="B35" s="123"/>
      <c r="C35" s="129" t="s">
        <v>232</v>
      </c>
      <c r="D35" s="130"/>
      <c r="E35" s="131">
        <v>255.02799999999999</v>
      </c>
      <c r="F35" s="132"/>
      <c r="G35" s="133"/>
      <c r="H35" s="134"/>
      <c r="I35" s="127"/>
      <c r="K35" s="127"/>
      <c r="M35" s="135" t="s">
        <v>232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6" t="str">
        <f>C34</f>
        <v>Geotextilie netkaná NETEX S500 - 500 g/m2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37" t="s">
        <v>36</v>
      </c>
      <c r="B36" s="138" t="s">
        <v>84</v>
      </c>
      <c r="C36" s="139" t="s">
        <v>85</v>
      </c>
      <c r="D36" s="140"/>
      <c r="E36" s="141"/>
      <c r="F36" s="141"/>
      <c r="G36" s="142">
        <f>SUM(G30:G35)</f>
        <v>0</v>
      </c>
      <c r="H36" s="143"/>
      <c r="I36" s="144">
        <f>SUM(I30:I35)</f>
        <v>102.75928800006442</v>
      </c>
      <c r="J36" s="145"/>
      <c r="K36" s="144">
        <f>SUM(K30:K35)</f>
        <v>0</v>
      </c>
      <c r="O36" s="111"/>
      <c r="X36" s="146">
        <f>K36</f>
        <v>0</v>
      </c>
      <c r="Y36" s="146">
        <f>I36</f>
        <v>102.75928800006442</v>
      </c>
      <c r="Z36" s="147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8"/>
      <c r="BB36" s="148"/>
      <c r="BC36" s="148"/>
      <c r="BD36" s="148"/>
      <c r="BE36" s="148"/>
      <c r="BF36" s="148"/>
      <c r="BG36" s="121"/>
      <c r="BH36" s="121"/>
      <c r="BI36" s="121"/>
      <c r="BJ36" s="121"/>
      <c r="BK36" s="121"/>
    </row>
    <row r="37" spans="1:104" ht="14.25" customHeight="1" x14ac:dyDescent="0.2">
      <c r="A37" s="103" t="s">
        <v>32</v>
      </c>
      <c r="B37" s="104" t="s">
        <v>93</v>
      </c>
      <c r="C37" s="105" t="s">
        <v>94</v>
      </c>
      <c r="D37" s="106"/>
      <c r="E37" s="107"/>
      <c r="F37" s="107"/>
      <c r="G37" s="108"/>
      <c r="H37" s="109"/>
      <c r="I37" s="110"/>
      <c r="J37" s="109"/>
      <c r="K37" s="110"/>
      <c r="O37" s="111"/>
    </row>
    <row r="38" spans="1:104" x14ac:dyDescent="0.2">
      <c r="A38" s="112">
        <v>17</v>
      </c>
      <c r="B38" s="113" t="s">
        <v>95</v>
      </c>
      <c r="C38" s="114" t="s">
        <v>96</v>
      </c>
      <c r="D38" s="115" t="s">
        <v>35</v>
      </c>
      <c r="E38" s="116">
        <v>200.9</v>
      </c>
      <c r="F38" s="117"/>
      <c r="G38" s="118">
        <f>E38*F38</f>
        <v>0</v>
      </c>
      <c r="H38" s="119">
        <v>7.3899999999980495E-2</v>
      </c>
      <c r="I38" s="120">
        <f>E38*H38</f>
        <v>14.846509999996082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8">
        <v>1</v>
      </c>
    </row>
    <row r="39" spans="1:104" ht="22.5" x14ac:dyDescent="0.2">
      <c r="A39" s="122"/>
      <c r="B39" s="123"/>
      <c r="C39" s="124" t="s">
        <v>97</v>
      </c>
      <c r="D39" s="125"/>
      <c r="E39" s="125"/>
      <c r="F39" s="125"/>
      <c r="G39" s="126"/>
      <c r="I39" s="127"/>
      <c r="K39" s="127"/>
      <c r="L39" s="128" t="s">
        <v>97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124" t="s">
        <v>98</v>
      </c>
      <c r="D40" s="125"/>
      <c r="E40" s="125"/>
      <c r="F40" s="125"/>
      <c r="G40" s="126"/>
      <c r="I40" s="127"/>
      <c r="K40" s="127"/>
      <c r="L40" s="128" t="s">
        <v>98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29" t="s">
        <v>233</v>
      </c>
      <c r="D41" s="130"/>
      <c r="E41" s="131">
        <v>195.5</v>
      </c>
      <c r="F41" s="132"/>
      <c r="G41" s="133"/>
      <c r="H41" s="134"/>
      <c r="I41" s="127"/>
      <c r="K41" s="127"/>
      <c r="M41" s="135" t="s">
        <v>233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6" t="str">
        <f>C40</f>
        <v>dlažba ve specifikaci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129" t="s">
        <v>234</v>
      </c>
      <c r="D42" s="130"/>
      <c r="E42" s="131">
        <v>5.4</v>
      </c>
      <c r="F42" s="132"/>
      <c r="G42" s="133"/>
      <c r="H42" s="134"/>
      <c r="I42" s="127"/>
      <c r="K42" s="127"/>
      <c r="M42" s="135" t="s">
        <v>234</v>
      </c>
      <c r="O42" s="11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6" t="str">
        <f>C41</f>
        <v>dlažba 200x200x60, šedá s fazetami:195,5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2">
        <v>18</v>
      </c>
      <c r="B43" s="113" t="s">
        <v>101</v>
      </c>
      <c r="C43" s="114" t="s">
        <v>102</v>
      </c>
      <c r="D43" s="115" t="s">
        <v>103</v>
      </c>
      <c r="E43" s="116">
        <v>111.8</v>
      </c>
      <c r="F43" s="117"/>
      <c r="G43" s="118">
        <f>E43*F43</f>
        <v>0</v>
      </c>
      <c r="H43" s="119">
        <v>3.2999999999994102E-4</v>
      </c>
      <c r="I43" s="120">
        <f>E43*H43</f>
        <v>3.6893999999993404E-2</v>
      </c>
      <c r="J43" s="119">
        <v>0</v>
      </c>
      <c r="K43" s="120">
        <f>E43*J43</f>
        <v>0</v>
      </c>
      <c r="O43" s="111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8">
        <v>1</v>
      </c>
    </row>
    <row r="44" spans="1:104" x14ac:dyDescent="0.2">
      <c r="A44" s="112">
        <v>19</v>
      </c>
      <c r="B44" s="113" t="s">
        <v>104</v>
      </c>
      <c r="C44" s="114" t="s">
        <v>105</v>
      </c>
      <c r="D44" s="115" t="s">
        <v>103</v>
      </c>
      <c r="E44" s="116">
        <v>45.6</v>
      </c>
      <c r="F44" s="117"/>
      <c r="G44" s="118">
        <f>E44*F44</f>
        <v>0</v>
      </c>
      <c r="H44" s="119">
        <v>9.9709999999959095E-2</v>
      </c>
      <c r="I44" s="120">
        <f>E44*H44</f>
        <v>4.5467759999981352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8">
        <v>1</v>
      </c>
    </row>
    <row r="45" spans="1:104" x14ac:dyDescent="0.2">
      <c r="A45" s="122"/>
      <c r="B45" s="123"/>
      <c r="C45" s="124"/>
      <c r="D45" s="125"/>
      <c r="E45" s="125"/>
      <c r="F45" s="125"/>
      <c r="G45" s="126"/>
      <c r="I45" s="127"/>
      <c r="K45" s="127"/>
      <c r="L45" s="128"/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129" t="s">
        <v>235</v>
      </c>
      <c r="D46" s="130"/>
      <c r="E46" s="131">
        <v>45.6</v>
      </c>
      <c r="F46" s="132"/>
      <c r="G46" s="133"/>
      <c r="H46" s="134"/>
      <c r="I46" s="127"/>
      <c r="K46" s="127"/>
      <c r="M46" s="135" t="s">
        <v>235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6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20</v>
      </c>
      <c r="B47" s="113" t="s">
        <v>107</v>
      </c>
      <c r="C47" s="114" t="s">
        <v>108</v>
      </c>
      <c r="D47" s="115" t="s">
        <v>103</v>
      </c>
      <c r="E47" s="116">
        <v>141.1</v>
      </c>
      <c r="F47" s="117"/>
      <c r="G47" s="118">
        <f>E47*F47</f>
        <v>0</v>
      </c>
      <c r="H47" s="119">
        <v>0.148740000000089</v>
      </c>
      <c r="I47" s="120">
        <f>E47*H47</f>
        <v>20.987214000012557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8">
        <v>1</v>
      </c>
    </row>
    <row r="48" spans="1:104" x14ac:dyDescent="0.2">
      <c r="A48" s="122"/>
      <c r="B48" s="123"/>
      <c r="C48" s="129" t="s">
        <v>236</v>
      </c>
      <c r="D48" s="130"/>
      <c r="E48" s="131">
        <v>2</v>
      </c>
      <c r="F48" s="132"/>
      <c r="G48" s="133"/>
      <c r="H48" s="134"/>
      <c r="I48" s="127"/>
      <c r="K48" s="127"/>
      <c r="M48" s="135" t="s">
        <v>236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6" t="str">
        <f>C47</f>
        <v>Osazení obrub.bet. s opěrou,lože z C 12/15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22"/>
      <c r="B49" s="123"/>
      <c r="C49" s="129" t="s">
        <v>237</v>
      </c>
      <c r="D49" s="130"/>
      <c r="E49" s="131">
        <v>14.4</v>
      </c>
      <c r="F49" s="132"/>
      <c r="G49" s="133"/>
      <c r="H49" s="134"/>
      <c r="I49" s="127"/>
      <c r="K49" s="127"/>
      <c r="M49" s="135" t="s">
        <v>237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6" t="str">
        <f>C48</f>
        <v>silniční obrubník 15/25:2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29" t="s">
        <v>238</v>
      </c>
      <c r="D50" s="130"/>
      <c r="E50" s="131">
        <v>8</v>
      </c>
      <c r="F50" s="132"/>
      <c r="G50" s="133"/>
      <c r="H50" s="134"/>
      <c r="I50" s="127"/>
      <c r="K50" s="127"/>
      <c r="M50" s="135" t="s">
        <v>238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6" t="str">
        <f>C49</f>
        <v>silniční nájezdový 15/15:14,4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22"/>
      <c r="B51" s="123"/>
      <c r="C51" s="129" t="s">
        <v>239</v>
      </c>
      <c r="D51" s="130"/>
      <c r="E51" s="131">
        <v>116.7</v>
      </c>
      <c r="F51" s="132"/>
      <c r="G51" s="133"/>
      <c r="H51" s="134"/>
      <c r="I51" s="127"/>
      <c r="K51" s="127"/>
      <c r="M51" s="135" t="s">
        <v>239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6" t="str">
        <f>C50</f>
        <v>silniční přechodový 15/15-25 L+P:4+4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21</v>
      </c>
      <c r="B52" s="113" t="s">
        <v>113</v>
      </c>
      <c r="C52" s="114" t="s">
        <v>114</v>
      </c>
      <c r="D52" s="115" t="s">
        <v>115</v>
      </c>
      <c r="E52" s="116">
        <v>0</v>
      </c>
      <c r="F52" s="117"/>
      <c r="G52" s="118">
        <f>E52*F52</f>
        <v>0</v>
      </c>
      <c r="H52" s="119">
        <v>0</v>
      </c>
      <c r="I52" s="120">
        <f>E52*H52</f>
        <v>0</v>
      </c>
      <c r="J52" s="119"/>
      <c r="K52" s="120">
        <f>E52*J52</f>
        <v>0</v>
      </c>
      <c r="O52" s="111"/>
      <c r="Z52" s="121"/>
      <c r="AA52" s="121">
        <v>3</v>
      </c>
      <c r="AB52" s="121">
        <v>1</v>
      </c>
      <c r="AC52" s="121">
        <v>58380120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3</v>
      </c>
      <c r="CB52" s="121">
        <v>1</v>
      </c>
      <c r="CZ52" s="78">
        <v>1</v>
      </c>
    </row>
    <row r="53" spans="1:104" x14ac:dyDescent="0.2">
      <c r="A53" s="122"/>
      <c r="B53" s="123"/>
      <c r="C53" s="124" t="s">
        <v>116</v>
      </c>
      <c r="D53" s="125"/>
      <c r="E53" s="125"/>
      <c r="F53" s="125"/>
      <c r="G53" s="126"/>
      <c r="I53" s="127"/>
      <c r="K53" s="127"/>
      <c r="L53" s="128" t="s">
        <v>116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22</v>
      </c>
      <c r="B54" s="113" t="s">
        <v>117</v>
      </c>
      <c r="C54" s="114" t="s">
        <v>118</v>
      </c>
      <c r="D54" s="115" t="s">
        <v>119</v>
      </c>
      <c r="E54" s="116">
        <v>130</v>
      </c>
      <c r="F54" s="117"/>
      <c r="G54" s="118">
        <f>E54*F54</f>
        <v>0</v>
      </c>
      <c r="H54" s="119">
        <v>6.0000000000002301E-2</v>
      </c>
      <c r="I54" s="120">
        <f>E54*H54</f>
        <v>7.8000000000002991</v>
      </c>
      <c r="J54" s="119"/>
      <c r="K54" s="120">
        <f>E54*J54</f>
        <v>0</v>
      </c>
      <c r="O54" s="111"/>
      <c r="Z54" s="121"/>
      <c r="AA54" s="121">
        <v>3</v>
      </c>
      <c r="AB54" s="121">
        <v>1</v>
      </c>
      <c r="AC54" s="121">
        <v>59217421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3</v>
      </c>
      <c r="CB54" s="121">
        <v>1</v>
      </c>
      <c r="CZ54" s="78">
        <v>1</v>
      </c>
    </row>
    <row r="55" spans="1:104" x14ac:dyDescent="0.2">
      <c r="A55" s="112">
        <v>23</v>
      </c>
      <c r="B55" s="113" t="s">
        <v>240</v>
      </c>
      <c r="C55" s="114" t="s">
        <v>241</v>
      </c>
      <c r="D55" s="115" t="s">
        <v>119</v>
      </c>
      <c r="E55" s="116">
        <v>2</v>
      </c>
      <c r="F55" s="117"/>
      <c r="G55" s="118">
        <f>E55*F55</f>
        <v>0</v>
      </c>
      <c r="H55" s="119">
        <v>8.2099999999968504E-2</v>
      </c>
      <c r="I55" s="120">
        <f>E55*H55</f>
        <v>0.16419999999993701</v>
      </c>
      <c r="J55" s="119"/>
      <c r="K55" s="120">
        <f>E55*J55</f>
        <v>0</v>
      </c>
      <c r="O55" s="111"/>
      <c r="Z55" s="121"/>
      <c r="AA55" s="121">
        <v>3</v>
      </c>
      <c r="AB55" s="121">
        <v>1</v>
      </c>
      <c r="AC55" s="121">
        <v>59217472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8">
        <v>1</v>
      </c>
    </row>
    <row r="56" spans="1:104" x14ac:dyDescent="0.2">
      <c r="A56" s="112">
        <v>24</v>
      </c>
      <c r="B56" s="113" t="s">
        <v>120</v>
      </c>
      <c r="C56" s="114" t="s">
        <v>121</v>
      </c>
      <c r="D56" s="115" t="s">
        <v>119</v>
      </c>
      <c r="E56" s="116">
        <v>17</v>
      </c>
      <c r="F56" s="117"/>
      <c r="G56" s="118">
        <f>E56*F56</f>
        <v>0</v>
      </c>
      <c r="H56" s="119">
        <v>4.8299999999983398E-2</v>
      </c>
      <c r="I56" s="120">
        <f>E56*H56</f>
        <v>0.82109999999971772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59217476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8">
        <v>1</v>
      </c>
    </row>
    <row r="57" spans="1:104" x14ac:dyDescent="0.2">
      <c r="A57" s="112">
        <v>25</v>
      </c>
      <c r="B57" s="113" t="s">
        <v>122</v>
      </c>
      <c r="C57" s="114" t="s">
        <v>123</v>
      </c>
      <c r="D57" s="115" t="s">
        <v>119</v>
      </c>
      <c r="E57" s="116">
        <v>4</v>
      </c>
      <c r="F57" s="117"/>
      <c r="G57" s="118">
        <f>E57*F57</f>
        <v>0</v>
      </c>
      <c r="H57" s="119">
        <v>6.7000000000007304E-2</v>
      </c>
      <c r="I57" s="120">
        <f>E57*H57</f>
        <v>0.26800000000002921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59217480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8">
        <v>1</v>
      </c>
    </row>
    <row r="58" spans="1:104" x14ac:dyDescent="0.2">
      <c r="A58" s="112">
        <v>26</v>
      </c>
      <c r="B58" s="113" t="s">
        <v>124</v>
      </c>
      <c r="C58" s="114" t="s">
        <v>125</v>
      </c>
      <c r="D58" s="115" t="s">
        <v>119</v>
      </c>
      <c r="E58" s="116">
        <v>4</v>
      </c>
      <c r="F58" s="117"/>
      <c r="G58" s="118">
        <f>E58*F58</f>
        <v>0</v>
      </c>
      <c r="H58" s="119">
        <v>6.7000000000007304E-2</v>
      </c>
      <c r="I58" s="120">
        <f>E58*H58</f>
        <v>0.26800000000002921</v>
      </c>
      <c r="J58" s="119"/>
      <c r="K58" s="120">
        <f>E58*J58</f>
        <v>0</v>
      </c>
      <c r="O58" s="111"/>
      <c r="Z58" s="121"/>
      <c r="AA58" s="121">
        <v>3</v>
      </c>
      <c r="AB58" s="121">
        <v>1</v>
      </c>
      <c r="AC58" s="121">
        <v>59217481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3</v>
      </c>
      <c r="CB58" s="121">
        <v>1</v>
      </c>
      <c r="CZ58" s="78">
        <v>1</v>
      </c>
    </row>
    <row r="59" spans="1:104" ht="22.5" x14ac:dyDescent="0.2">
      <c r="A59" s="112">
        <v>27</v>
      </c>
      <c r="B59" s="113" t="s">
        <v>126</v>
      </c>
      <c r="C59" s="114" t="s">
        <v>127</v>
      </c>
      <c r="D59" s="115" t="s">
        <v>35</v>
      </c>
      <c r="E59" s="116">
        <v>5.94</v>
      </c>
      <c r="F59" s="117"/>
      <c r="G59" s="118">
        <f>E59*F59</f>
        <v>0</v>
      </c>
      <c r="H59" s="119">
        <v>0.14400000000000501</v>
      </c>
      <c r="I59" s="120">
        <f>E59*H59</f>
        <v>0.85536000000002987</v>
      </c>
      <c r="J59" s="119"/>
      <c r="K59" s="120">
        <f>E59*J59</f>
        <v>0</v>
      </c>
      <c r="O59" s="111"/>
      <c r="Z59" s="121"/>
      <c r="AA59" s="121">
        <v>3</v>
      </c>
      <c r="AB59" s="121">
        <v>1</v>
      </c>
      <c r="AC59" s="121">
        <v>592451151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3</v>
      </c>
      <c r="CB59" s="121">
        <v>1</v>
      </c>
      <c r="CZ59" s="78">
        <v>1</v>
      </c>
    </row>
    <row r="60" spans="1:104" x14ac:dyDescent="0.2">
      <c r="A60" s="122"/>
      <c r="B60" s="123"/>
      <c r="C60" s="129" t="s">
        <v>242</v>
      </c>
      <c r="D60" s="130"/>
      <c r="E60" s="131">
        <v>5.94</v>
      </c>
      <c r="F60" s="132"/>
      <c r="G60" s="133"/>
      <c r="H60" s="134"/>
      <c r="I60" s="127"/>
      <c r="K60" s="127"/>
      <c r="M60" s="135" t="s">
        <v>242</v>
      </c>
      <c r="O60" s="11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36" t="str">
        <f>C59</f>
        <v>Dlažba betonová SLP 20x10x6 cm, barva červená náklepová</v>
      </c>
      <c r="BE60" s="121"/>
      <c r="BF60" s="121"/>
      <c r="BG60" s="121"/>
      <c r="BH60" s="121"/>
      <c r="BI60" s="121"/>
      <c r="BJ60" s="121"/>
      <c r="BK60" s="121"/>
    </row>
    <row r="61" spans="1:104" ht="22.5" x14ac:dyDescent="0.2">
      <c r="A61" s="112">
        <v>28</v>
      </c>
      <c r="B61" s="113" t="s">
        <v>129</v>
      </c>
      <c r="C61" s="114" t="s">
        <v>130</v>
      </c>
      <c r="D61" s="115" t="s">
        <v>35</v>
      </c>
      <c r="E61" s="116">
        <v>205.27500000000001</v>
      </c>
      <c r="F61" s="117"/>
      <c r="G61" s="118">
        <f>E61*F61</f>
        <v>0</v>
      </c>
      <c r="H61" s="119">
        <v>0.13100000000008499</v>
      </c>
      <c r="I61" s="120">
        <f>E61*H61</f>
        <v>26.891025000017446</v>
      </c>
      <c r="J61" s="119"/>
      <c r="K61" s="120">
        <f>E61*J61</f>
        <v>0</v>
      </c>
      <c r="O61" s="111"/>
      <c r="Z61" s="121"/>
      <c r="AA61" s="121">
        <v>3</v>
      </c>
      <c r="AB61" s="121">
        <v>1</v>
      </c>
      <c r="AC61" s="121">
        <v>5924511900</v>
      </c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CA61" s="121">
        <v>3</v>
      </c>
      <c r="CB61" s="121">
        <v>1</v>
      </c>
      <c r="CZ61" s="78">
        <v>1</v>
      </c>
    </row>
    <row r="62" spans="1:104" x14ac:dyDescent="0.2">
      <c r="A62" s="122"/>
      <c r="B62" s="123"/>
      <c r="C62" s="124"/>
      <c r="D62" s="125"/>
      <c r="E62" s="125"/>
      <c r="F62" s="125"/>
      <c r="G62" s="126"/>
      <c r="I62" s="127"/>
      <c r="K62" s="127"/>
      <c r="L62" s="128"/>
      <c r="O62" s="11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</row>
    <row r="63" spans="1:104" x14ac:dyDescent="0.2">
      <c r="A63" s="122"/>
      <c r="B63" s="123"/>
      <c r="C63" s="129" t="s">
        <v>243</v>
      </c>
      <c r="D63" s="130"/>
      <c r="E63" s="131">
        <v>205.27500000000001</v>
      </c>
      <c r="F63" s="132"/>
      <c r="G63" s="133"/>
      <c r="H63" s="134"/>
      <c r="I63" s="127"/>
      <c r="K63" s="127"/>
      <c r="M63" s="135" t="s">
        <v>243</v>
      </c>
      <c r="O63" s="11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36">
        <f>C62</f>
        <v>0</v>
      </c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37" t="s">
        <v>36</v>
      </c>
      <c r="B64" s="138" t="s">
        <v>93</v>
      </c>
      <c r="C64" s="139" t="s">
        <v>94</v>
      </c>
      <c r="D64" s="140"/>
      <c r="E64" s="141"/>
      <c r="F64" s="141"/>
      <c r="G64" s="142">
        <f>SUM(G37:G63)</f>
        <v>0</v>
      </c>
      <c r="H64" s="143"/>
      <c r="I64" s="144">
        <f>SUM(I37:I63)</f>
        <v>77.485079000024257</v>
      </c>
      <c r="J64" s="145"/>
      <c r="K64" s="144">
        <f>SUM(K37:K63)</f>
        <v>0</v>
      </c>
      <c r="O64" s="111"/>
      <c r="X64" s="146">
        <f>K64</f>
        <v>0</v>
      </c>
      <c r="Y64" s="146">
        <f>I64</f>
        <v>77.485079000024257</v>
      </c>
      <c r="Z64" s="147">
        <f>G64</f>
        <v>0</v>
      </c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48"/>
      <c r="BB64" s="148"/>
      <c r="BC64" s="148"/>
      <c r="BD64" s="148"/>
      <c r="BE64" s="148"/>
      <c r="BF64" s="148"/>
      <c r="BG64" s="121"/>
      <c r="BH64" s="121"/>
      <c r="BI64" s="121"/>
      <c r="BJ64" s="121"/>
      <c r="BK64" s="121"/>
    </row>
    <row r="65" spans="1:104" ht="14.25" customHeight="1" x14ac:dyDescent="0.2">
      <c r="A65" s="103" t="s">
        <v>32</v>
      </c>
      <c r="B65" s="104" t="s">
        <v>132</v>
      </c>
      <c r="C65" s="105" t="s">
        <v>133</v>
      </c>
      <c r="D65" s="106"/>
      <c r="E65" s="107"/>
      <c r="F65" s="107"/>
      <c r="G65" s="108"/>
      <c r="H65" s="109"/>
      <c r="I65" s="110"/>
      <c r="J65" s="109"/>
      <c r="K65" s="110"/>
      <c r="O65" s="111"/>
    </row>
    <row r="66" spans="1:104" x14ac:dyDescent="0.2">
      <c r="A66" s="112">
        <v>29</v>
      </c>
      <c r="B66" s="113" t="s">
        <v>134</v>
      </c>
      <c r="C66" s="114" t="s">
        <v>135</v>
      </c>
      <c r="D66" s="115" t="s">
        <v>35</v>
      </c>
      <c r="E66" s="116">
        <v>123.3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-0.13799999999991999</v>
      </c>
      <c r="K66" s="120">
        <f>E66*J66</f>
        <v>-17.015399999990134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8">
        <v>1</v>
      </c>
    </row>
    <row r="67" spans="1:104" x14ac:dyDescent="0.2">
      <c r="A67" s="122"/>
      <c r="B67" s="123"/>
      <c r="C67" s="129" t="s">
        <v>244</v>
      </c>
      <c r="D67" s="130"/>
      <c r="E67" s="131">
        <v>123.3</v>
      </c>
      <c r="F67" s="132"/>
      <c r="G67" s="133"/>
      <c r="H67" s="134"/>
      <c r="I67" s="127"/>
      <c r="K67" s="127"/>
      <c r="M67" s="135" t="s">
        <v>244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6" t="str">
        <f>C66</f>
        <v>Rozebrání dlažeb z betonových dlaždic na sucho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2">
        <v>30</v>
      </c>
      <c r="B68" s="113" t="s">
        <v>140</v>
      </c>
      <c r="C68" s="114" t="s">
        <v>141</v>
      </c>
      <c r="D68" s="115" t="s">
        <v>35</v>
      </c>
      <c r="E68" s="116">
        <v>73.25</v>
      </c>
      <c r="F68" s="117"/>
      <c r="G68" s="118">
        <f>E68*F68</f>
        <v>0</v>
      </c>
      <c r="H68" s="119">
        <v>0</v>
      </c>
      <c r="I68" s="120">
        <f>E68*H68</f>
        <v>0</v>
      </c>
      <c r="J68" s="119">
        <v>-0.224999999999909</v>
      </c>
      <c r="K68" s="120">
        <f>E68*J68</f>
        <v>-16.481249999993334</v>
      </c>
      <c r="O68" s="111"/>
      <c r="Z68" s="121"/>
      <c r="AA68" s="121">
        <v>1</v>
      </c>
      <c r="AB68" s="121">
        <v>1</v>
      </c>
      <c r="AC68" s="121">
        <v>1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1</v>
      </c>
      <c r="CB68" s="121">
        <v>1</v>
      </c>
      <c r="CZ68" s="78">
        <v>1</v>
      </c>
    </row>
    <row r="69" spans="1:104" x14ac:dyDescent="0.2">
      <c r="A69" s="122"/>
      <c r="B69" s="123"/>
      <c r="C69" s="124"/>
      <c r="D69" s="125"/>
      <c r="E69" s="125"/>
      <c r="F69" s="125"/>
      <c r="G69" s="126"/>
      <c r="I69" s="127"/>
      <c r="K69" s="127"/>
      <c r="L69" s="128"/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12">
        <v>31</v>
      </c>
      <c r="B70" s="113" t="s">
        <v>144</v>
      </c>
      <c r="C70" s="114" t="s">
        <v>145</v>
      </c>
      <c r="D70" s="115" t="s">
        <v>35</v>
      </c>
      <c r="E70" s="116">
        <v>196.55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-0.32999999999992702</v>
      </c>
      <c r="K70" s="120">
        <f>E70*J70</f>
        <v>-64.861499999985654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8">
        <v>1</v>
      </c>
    </row>
    <row r="71" spans="1:104" x14ac:dyDescent="0.2">
      <c r="A71" s="122"/>
      <c r="B71" s="123"/>
      <c r="C71" s="129" t="s">
        <v>245</v>
      </c>
      <c r="D71" s="130"/>
      <c r="E71" s="131">
        <v>196.55</v>
      </c>
      <c r="F71" s="132"/>
      <c r="G71" s="133"/>
      <c r="H71" s="134"/>
      <c r="I71" s="127"/>
      <c r="K71" s="127"/>
      <c r="M71" s="135" t="s">
        <v>245</v>
      </c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36" t="str">
        <f>C70</f>
        <v>Odstranění podkladu nad 50 m2,kam.drcené tl.15 cm</v>
      </c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12">
        <v>32</v>
      </c>
      <c r="B72" s="113" t="s">
        <v>149</v>
      </c>
      <c r="C72" s="114" t="s">
        <v>150</v>
      </c>
      <c r="D72" s="115" t="s">
        <v>103</v>
      </c>
      <c r="E72" s="116">
        <v>107.9</v>
      </c>
      <c r="F72" s="117"/>
      <c r="G72" s="118">
        <f>E72*F72</f>
        <v>0</v>
      </c>
      <c r="H72" s="119">
        <v>0</v>
      </c>
      <c r="I72" s="120">
        <f>E72*H72</f>
        <v>0</v>
      </c>
      <c r="J72" s="119">
        <v>-0.230000000000018</v>
      </c>
      <c r="K72" s="120">
        <f>E72*J72</f>
        <v>-24.817000000001944</v>
      </c>
      <c r="O72" s="111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8">
        <v>1</v>
      </c>
    </row>
    <row r="73" spans="1:104" x14ac:dyDescent="0.2">
      <c r="A73" s="112">
        <v>33</v>
      </c>
      <c r="B73" s="113" t="s">
        <v>151</v>
      </c>
      <c r="C73" s="114" t="s">
        <v>152</v>
      </c>
      <c r="D73" s="115" t="s">
        <v>103</v>
      </c>
      <c r="E73" s="116">
        <v>24.7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-0.26999999999998198</v>
      </c>
      <c r="K73" s="120">
        <f>E73*J73</f>
        <v>-6.6689999999995546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8">
        <v>1</v>
      </c>
    </row>
    <row r="74" spans="1:104" x14ac:dyDescent="0.2">
      <c r="A74" s="112">
        <v>34</v>
      </c>
      <c r="B74" s="113" t="s">
        <v>153</v>
      </c>
      <c r="C74" s="114" t="s">
        <v>154</v>
      </c>
      <c r="D74" s="115" t="s">
        <v>103</v>
      </c>
      <c r="E74" s="116">
        <v>45.6</v>
      </c>
      <c r="F74" s="117"/>
      <c r="G74" s="118">
        <f>E74*F74</f>
        <v>0</v>
      </c>
      <c r="H74" s="119">
        <v>0</v>
      </c>
      <c r="I74" s="120">
        <f>E74*H74</f>
        <v>0</v>
      </c>
      <c r="J74" s="119">
        <v>-0.115000000000009</v>
      </c>
      <c r="K74" s="120">
        <f>E74*J74</f>
        <v>-5.2440000000004101</v>
      </c>
      <c r="O74" s="111"/>
      <c r="Z74" s="121"/>
      <c r="AA74" s="121">
        <v>1</v>
      </c>
      <c r="AB74" s="121">
        <v>1</v>
      </c>
      <c r="AC74" s="121">
        <v>1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CA74" s="121">
        <v>1</v>
      </c>
      <c r="CB74" s="121">
        <v>1</v>
      </c>
      <c r="CZ74" s="78">
        <v>1</v>
      </c>
    </row>
    <row r="75" spans="1:104" x14ac:dyDescent="0.2">
      <c r="A75" s="122"/>
      <c r="B75" s="123"/>
      <c r="C75" s="124"/>
      <c r="D75" s="125"/>
      <c r="E75" s="125"/>
      <c r="F75" s="125"/>
      <c r="G75" s="126"/>
      <c r="I75" s="127"/>
      <c r="K75" s="127"/>
      <c r="L75" s="128"/>
      <c r="O75" s="11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</row>
    <row r="76" spans="1:104" x14ac:dyDescent="0.2">
      <c r="A76" s="122"/>
      <c r="B76" s="123"/>
      <c r="C76" s="129" t="s">
        <v>246</v>
      </c>
      <c r="D76" s="130"/>
      <c r="E76" s="131">
        <v>45.6</v>
      </c>
      <c r="F76" s="132"/>
      <c r="G76" s="133"/>
      <c r="H76" s="134"/>
      <c r="I76" s="127"/>
      <c r="K76" s="127"/>
      <c r="M76" s="135" t="s">
        <v>246</v>
      </c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36">
        <f>C75</f>
        <v>0</v>
      </c>
      <c r="BE76" s="121"/>
      <c r="BF76" s="121"/>
      <c r="BG76" s="121"/>
      <c r="BH76" s="121"/>
      <c r="BI76" s="121"/>
      <c r="BJ76" s="121"/>
      <c r="BK76" s="121"/>
    </row>
    <row r="77" spans="1:104" ht="22.5" x14ac:dyDescent="0.2">
      <c r="A77" s="112">
        <v>35</v>
      </c>
      <c r="B77" s="113" t="s">
        <v>157</v>
      </c>
      <c r="C77" s="114" t="s">
        <v>158</v>
      </c>
      <c r="D77" s="115" t="s">
        <v>35</v>
      </c>
      <c r="E77" s="116">
        <v>79.415000000000006</v>
      </c>
      <c r="F77" s="117"/>
      <c r="G77" s="118">
        <f>E77*F77</f>
        <v>0</v>
      </c>
      <c r="H77" s="119">
        <v>0</v>
      </c>
      <c r="I77" s="120">
        <f>E77*H77</f>
        <v>0</v>
      </c>
      <c r="J77" s="119">
        <v>0</v>
      </c>
      <c r="K77" s="120">
        <f>E77*J77</f>
        <v>0</v>
      </c>
      <c r="O77" s="111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8">
        <v>1</v>
      </c>
    </row>
    <row r="78" spans="1:104" x14ac:dyDescent="0.2">
      <c r="A78" s="122"/>
      <c r="B78" s="123"/>
      <c r="C78" s="124" t="s">
        <v>159</v>
      </c>
      <c r="D78" s="125"/>
      <c r="E78" s="125"/>
      <c r="F78" s="125"/>
      <c r="G78" s="126"/>
      <c r="I78" s="127"/>
      <c r="K78" s="127"/>
      <c r="L78" s="128" t="s">
        <v>159</v>
      </c>
      <c r="O78" s="11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104" x14ac:dyDescent="0.2">
      <c r="A79" s="122"/>
      <c r="B79" s="123"/>
      <c r="C79" s="124" t="s">
        <v>160</v>
      </c>
      <c r="D79" s="125"/>
      <c r="E79" s="125"/>
      <c r="F79" s="125"/>
      <c r="G79" s="126"/>
      <c r="I79" s="127"/>
      <c r="K79" s="127"/>
      <c r="L79" s="128" t="s">
        <v>160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22"/>
      <c r="B80" s="123"/>
      <c r="C80" s="129" t="s">
        <v>247</v>
      </c>
      <c r="D80" s="130"/>
      <c r="E80" s="131">
        <v>6.165</v>
      </c>
      <c r="F80" s="132"/>
      <c r="G80" s="133"/>
      <c r="H80" s="134"/>
      <c r="I80" s="127"/>
      <c r="K80" s="127"/>
      <c r="M80" s="135" t="s">
        <v>247</v>
      </c>
      <c r="O80" s="11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36" t="str">
        <f>C79</f>
        <v>vybírat pouze nepoškozené dlaždice</v>
      </c>
      <c r="BE80" s="121"/>
      <c r="BF80" s="121"/>
      <c r="BG80" s="121"/>
      <c r="BH80" s="121"/>
      <c r="BI80" s="121"/>
      <c r="BJ80" s="121"/>
      <c r="BK80" s="121"/>
    </row>
    <row r="81" spans="1:104" x14ac:dyDescent="0.2">
      <c r="A81" s="122"/>
      <c r="B81" s="123"/>
      <c r="C81" s="129" t="s">
        <v>248</v>
      </c>
      <c r="D81" s="130"/>
      <c r="E81" s="131">
        <v>73.25</v>
      </c>
      <c r="F81" s="132"/>
      <c r="G81" s="133"/>
      <c r="H81" s="134"/>
      <c r="I81" s="127"/>
      <c r="K81" s="127"/>
      <c r="M81" s="135" t="s">
        <v>248</v>
      </c>
      <c r="O81" s="11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36" t="str">
        <f>C80</f>
        <v>30/30:123,3*0,05</v>
      </c>
      <c r="BE81" s="121"/>
      <c r="BF81" s="121"/>
      <c r="BG81" s="121"/>
      <c r="BH81" s="121"/>
      <c r="BI81" s="121"/>
      <c r="BJ81" s="121"/>
      <c r="BK81" s="121"/>
    </row>
    <row r="82" spans="1:104" x14ac:dyDescent="0.2">
      <c r="A82" s="112">
        <v>36</v>
      </c>
      <c r="B82" s="113" t="s">
        <v>163</v>
      </c>
      <c r="C82" s="114" t="s">
        <v>164</v>
      </c>
      <c r="D82" s="115" t="s">
        <v>35</v>
      </c>
      <c r="E82" s="116">
        <v>5.7</v>
      </c>
      <c r="F82" s="117"/>
      <c r="G82" s="118">
        <f>E82*F82</f>
        <v>0</v>
      </c>
      <c r="H82" s="119">
        <v>0</v>
      </c>
      <c r="I82" s="120">
        <f>E82*H82</f>
        <v>0</v>
      </c>
      <c r="J82" s="119">
        <v>0</v>
      </c>
      <c r="K82" s="120">
        <f>E82*J82</f>
        <v>0</v>
      </c>
      <c r="O82" s="111"/>
      <c r="Z82" s="121"/>
      <c r="AA82" s="121">
        <v>1</v>
      </c>
      <c r="AB82" s="121">
        <v>1</v>
      </c>
      <c r="AC82" s="121">
        <v>1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</v>
      </c>
      <c r="CB82" s="121">
        <v>1</v>
      </c>
      <c r="CZ82" s="78">
        <v>1</v>
      </c>
    </row>
    <row r="83" spans="1:104" x14ac:dyDescent="0.2">
      <c r="A83" s="122"/>
      <c r="B83" s="123"/>
      <c r="C83" s="129" t="s">
        <v>249</v>
      </c>
      <c r="D83" s="130"/>
      <c r="E83" s="131">
        <v>5.7</v>
      </c>
      <c r="F83" s="132"/>
      <c r="G83" s="133"/>
      <c r="H83" s="134"/>
      <c r="I83" s="127"/>
      <c r="K83" s="127"/>
      <c r="M83" s="135" t="s">
        <v>249</v>
      </c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36" t="str">
        <f>C82</f>
        <v>Očištění vybour.kostek drobných s výplní MC/živicí</v>
      </c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12">
        <v>37</v>
      </c>
      <c r="B84" s="113" t="s">
        <v>167</v>
      </c>
      <c r="C84" s="114" t="s">
        <v>168</v>
      </c>
      <c r="D84" s="115" t="s">
        <v>169</v>
      </c>
      <c r="E84" s="116">
        <v>12</v>
      </c>
      <c r="F84" s="117"/>
      <c r="G84" s="118">
        <f>E84*F84</f>
        <v>0</v>
      </c>
      <c r="H84" s="119">
        <v>0</v>
      </c>
      <c r="I84" s="120">
        <f>E84*H84</f>
        <v>0</v>
      </c>
      <c r="J84" s="119"/>
      <c r="K84" s="120">
        <f>E84*J84</f>
        <v>0</v>
      </c>
      <c r="O84" s="111"/>
      <c r="Z84" s="121"/>
      <c r="AA84" s="121">
        <v>12</v>
      </c>
      <c r="AB84" s="121">
        <v>0</v>
      </c>
      <c r="AC84" s="121">
        <v>2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12</v>
      </c>
      <c r="CB84" s="121">
        <v>0</v>
      </c>
      <c r="CZ84" s="78">
        <v>1</v>
      </c>
    </row>
    <row r="85" spans="1:104" x14ac:dyDescent="0.2">
      <c r="A85" s="137" t="s">
        <v>36</v>
      </c>
      <c r="B85" s="138" t="s">
        <v>132</v>
      </c>
      <c r="C85" s="139" t="s">
        <v>133</v>
      </c>
      <c r="D85" s="140"/>
      <c r="E85" s="141"/>
      <c r="F85" s="141"/>
      <c r="G85" s="142">
        <f>SUM(G65:G84)</f>
        <v>0</v>
      </c>
      <c r="H85" s="143"/>
      <c r="I85" s="144">
        <f>SUM(I65:I84)</f>
        <v>0</v>
      </c>
      <c r="J85" s="145"/>
      <c r="K85" s="144">
        <f>SUM(K65:K84)</f>
        <v>-135.08814999997102</v>
      </c>
      <c r="O85" s="111"/>
      <c r="X85" s="146">
        <f>K85</f>
        <v>-135.08814999997102</v>
      </c>
      <c r="Y85" s="146">
        <f>I85</f>
        <v>0</v>
      </c>
      <c r="Z85" s="147">
        <f>G85</f>
        <v>0</v>
      </c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48"/>
      <c r="BB85" s="148"/>
      <c r="BC85" s="148"/>
      <c r="BD85" s="148"/>
      <c r="BE85" s="148"/>
      <c r="BF85" s="148"/>
      <c r="BG85" s="121"/>
      <c r="BH85" s="121"/>
      <c r="BI85" s="121"/>
      <c r="BJ85" s="121"/>
      <c r="BK85" s="121"/>
    </row>
    <row r="86" spans="1:104" ht="14.25" customHeight="1" x14ac:dyDescent="0.2">
      <c r="A86" s="103" t="s">
        <v>32</v>
      </c>
      <c r="B86" s="104" t="s">
        <v>170</v>
      </c>
      <c r="C86" s="105" t="s">
        <v>171</v>
      </c>
      <c r="D86" s="106"/>
      <c r="E86" s="107"/>
      <c r="F86" s="107"/>
      <c r="G86" s="108"/>
      <c r="H86" s="109"/>
      <c r="I86" s="110"/>
      <c r="J86" s="109"/>
      <c r="K86" s="110"/>
      <c r="O86" s="111"/>
    </row>
    <row r="87" spans="1:104" x14ac:dyDescent="0.2">
      <c r="A87" s="112">
        <v>38</v>
      </c>
      <c r="B87" s="113" t="s">
        <v>172</v>
      </c>
      <c r="C87" s="114" t="s">
        <v>173</v>
      </c>
      <c r="D87" s="115" t="s">
        <v>51</v>
      </c>
      <c r="E87" s="116">
        <v>1</v>
      </c>
      <c r="F87" s="117"/>
      <c r="G87" s="118">
        <f>E87*F87</f>
        <v>0</v>
      </c>
      <c r="H87" s="119">
        <v>0</v>
      </c>
      <c r="I87" s="120">
        <f>E87*H87</f>
        <v>0</v>
      </c>
      <c r="J87" s="119"/>
      <c r="K87" s="120">
        <f>E87*J87</f>
        <v>0</v>
      </c>
      <c r="O87" s="111"/>
      <c r="Z87" s="121"/>
      <c r="AA87" s="121">
        <v>12</v>
      </c>
      <c r="AB87" s="121">
        <v>0</v>
      </c>
      <c r="AC87" s="121">
        <v>3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12</v>
      </c>
      <c r="CB87" s="121">
        <v>0</v>
      </c>
      <c r="CZ87" s="78">
        <v>1</v>
      </c>
    </row>
    <row r="88" spans="1:104" x14ac:dyDescent="0.2">
      <c r="A88" s="112">
        <v>39</v>
      </c>
      <c r="B88" s="113" t="s">
        <v>174</v>
      </c>
      <c r="C88" s="114" t="s">
        <v>175</v>
      </c>
      <c r="D88" s="115" t="s">
        <v>51</v>
      </c>
      <c r="E88" s="116">
        <v>1</v>
      </c>
      <c r="F88" s="117"/>
      <c r="G88" s="118">
        <f>E88*F88</f>
        <v>0</v>
      </c>
      <c r="H88" s="119">
        <v>0</v>
      </c>
      <c r="I88" s="120">
        <f>E88*H88</f>
        <v>0</v>
      </c>
      <c r="J88" s="119"/>
      <c r="K88" s="120">
        <f>E88*J88</f>
        <v>0</v>
      </c>
      <c r="O88" s="111"/>
      <c r="Z88" s="121"/>
      <c r="AA88" s="121">
        <v>12</v>
      </c>
      <c r="AB88" s="121">
        <v>0</v>
      </c>
      <c r="AC88" s="121">
        <v>4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12</v>
      </c>
      <c r="CB88" s="121">
        <v>0</v>
      </c>
      <c r="CZ88" s="78">
        <v>1</v>
      </c>
    </row>
    <row r="89" spans="1:104" x14ac:dyDescent="0.2">
      <c r="A89" s="112">
        <v>40</v>
      </c>
      <c r="B89" s="113" t="s">
        <v>176</v>
      </c>
      <c r="C89" s="114" t="s">
        <v>177</v>
      </c>
      <c r="D89" s="115" t="s">
        <v>178</v>
      </c>
      <c r="E89" s="116">
        <v>30</v>
      </c>
      <c r="F89" s="117"/>
      <c r="G89" s="118">
        <f>E89*F89</f>
        <v>0</v>
      </c>
      <c r="H89" s="119">
        <v>0</v>
      </c>
      <c r="I89" s="120">
        <f>E89*H89</f>
        <v>0</v>
      </c>
      <c r="J89" s="119"/>
      <c r="K89" s="120">
        <f>E89*J89</f>
        <v>0</v>
      </c>
      <c r="O89" s="111"/>
      <c r="Z89" s="121"/>
      <c r="AA89" s="121">
        <v>12</v>
      </c>
      <c r="AB89" s="121">
        <v>0</v>
      </c>
      <c r="AC89" s="121">
        <v>5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12</v>
      </c>
      <c r="CB89" s="121">
        <v>0</v>
      </c>
      <c r="CZ89" s="78">
        <v>1</v>
      </c>
    </row>
    <row r="90" spans="1:104" x14ac:dyDescent="0.2">
      <c r="A90" s="137" t="s">
        <v>36</v>
      </c>
      <c r="B90" s="138" t="s">
        <v>170</v>
      </c>
      <c r="C90" s="139" t="s">
        <v>171</v>
      </c>
      <c r="D90" s="140"/>
      <c r="E90" s="141"/>
      <c r="F90" s="141"/>
      <c r="G90" s="142">
        <f>SUM(G86:G89)</f>
        <v>0</v>
      </c>
      <c r="H90" s="143"/>
      <c r="I90" s="144">
        <f>SUM(I86:I89)</f>
        <v>0</v>
      </c>
      <c r="J90" s="145"/>
      <c r="K90" s="144">
        <f>SUM(K86:K89)</f>
        <v>0</v>
      </c>
      <c r="O90" s="111"/>
      <c r="X90" s="146">
        <f>K90</f>
        <v>0</v>
      </c>
      <c r="Y90" s="146">
        <f>I90</f>
        <v>0</v>
      </c>
      <c r="Z90" s="147">
        <f>G90</f>
        <v>0</v>
      </c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48"/>
      <c r="BB90" s="148"/>
      <c r="BC90" s="148"/>
      <c r="BD90" s="148"/>
      <c r="BE90" s="148"/>
      <c r="BF90" s="148"/>
      <c r="BG90" s="121"/>
      <c r="BH90" s="121"/>
      <c r="BI90" s="121"/>
      <c r="BJ90" s="121"/>
      <c r="BK90" s="121"/>
    </row>
    <row r="91" spans="1:104" ht="14.25" customHeight="1" x14ac:dyDescent="0.2">
      <c r="A91" s="103" t="s">
        <v>32</v>
      </c>
      <c r="B91" s="104" t="s">
        <v>179</v>
      </c>
      <c r="C91" s="105" t="s">
        <v>180</v>
      </c>
      <c r="D91" s="106"/>
      <c r="E91" s="107"/>
      <c r="F91" s="107"/>
      <c r="G91" s="108"/>
      <c r="H91" s="109"/>
      <c r="I91" s="110"/>
      <c r="J91" s="109"/>
      <c r="K91" s="110"/>
      <c r="O91" s="111"/>
    </row>
    <row r="92" spans="1:104" x14ac:dyDescent="0.2">
      <c r="A92" s="112">
        <v>41</v>
      </c>
      <c r="B92" s="113" t="s">
        <v>181</v>
      </c>
      <c r="C92" s="114" t="s">
        <v>182</v>
      </c>
      <c r="D92" s="115" t="s">
        <v>183</v>
      </c>
      <c r="E92" s="116">
        <v>187.26995900008899</v>
      </c>
      <c r="F92" s="117"/>
      <c r="G92" s="118">
        <f>E92*F92</f>
        <v>0</v>
      </c>
      <c r="H92" s="119">
        <v>0</v>
      </c>
      <c r="I92" s="120">
        <f>E92*H92</f>
        <v>0</v>
      </c>
      <c r="J92" s="119"/>
      <c r="K92" s="120">
        <f>E92*J92</f>
        <v>0</v>
      </c>
      <c r="O92" s="111"/>
      <c r="Z92" s="121"/>
      <c r="AA92" s="121">
        <v>7</v>
      </c>
      <c r="AB92" s="121">
        <v>1</v>
      </c>
      <c r="AC92" s="121">
        <v>2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7</v>
      </c>
      <c r="CB92" s="121">
        <v>1</v>
      </c>
      <c r="CZ92" s="78">
        <v>1</v>
      </c>
    </row>
    <row r="93" spans="1:104" x14ac:dyDescent="0.2">
      <c r="A93" s="137" t="s">
        <v>36</v>
      </c>
      <c r="B93" s="138" t="s">
        <v>179</v>
      </c>
      <c r="C93" s="139" t="s">
        <v>180</v>
      </c>
      <c r="D93" s="140"/>
      <c r="E93" s="141"/>
      <c r="F93" s="141"/>
      <c r="G93" s="142">
        <f>SUM(G91:G92)</f>
        <v>0</v>
      </c>
      <c r="H93" s="143"/>
      <c r="I93" s="144">
        <f>SUM(I91:I92)</f>
        <v>0</v>
      </c>
      <c r="J93" s="145"/>
      <c r="K93" s="144">
        <f>SUM(K91:K92)</f>
        <v>0</v>
      </c>
      <c r="O93" s="111"/>
      <c r="X93" s="146">
        <f>K93</f>
        <v>0</v>
      </c>
      <c r="Y93" s="146">
        <f>I93</f>
        <v>0</v>
      </c>
      <c r="Z93" s="147">
        <f>G93</f>
        <v>0</v>
      </c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48"/>
      <c r="BB93" s="148"/>
      <c r="BC93" s="148"/>
      <c r="BD93" s="148"/>
      <c r="BE93" s="148"/>
      <c r="BF93" s="148"/>
      <c r="BG93" s="121"/>
      <c r="BH93" s="121"/>
      <c r="BI93" s="121"/>
      <c r="BJ93" s="121"/>
      <c r="BK93" s="121"/>
    </row>
    <row r="94" spans="1:104" ht="14.25" customHeight="1" x14ac:dyDescent="0.2">
      <c r="A94" s="103" t="s">
        <v>32</v>
      </c>
      <c r="B94" s="104" t="s">
        <v>184</v>
      </c>
      <c r="C94" s="105" t="s">
        <v>185</v>
      </c>
      <c r="D94" s="106"/>
      <c r="E94" s="107"/>
      <c r="F94" s="107"/>
      <c r="G94" s="108"/>
      <c r="H94" s="109"/>
      <c r="I94" s="110"/>
      <c r="J94" s="109"/>
      <c r="K94" s="110"/>
      <c r="O94" s="111"/>
    </row>
    <row r="95" spans="1:104" ht="22.5" x14ac:dyDescent="0.2">
      <c r="A95" s="112">
        <v>42</v>
      </c>
      <c r="B95" s="113" t="s">
        <v>186</v>
      </c>
      <c r="C95" s="114" t="s">
        <v>187</v>
      </c>
      <c r="D95" s="115" t="s">
        <v>35</v>
      </c>
      <c r="E95" s="116">
        <v>45.375</v>
      </c>
      <c r="F95" s="117"/>
      <c r="G95" s="118">
        <f>E95*F95</f>
        <v>0</v>
      </c>
      <c r="H95" s="119">
        <v>0</v>
      </c>
      <c r="I95" s="120">
        <f>E95*H95</f>
        <v>0</v>
      </c>
      <c r="J95" s="119">
        <v>0</v>
      </c>
      <c r="K95" s="120">
        <f>E95*J95</f>
        <v>0</v>
      </c>
      <c r="O95" s="111"/>
      <c r="Z95" s="121"/>
      <c r="AA95" s="121">
        <v>1</v>
      </c>
      <c r="AB95" s="121">
        <v>7</v>
      </c>
      <c r="AC95" s="121">
        <v>7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1</v>
      </c>
      <c r="CB95" s="121">
        <v>7</v>
      </c>
      <c r="CZ95" s="78">
        <v>2</v>
      </c>
    </row>
    <row r="96" spans="1:104" ht="25.5" x14ac:dyDescent="0.2">
      <c r="A96" s="122"/>
      <c r="B96" s="123"/>
      <c r="C96" s="129" t="s">
        <v>250</v>
      </c>
      <c r="D96" s="130"/>
      <c r="E96" s="131">
        <v>45.375</v>
      </c>
      <c r="F96" s="132"/>
      <c r="G96" s="133"/>
      <c r="H96" s="134"/>
      <c r="I96" s="127"/>
      <c r="K96" s="127"/>
      <c r="M96" s="135" t="s">
        <v>250</v>
      </c>
      <c r="O96" s="11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36" t="str">
        <f>C95</f>
        <v>Izolační systém nopovou folií, svisle včetně dodávky fólie, ukonč.lišty výška nopu 10 mm</v>
      </c>
      <c r="BE96" s="121"/>
      <c r="BF96" s="121"/>
      <c r="BG96" s="121"/>
      <c r="BH96" s="121"/>
      <c r="BI96" s="121"/>
      <c r="BJ96" s="121"/>
      <c r="BK96" s="121"/>
    </row>
    <row r="97" spans="1:104" x14ac:dyDescent="0.2">
      <c r="A97" s="112">
        <v>43</v>
      </c>
      <c r="B97" s="113" t="s">
        <v>189</v>
      </c>
      <c r="C97" s="114" t="s">
        <v>190</v>
      </c>
      <c r="D97" s="115" t="s">
        <v>9</v>
      </c>
      <c r="E97" s="116">
        <v>128.86500000000001</v>
      </c>
      <c r="F97" s="117"/>
      <c r="G97" s="118">
        <f>E97*F97</f>
        <v>0</v>
      </c>
      <c r="H97" s="119">
        <v>0</v>
      </c>
      <c r="I97" s="120">
        <f>E97*H97</f>
        <v>0</v>
      </c>
      <c r="J97" s="119"/>
      <c r="K97" s="120">
        <f>E97*J97</f>
        <v>0</v>
      </c>
      <c r="O97" s="111"/>
      <c r="Z97" s="121"/>
      <c r="AA97" s="121">
        <v>7</v>
      </c>
      <c r="AB97" s="121">
        <v>1002</v>
      </c>
      <c r="AC97" s="121">
        <v>5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7</v>
      </c>
      <c r="CB97" s="121">
        <v>1002</v>
      </c>
      <c r="CZ97" s="78">
        <v>2</v>
      </c>
    </row>
    <row r="98" spans="1:104" x14ac:dyDescent="0.2">
      <c r="A98" s="137" t="s">
        <v>36</v>
      </c>
      <c r="B98" s="138" t="s">
        <v>184</v>
      </c>
      <c r="C98" s="139" t="s">
        <v>185</v>
      </c>
      <c r="D98" s="140"/>
      <c r="E98" s="141"/>
      <c r="F98" s="141"/>
      <c r="G98" s="142">
        <f>SUM(G94:G97)</f>
        <v>0</v>
      </c>
      <c r="H98" s="143"/>
      <c r="I98" s="144">
        <f>SUM(I94:I97)</f>
        <v>0</v>
      </c>
      <c r="J98" s="145"/>
      <c r="K98" s="144">
        <f>SUM(K94:K97)</f>
        <v>0</v>
      </c>
      <c r="O98" s="111"/>
      <c r="X98" s="146">
        <f>K98</f>
        <v>0</v>
      </c>
      <c r="Y98" s="146">
        <f>I98</f>
        <v>0</v>
      </c>
      <c r="Z98" s="147">
        <f>G98</f>
        <v>0</v>
      </c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48"/>
      <c r="BB98" s="148"/>
      <c r="BC98" s="148"/>
      <c r="BD98" s="148"/>
      <c r="BE98" s="148"/>
      <c r="BF98" s="148"/>
      <c r="BG98" s="121"/>
      <c r="BH98" s="121"/>
      <c r="BI98" s="121"/>
      <c r="BJ98" s="121"/>
      <c r="BK98" s="121"/>
    </row>
    <row r="99" spans="1:104" ht="14.25" customHeight="1" x14ac:dyDescent="0.2">
      <c r="A99" s="103" t="s">
        <v>32</v>
      </c>
      <c r="B99" s="104" t="s">
        <v>191</v>
      </c>
      <c r="C99" s="105" t="s">
        <v>192</v>
      </c>
      <c r="D99" s="106"/>
      <c r="E99" s="107"/>
      <c r="F99" s="107"/>
      <c r="G99" s="108"/>
      <c r="H99" s="109"/>
      <c r="I99" s="110"/>
      <c r="J99" s="109"/>
      <c r="K99" s="110"/>
      <c r="O99" s="111"/>
    </row>
    <row r="100" spans="1:104" x14ac:dyDescent="0.2">
      <c r="A100" s="112">
        <v>44</v>
      </c>
      <c r="B100" s="113" t="s">
        <v>193</v>
      </c>
      <c r="C100" s="114" t="s">
        <v>194</v>
      </c>
      <c r="D100" s="115" t="s">
        <v>54</v>
      </c>
      <c r="E100" s="116">
        <v>48.35</v>
      </c>
      <c r="F100" s="117"/>
      <c r="G100" s="118">
        <f>E100*F100</f>
        <v>0</v>
      </c>
      <c r="H100" s="119">
        <v>0</v>
      </c>
      <c r="I100" s="120">
        <f>E100*H100</f>
        <v>0</v>
      </c>
      <c r="J100" s="119">
        <v>0</v>
      </c>
      <c r="K100" s="120">
        <f>E100*J100</f>
        <v>0</v>
      </c>
      <c r="O100" s="111"/>
      <c r="Z100" s="121"/>
      <c r="AA100" s="121">
        <v>1</v>
      </c>
      <c r="AB100" s="121">
        <v>1</v>
      </c>
      <c r="AC100" s="121">
        <v>1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</v>
      </c>
      <c r="CB100" s="121">
        <v>1</v>
      </c>
      <c r="CZ100" s="78">
        <v>1</v>
      </c>
    </row>
    <row r="101" spans="1:104" x14ac:dyDescent="0.2">
      <c r="A101" s="122"/>
      <c r="B101" s="123"/>
      <c r="C101" s="129" t="s">
        <v>251</v>
      </c>
      <c r="D101" s="130"/>
      <c r="E101" s="131">
        <v>48.35</v>
      </c>
      <c r="F101" s="132"/>
      <c r="G101" s="133"/>
      <c r="H101" s="134"/>
      <c r="I101" s="127"/>
      <c r="K101" s="127"/>
      <c r="M101" s="135" t="s">
        <v>251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6" t="str">
        <f>C100</f>
        <v>Poplatek za skládku horniny 1- 4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12">
        <v>45</v>
      </c>
      <c r="B102" s="113" t="s">
        <v>196</v>
      </c>
      <c r="C102" s="114" t="s">
        <v>197</v>
      </c>
      <c r="D102" s="115" t="s">
        <v>183</v>
      </c>
      <c r="E102" s="116">
        <v>64.481300000000005</v>
      </c>
      <c r="F102" s="117"/>
      <c r="G102" s="118">
        <f>E102*F102</f>
        <v>0</v>
      </c>
      <c r="H102" s="119">
        <v>0</v>
      </c>
      <c r="I102" s="120">
        <f>E102*H102</f>
        <v>0</v>
      </c>
      <c r="J102" s="119">
        <v>0</v>
      </c>
      <c r="K102" s="120">
        <f>E102*J102</f>
        <v>0</v>
      </c>
      <c r="O102" s="111"/>
      <c r="Z102" s="121"/>
      <c r="AA102" s="121">
        <v>1</v>
      </c>
      <c r="AB102" s="121">
        <v>3</v>
      </c>
      <c r="AC102" s="121">
        <v>3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1</v>
      </c>
      <c r="CB102" s="121">
        <v>3</v>
      </c>
      <c r="CZ102" s="78">
        <v>1</v>
      </c>
    </row>
    <row r="103" spans="1:104" x14ac:dyDescent="0.2">
      <c r="A103" s="122"/>
      <c r="B103" s="123"/>
      <c r="C103" s="124" t="s">
        <v>198</v>
      </c>
      <c r="D103" s="125"/>
      <c r="E103" s="125"/>
      <c r="F103" s="125"/>
      <c r="G103" s="126"/>
      <c r="I103" s="127"/>
      <c r="K103" s="127"/>
      <c r="L103" s="128" t="s">
        <v>198</v>
      </c>
      <c r="O103" s="11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</row>
    <row r="104" spans="1:104" x14ac:dyDescent="0.2">
      <c r="A104" s="122"/>
      <c r="B104" s="123"/>
      <c r="C104" s="129" t="s">
        <v>252</v>
      </c>
      <c r="D104" s="130"/>
      <c r="E104" s="131">
        <v>64.481300000000005</v>
      </c>
      <c r="F104" s="132"/>
      <c r="G104" s="133"/>
      <c r="H104" s="134"/>
      <c r="I104" s="127"/>
      <c r="K104" s="127"/>
      <c r="M104" s="135" t="s">
        <v>252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36" t="str">
        <f>C103</f>
        <v>materiál z podkladu, ostatní materiál</v>
      </c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12">
        <v>46</v>
      </c>
      <c r="B105" s="113" t="s">
        <v>200</v>
      </c>
      <c r="C105" s="114" t="s">
        <v>201</v>
      </c>
      <c r="D105" s="115"/>
      <c r="E105" s="116">
        <v>17.332000000000001</v>
      </c>
      <c r="F105" s="117">
        <v>0</v>
      </c>
      <c r="G105" s="118">
        <f>E105*F105</f>
        <v>0</v>
      </c>
      <c r="H105" s="119">
        <v>0</v>
      </c>
      <c r="I105" s="120">
        <f>E105*H105</f>
        <v>0</v>
      </c>
      <c r="J105" s="119">
        <v>0</v>
      </c>
      <c r="K105" s="120">
        <f>E105*J105</f>
        <v>0</v>
      </c>
      <c r="O105" s="111"/>
      <c r="Z105" s="121"/>
      <c r="AA105" s="121">
        <v>1</v>
      </c>
      <c r="AB105" s="121">
        <v>0</v>
      </c>
      <c r="AC105" s="121">
        <v>0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0</v>
      </c>
      <c r="CZ105" s="78">
        <v>1</v>
      </c>
    </row>
    <row r="106" spans="1:104" x14ac:dyDescent="0.2">
      <c r="A106" s="122"/>
      <c r="B106" s="123"/>
      <c r="C106" s="124" t="s">
        <v>202</v>
      </c>
      <c r="D106" s="125"/>
      <c r="E106" s="125"/>
      <c r="F106" s="125"/>
      <c r="G106" s="126"/>
      <c r="I106" s="127"/>
      <c r="K106" s="127"/>
      <c r="L106" s="128" t="s">
        <v>202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129" t="s">
        <v>253</v>
      </c>
      <c r="D107" s="130"/>
      <c r="E107" s="131">
        <v>0</v>
      </c>
      <c r="F107" s="132"/>
      <c r="G107" s="133"/>
      <c r="H107" s="134"/>
      <c r="I107" s="127"/>
      <c r="K107" s="127"/>
      <c r="M107" s="135" t="s">
        <v>253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6" t="str">
        <f>C106</f>
        <v>BEZ POPLATKŮ!!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29" t="s">
        <v>254</v>
      </c>
      <c r="D108" s="130"/>
      <c r="E108" s="131">
        <v>0.8508</v>
      </c>
      <c r="F108" s="132"/>
      <c r="G108" s="133"/>
      <c r="H108" s="134"/>
      <c r="I108" s="127"/>
      <c r="K108" s="127"/>
      <c r="M108" s="135" t="s">
        <v>254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6" t="str">
        <f>C107</f>
        <v>kamenné obrubníky:0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22"/>
      <c r="B109" s="123"/>
      <c r="C109" s="129" t="s">
        <v>255</v>
      </c>
      <c r="D109" s="130"/>
      <c r="E109" s="131">
        <v>16.481200000000001</v>
      </c>
      <c r="F109" s="132"/>
      <c r="G109" s="133"/>
      <c r="H109" s="134"/>
      <c r="I109" s="127"/>
      <c r="K109" s="127"/>
      <c r="M109" s="135" t="s">
        <v>255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36" t="str">
        <f>C108</f>
        <v>dlažba 30/30 - 5%:17,0154*0,05</v>
      </c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12">
        <v>47</v>
      </c>
      <c r="B110" s="113" t="s">
        <v>206</v>
      </c>
      <c r="C110" s="114" t="s">
        <v>207</v>
      </c>
      <c r="D110" s="115" t="s">
        <v>183</v>
      </c>
      <c r="E110" s="116">
        <v>47.650599999999997</v>
      </c>
      <c r="F110" s="117"/>
      <c r="G110" s="118">
        <f>E110*F110</f>
        <v>0</v>
      </c>
      <c r="H110" s="119">
        <v>0</v>
      </c>
      <c r="I110" s="120">
        <f>E110*H110</f>
        <v>0</v>
      </c>
      <c r="J110" s="119">
        <v>0</v>
      </c>
      <c r="K110" s="120">
        <f>E110*J110</f>
        <v>0</v>
      </c>
      <c r="O110" s="111"/>
      <c r="Z110" s="121"/>
      <c r="AA110" s="121">
        <v>1</v>
      </c>
      <c r="AB110" s="121">
        <v>3</v>
      </c>
      <c r="AC110" s="121">
        <v>3</v>
      </c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CA110" s="121">
        <v>1</v>
      </c>
      <c r="CB110" s="121">
        <v>3</v>
      </c>
      <c r="CZ110" s="78">
        <v>1</v>
      </c>
    </row>
    <row r="111" spans="1:104" x14ac:dyDescent="0.2">
      <c r="A111" s="122"/>
      <c r="B111" s="123"/>
      <c r="C111" s="124" t="s">
        <v>208</v>
      </c>
      <c r="D111" s="125"/>
      <c r="E111" s="125"/>
      <c r="F111" s="125"/>
      <c r="G111" s="126"/>
      <c r="I111" s="127"/>
      <c r="K111" s="127"/>
      <c r="L111" s="128" t="s">
        <v>208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129" t="s">
        <v>256</v>
      </c>
      <c r="D112" s="130"/>
      <c r="E112" s="131">
        <v>16.1646</v>
      </c>
      <c r="F112" s="132"/>
      <c r="G112" s="133"/>
      <c r="H112" s="134"/>
      <c r="I112" s="127"/>
      <c r="K112" s="127"/>
      <c r="M112" s="135" t="s">
        <v>256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6" t="str">
        <f>C111</f>
        <v>určeno k recyklaci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29" t="s">
        <v>257</v>
      </c>
      <c r="D113" s="130"/>
      <c r="E113" s="131">
        <v>24.817</v>
      </c>
      <c r="F113" s="132"/>
      <c r="G113" s="133"/>
      <c r="H113" s="134"/>
      <c r="I113" s="127"/>
      <c r="K113" s="127"/>
      <c r="M113" s="135" t="s">
        <v>257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6" t="str">
        <f>C112</f>
        <v>dlažba 95%:17,0154*0,95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22"/>
      <c r="B114" s="123"/>
      <c r="C114" s="129" t="s">
        <v>258</v>
      </c>
      <c r="D114" s="130"/>
      <c r="E114" s="131">
        <v>6.6689999999999996</v>
      </c>
      <c r="F114" s="132"/>
      <c r="G114" s="133"/>
      <c r="H114" s="134"/>
      <c r="I114" s="127"/>
      <c r="K114" s="127"/>
      <c r="M114" s="135" t="s">
        <v>258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6" t="str">
        <f>C113</f>
        <v>chodníkový obrubník:24,817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37" t="s">
        <v>36</v>
      </c>
      <c r="B115" s="138" t="s">
        <v>191</v>
      </c>
      <c r="C115" s="139" t="s">
        <v>192</v>
      </c>
      <c r="D115" s="140"/>
      <c r="E115" s="141"/>
      <c r="F115" s="141"/>
      <c r="G115" s="142">
        <f>SUM(G99:G114)</f>
        <v>0</v>
      </c>
      <c r="H115" s="143"/>
      <c r="I115" s="144">
        <f>SUM(I99:I114)</f>
        <v>0</v>
      </c>
      <c r="J115" s="145"/>
      <c r="K115" s="144">
        <f>SUM(K99:K114)</f>
        <v>0</v>
      </c>
      <c r="O115" s="111"/>
      <c r="X115" s="146">
        <f>K115</f>
        <v>0</v>
      </c>
      <c r="Y115" s="146">
        <f>I115</f>
        <v>0</v>
      </c>
      <c r="Z115" s="147">
        <f>G115</f>
        <v>0</v>
      </c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48"/>
      <c r="BB115" s="148"/>
      <c r="BC115" s="148"/>
      <c r="BD115" s="148"/>
      <c r="BE115" s="148"/>
      <c r="BF115" s="148"/>
      <c r="BG115" s="121"/>
      <c r="BH115" s="121"/>
      <c r="BI115" s="121"/>
      <c r="BJ115" s="121"/>
      <c r="BK115" s="121"/>
    </row>
    <row r="116" spans="1:104" ht="14.25" customHeight="1" x14ac:dyDescent="0.2">
      <c r="A116" s="103" t="s">
        <v>32</v>
      </c>
      <c r="B116" s="104" t="s">
        <v>212</v>
      </c>
      <c r="C116" s="105" t="s">
        <v>213</v>
      </c>
      <c r="D116" s="106"/>
      <c r="E116" s="107"/>
      <c r="F116" s="107"/>
      <c r="G116" s="108"/>
      <c r="H116" s="109"/>
      <c r="I116" s="110"/>
      <c r="J116" s="109"/>
      <c r="K116" s="110"/>
      <c r="O116" s="111"/>
    </row>
    <row r="117" spans="1:104" x14ac:dyDescent="0.2">
      <c r="A117" s="112">
        <v>48</v>
      </c>
      <c r="B117" s="113" t="s">
        <v>214</v>
      </c>
      <c r="C117" s="114" t="s">
        <v>215</v>
      </c>
      <c r="D117" s="115" t="s">
        <v>183</v>
      </c>
      <c r="E117" s="116">
        <v>129.4639</v>
      </c>
      <c r="F117" s="117"/>
      <c r="G117" s="118">
        <f>E117*F117</f>
        <v>0</v>
      </c>
      <c r="H117" s="119">
        <v>0</v>
      </c>
      <c r="I117" s="120">
        <f>E117*H117</f>
        <v>0</v>
      </c>
      <c r="J117" s="119">
        <v>0</v>
      </c>
      <c r="K117" s="120">
        <f>E117*J117</f>
        <v>0</v>
      </c>
      <c r="O117" s="111"/>
      <c r="Z117" s="121"/>
      <c r="AA117" s="121">
        <v>1</v>
      </c>
      <c r="AB117" s="121">
        <v>3</v>
      </c>
      <c r="AC117" s="121">
        <v>3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CA117" s="121">
        <v>1</v>
      </c>
      <c r="CB117" s="121">
        <v>3</v>
      </c>
      <c r="CZ117" s="78">
        <v>1</v>
      </c>
    </row>
    <row r="118" spans="1:104" x14ac:dyDescent="0.2">
      <c r="A118" s="112">
        <v>49</v>
      </c>
      <c r="B118" s="113" t="s">
        <v>216</v>
      </c>
      <c r="C118" s="114" t="s">
        <v>217</v>
      </c>
      <c r="D118" s="115" t="s">
        <v>183</v>
      </c>
      <c r="E118" s="116">
        <v>805.59810000000004</v>
      </c>
      <c r="F118" s="117"/>
      <c r="G118" s="118">
        <f>E118*F118</f>
        <v>0</v>
      </c>
      <c r="H118" s="119">
        <v>0</v>
      </c>
      <c r="I118" s="120">
        <f>E118*H118</f>
        <v>0</v>
      </c>
      <c r="J118" s="119">
        <v>0</v>
      </c>
      <c r="K118" s="120">
        <f>E118*J118</f>
        <v>0</v>
      </c>
      <c r="O118" s="111"/>
      <c r="Z118" s="121"/>
      <c r="AA118" s="121">
        <v>1</v>
      </c>
      <c r="AB118" s="121">
        <v>3</v>
      </c>
      <c r="AC118" s="121">
        <v>3</v>
      </c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CA118" s="121">
        <v>1</v>
      </c>
      <c r="CB118" s="121">
        <v>3</v>
      </c>
      <c r="CZ118" s="78">
        <v>1</v>
      </c>
    </row>
    <row r="119" spans="1:104" x14ac:dyDescent="0.2">
      <c r="A119" s="122"/>
      <c r="B119" s="123"/>
      <c r="C119" s="129" t="s">
        <v>259</v>
      </c>
      <c r="D119" s="130"/>
      <c r="E119" s="131">
        <v>34.664000000000001</v>
      </c>
      <c r="F119" s="132"/>
      <c r="G119" s="133"/>
      <c r="H119" s="134"/>
      <c r="I119" s="127"/>
      <c r="K119" s="127"/>
      <c r="M119" s="135" t="s">
        <v>259</v>
      </c>
      <c r="O119" s="11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36" t="str">
        <f>C118</f>
        <v>Příplatek za dopravu suti po suchu za další 1 km</v>
      </c>
      <c r="BE119" s="121"/>
      <c r="BF119" s="121"/>
      <c r="BG119" s="121"/>
      <c r="BH119" s="121"/>
      <c r="BI119" s="121"/>
      <c r="BJ119" s="121"/>
      <c r="BK119" s="121"/>
    </row>
    <row r="120" spans="1:104" x14ac:dyDescent="0.2">
      <c r="A120" s="122"/>
      <c r="B120" s="123"/>
      <c r="C120" s="129" t="s">
        <v>260</v>
      </c>
      <c r="D120" s="130"/>
      <c r="E120" s="131">
        <v>190.60239999999999</v>
      </c>
      <c r="F120" s="132"/>
      <c r="G120" s="133"/>
      <c r="H120" s="134"/>
      <c r="I120" s="127"/>
      <c r="K120" s="127"/>
      <c r="M120" s="135" t="s">
        <v>260</v>
      </c>
      <c r="O120" s="11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6" t="str">
        <f>C119</f>
        <v>skládka města - Nitranská KM:17,3320*2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22"/>
      <c r="B121" s="123"/>
      <c r="C121" s="129" t="s">
        <v>261</v>
      </c>
      <c r="D121" s="130"/>
      <c r="E121" s="131">
        <v>580.33169999999996</v>
      </c>
      <c r="F121" s="132"/>
      <c r="G121" s="133"/>
      <c r="H121" s="134"/>
      <c r="I121" s="127"/>
      <c r="K121" s="127"/>
      <c r="M121" s="135" t="s">
        <v>261</v>
      </c>
      <c r="O121" s="11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36" t="str">
        <f>C120</f>
        <v>skládka Lutopecny - recyklace betonu:47,6506*4</v>
      </c>
      <c r="BE121" s="121"/>
      <c r="BF121" s="121"/>
      <c r="BG121" s="121"/>
      <c r="BH121" s="121"/>
      <c r="BI121" s="121"/>
      <c r="BJ121" s="121"/>
      <c r="BK121" s="121"/>
    </row>
    <row r="122" spans="1:104" x14ac:dyDescent="0.2">
      <c r="A122" s="112">
        <v>50</v>
      </c>
      <c r="B122" s="113" t="s">
        <v>221</v>
      </c>
      <c r="C122" s="114" t="s">
        <v>222</v>
      </c>
      <c r="D122" s="115" t="s">
        <v>183</v>
      </c>
      <c r="E122" s="116">
        <v>129.4639</v>
      </c>
      <c r="F122" s="117"/>
      <c r="G122" s="118">
        <f>E122*F122</f>
        <v>0</v>
      </c>
      <c r="H122" s="119">
        <v>0</v>
      </c>
      <c r="I122" s="120">
        <f>E122*H122</f>
        <v>0</v>
      </c>
      <c r="J122" s="119">
        <v>0</v>
      </c>
      <c r="K122" s="120">
        <f>E122*J122</f>
        <v>0</v>
      </c>
      <c r="O122" s="111"/>
      <c r="Z122" s="121"/>
      <c r="AA122" s="121">
        <v>1</v>
      </c>
      <c r="AB122" s="121">
        <v>3</v>
      </c>
      <c r="AC122" s="121">
        <v>3</v>
      </c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CA122" s="121">
        <v>1</v>
      </c>
      <c r="CB122" s="121">
        <v>3</v>
      </c>
      <c r="CZ122" s="78">
        <v>1</v>
      </c>
    </row>
    <row r="123" spans="1:104" x14ac:dyDescent="0.2">
      <c r="A123" s="122"/>
      <c r="B123" s="123"/>
      <c r="C123" s="129" t="s">
        <v>262</v>
      </c>
      <c r="D123" s="130"/>
      <c r="E123" s="131">
        <v>129.4639</v>
      </c>
      <c r="F123" s="132"/>
      <c r="G123" s="133"/>
      <c r="H123" s="134"/>
      <c r="I123" s="127"/>
      <c r="K123" s="127"/>
      <c r="M123" s="135" t="s">
        <v>262</v>
      </c>
      <c r="O123" s="11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36" t="str">
        <f>C122</f>
        <v>Nakládání suti na dopravní prostředky</v>
      </c>
      <c r="BE123" s="121"/>
      <c r="BF123" s="121"/>
      <c r="BG123" s="121"/>
      <c r="BH123" s="121"/>
      <c r="BI123" s="121"/>
      <c r="BJ123" s="121"/>
      <c r="BK123" s="121"/>
    </row>
    <row r="124" spans="1:104" x14ac:dyDescent="0.2">
      <c r="A124" s="137" t="s">
        <v>36</v>
      </c>
      <c r="B124" s="138" t="s">
        <v>212</v>
      </c>
      <c r="C124" s="139" t="s">
        <v>213</v>
      </c>
      <c r="D124" s="140"/>
      <c r="E124" s="141"/>
      <c r="F124" s="141"/>
      <c r="G124" s="142">
        <f>SUM(G116:G123)</f>
        <v>0</v>
      </c>
      <c r="H124" s="143"/>
      <c r="I124" s="144">
        <f>SUM(I116:I123)</f>
        <v>0</v>
      </c>
      <c r="J124" s="145"/>
      <c r="K124" s="144">
        <f>SUM(K116:K123)</f>
        <v>0</v>
      </c>
      <c r="O124" s="111"/>
      <c r="X124" s="146">
        <f>K124</f>
        <v>0</v>
      </c>
      <c r="Y124" s="146">
        <f>I124</f>
        <v>0</v>
      </c>
      <c r="Z124" s="147">
        <f>G124</f>
        <v>0</v>
      </c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48"/>
      <c r="BB124" s="148"/>
      <c r="BC124" s="148"/>
      <c r="BD124" s="148"/>
      <c r="BE124" s="148"/>
      <c r="BF124" s="148"/>
      <c r="BG124" s="121"/>
      <c r="BH124" s="121"/>
      <c r="BI124" s="121"/>
      <c r="BJ124" s="121"/>
      <c r="BK124" s="121"/>
    </row>
    <row r="125" spans="1:104" x14ac:dyDescent="0.2">
      <c r="A125" s="149" t="s">
        <v>37</v>
      </c>
      <c r="B125" s="150" t="s">
        <v>38</v>
      </c>
      <c r="C125" s="151"/>
      <c r="D125" s="152"/>
      <c r="E125" s="153"/>
      <c r="F125" s="153"/>
      <c r="G125" s="154">
        <f>SUM(Z7:Z125)</f>
        <v>0</v>
      </c>
      <c r="H125" s="155"/>
      <c r="I125" s="156">
        <f>SUM(Y7:Y125)</f>
        <v>187.26995900008896</v>
      </c>
      <c r="J125" s="155"/>
      <c r="K125" s="156">
        <f>SUM(X7:X125)</f>
        <v>-135.08814999997102</v>
      </c>
      <c r="O125" s="111"/>
      <c r="BA125" s="157"/>
      <c r="BB125" s="157"/>
      <c r="BC125" s="157"/>
      <c r="BD125" s="157"/>
      <c r="BE125" s="157"/>
      <c r="BF125" s="157"/>
    </row>
    <row r="126" spans="1:104" x14ac:dyDescent="0.2">
      <c r="E126" s="78"/>
    </row>
    <row r="127" spans="1:104" x14ac:dyDescent="0.2">
      <c r="A127" s="158"/>
      <c r="E127" s="78"/>
    </row>
    <row r="128" spans="1:104" x14ac:dyDescent="0.2">
      <c r="A128" s="159"/>
      <c r="B128" s="160"/>
      <c r="C128" s="161" t="s">
        <v>39</v>
      </c>
      <c r="D128" s="160"/>
      <c r="E128" s="160"/>
      <c r="F128" s="160"/>
      <c r="G128" s="162" t="s">
        <v>40</v>
      </c>
    </row>
    <row r="129" spans="1:7" x14ac:dyDescent="0.2">
      <c r="A129" s="163"/>
      <c r="B129" s="164"/>
      <c r="C129" s="165" t="s">
        <v>224</v>
      </c>
      <c r="D129" s="166"/>
      <c r="E129" s="167"/>
      <c r="F129" s="167"/>
      <c r="G129" s="168">
        <v>0</v>
      </c>
    </row>
    <row r="130" spans="1:7" x14ac:dyDescent="0.2">
      <c r="A130" s="163"/>
      <c r="B130" s="164"/>
      <c r="C130" s="165" t="s">
        <v>41</v>
      </c>
      <c r="D130" s="166"/>
      <c r="E130" s="167"/>
      <c r="F130" s="167"/>
      <c r="G130" s="168">
        <v>0</v>
      </c>
    </row>
    <row r="131" spans="1:7" x14ac:dyDescent="0.2">
      <c r="A131" s="163"/>
      <c r="B131" s="164"/>
      <c r="C131" s="165" t="s">
        <v>42</v>
      </c>
      <c r="D131" s="166"/>
      <c r="E131" s="167"/>
      <c r="F131" s="167"/>
      <c r="G131" s="168">
        <v>0</v>
      </c>
    </row>
    <row r="132" spans="1:7" x14ac:dyDescent="0.2">
      <c r="A132" s="163"/>
      <c r="B132" s="164"/>
      <c r="C132" s="165" t="s">
        <v>43</v>
      </c>
      <c r="D132" s="166"/>
      <c r="E132" s="167"/>
      <c r="F132" s="167"/>
      <c r="G132" s="168">
        <v>0</v>
      </c>
    </row>
    <row r="133" spans="1:7" x14ac:dyDescent="0.2">
      <c r="A133" s="163"/>
      <c r="B133" s="164"/>
      <c r="C133" s="165" t="s">
        <v>44</v>
      </c>
      <c r="D133" s="166"/>
      <c r="E133" s="167"/>
      <c r="F133" s="167"/>
      <c r="G133" s="168"/>
    </row>
    <row r="134" spans="1:7" x14ac:dyDescent="0.2">
      <c r="A134" s="163"/>
      <c r="B134" s="164"/>
      <c r="C134" s="165" t="s">
        <v>45</v>
      </c>
      <c r="D134" s="166"/>
      <c r="E134" s="167"/>
      <c r="F134" s="167"/>
      <c r="G134" s="168">
        <v>0</v>
      </c>
    </row>
    <row r="135" spans="1:7" x14ac:dyDescent="0.2">
      <c r="A135" s="163"/>
      <c r="B135" s="164"/>
      <c r="C135" s="165" t="s">
        <v>46</v>
      </c>
      <c r="D135" s="166"/>
      <c r="E135" s="167"/>
      <c r="F135" s="167"/>
      <c r="G135" s="168"/>
    </row>
    <row r="136" spans="1:7" x14ac:dyDescent="0.2">
      <c r="A136" s="163"/>
      <c r="B136" s="164"/>
      <c r="C136" s="165" t="s">
        <v>47</v>
      </c>
      <c r="D136" s="166"/>
      <c r="E136" s="167"/>
      <c r="F136" s="167"/>
      <c r="G136" s="168">
        <v>0</v>
      </c>
    </row>
    <row r="137" spans="1:7" x14ac:dyDescent="0.2">
      <c r="A137" s="169"/>
      <c r="B137" s="170" t="s">
        <v>40</v>
      </c>
      <c r="C137" s="171"/>
      <c r="D137" s="172"/>
      <c r="E137" s="173"/>
      <c r="F137" s="173"/>
      <c r="G137" s="174">
        <f>SUM(G129:G136)</f>
        <v>0</v>
      </c>
    </row>
    <row r="138" spans="1:7" x14ac:dyDescent="0.2">
      <c r="E138" s="78"/>
    </row>
    <row r="139" spans="1:7" x14ac:dyDescent="0.2">
      <c r="E139" s="78"/>
    </row>
    <row r="140" spans="1:7" x14ac:dyDescent="0.2">
      <c r="E140" s="78"/>
    </row>
    <row r="141" spans="1:7" x14ac:dyDescent="0.2">
      <c r="E141" s="78"/>
    </row>
    <row r="142" spans="1:7" x14ac:dyDescent="0.2">
      <c r="E142" s="78"/>
    </row>
    <row r="143" spans="1:7" x14ac:dyDescent="0.2">
      <c r="E143" s="78"/>
    </row>
    <row r="144" spans="1:7" x14ac:dyDescent="0.2">
      <c r="E144" s="78"/>
    </row>
    <row r="145" spans="5:5" x14ac:dyDescent="0.2">
      <c r="E145" s="78"/>
    </row>
    <row r="146" spans="5:5" x14ac:dyDescent="0.2">
      <c r="E146" s="78"/>
    </row>
    <row r="147" spans="5:5" x14ac:dyDescent="0.2">
      <c r="E147" s="78"/>
    </row>
    <row r="148" spans="5:5" x14ac:dyDescent="0.2">
      <c r="E148" s="78"/>
    </row>
    <row r="149" spans="5:5" x14ac:dyDescent="0.2">
      <c r="E149" s="78"/>
    </row>
    <row r="150" spans="5:5" x14ac:dyDescent="0.2">
      <c r="E150" s="78"/>
    </row>
    <row r="151" spans="5:5" x14ac:dyDescent="0.2">
      <c r="E151" s="78"/>
    </row>
    <row r="152" spans="5:5" x14ac:dyDescent="0.2">
      <c r="E152" s="78"/>
    </row>
    <row r="153" spans="5:5" x14ac:dyDescent="0.2">
      <c r="E153" s="78"/>
    </row>
    <row r="154" spans="5:5" x14ac:dyDescent="0.2">
      <c r="E154" s="78"/>
    </row>
    <row r="155" spans="5:5" x14ac:dyDescent="0.2">
      <c r="E155" s="78"/>
    </row>
    <row r="156" spans="5:5" x14ac:dyDescent="0.2">
      <c r="E156" s="78"/>
    </row>
    <row r="157" spans="5:5" x14ac:dyDescent="0.2">
      <c r="E157" s="78"/>
    </row>
    <row r="158" spans="5:5" x14ac:dyDescent="0.2">
      <c r="E158" s="78"/>
    </row>
    <row r="159" spans="5:5" x14ac:dyDescent="0.2">
      <c r="E159" s="78"/>
    </row>
    <row r="160" spans="5:5" x14ac:dyDescent="0.2">
      <c r="E160" s="78"/>
    </row>
    <row r="161" spans="5:5" x14ac:dyDescent="0.2">
      <c r="E161" s="78"/>
    </row>
    <row r="162" spans="5:5" x14ac:dyDescent="0.2">
      <c r="E162" s="78"/>
    </row>
    <row r="163" spans="5:5" x14ac:dyDescent="0.2">
      <c r="E163" s="78"/>
    </row>
    <row r="164" spans="5:5" x14ac:dyDescent="0.2">
      <c r="E164" s="78"/>
    </row>
    <row r="165" spans="5:5" x14ac:dyDescent="0.2">
      <c r="E165" s="78"/>
    </row>
    <row r="166" spans="5:5" x14ac:dyDescent="0.2">
      <c r="E166" s="78"/>
    </row>
    <row r="167" spans="5:5" x14ac:dyDescent="0.2">
      <c r="E167" s="78"/>
    </row>
    <row r="168" spans="5:5" x14ac:dyDescent="0.2">
      <c r="E168" s="78"/>
    </row>
    <row r="169" spans="5:5" x14ac:dyDescent="0.2">
      <c r="E169" s="78"/>
    </row>
    <row r="170" spans="5:5" x14ac:dyDescent="0.2">
      <c r="E170" s="78"/>
    </row>
    <row r="171" spans="5:5" x14ac:dyDescent="0.2">
      <c r="E171" s="78"/>
    </row>
    <row r="172" spans="5:5" x14ac:dyDescent="0.2">
      <c r="E172" s="78"/>
    </row>
    <row r="173" spans="5:5" x14ac:dyDescent="0.2">
      <c r="E173" s="78"/>
    </row>
    <row r="174" spans="5:5" x14ac:dyDescent="0.2">
      <c r="E174" s="78"/>
    </row>
    <row r="175" spans="5:5" x14ac:dyDescent="0.2">
      <c r="E175" s="78"/>
    </row>
    <row r="176" spans="5:5" x14ac:dyDescent="0.2">
      <c r="E176" s="78"/>
    </row>
    <row r="177" spans="1:7" x14ac:dyDescent="0.2">
      <c r="E177" s="78"/>
    </row>
    <row r="178" spans="1:7" x14ac:dyDescent="0.2">
      <c r="E178" s="78"/>
    </row>
    <row r="179" spans="1:7" x14ac:dyDescent="0.2">
      <c r="E179" s="78"/>
    </row>
    <row r="180" spans="1:7" x14ac:dyDescent="0.2">
      <c r="E180" s="78"/>
    </row>
    <row r="181" spans="1:7" x14ac:dyDescent="0.2">
      <c r="E181" s="78"/>
    </row>
    <row r="182" spans="1:7" x14ac:dyDescent="0.2">
      <c r="E182" s="78"/>
    </row>
    <row r="183" spans="1:7" x14ac:dyDescent="0.2">
      <c r="E183" s="78"/>
    </row>
    <row r="184" spans="1:7" x14ac:dyDescent="0.2">
      <c r="E184" s="78"/>
    </row>
    <row r="185" spans="1:7" x14ac:dyDescent="0.2">
      <c r="E185" s="78"/>
    </row>
    <row r="186" spans="1:7" x14ac:dyDescent="0.2">
      <c r="E186" s="78"/>
    </row>
    <row r="187" spans="1:7" x14ac:dyDescent="0.2">
      <c r="E187" s="78"/>
    </row>
    <row r="188" spans="1:7" x14ac:dyDescent="0.2">
      <c r="E188" s="78"/>
    </row>
    <row r="189" spans="1:7" x14ac:dyDescent="0.2">
      <c r="E189" s="78"/>
    </row>
    <row r="190" spans="1:7" x14ac:dyDescent="0.2">
      <c r="A190" s="175"/>
      <c r="B190" s="175"/>
    </row>
    <row r="191" spans="1:7" x14ac:dyDescent="0.2">
      <c r="C191" s="176"/>
      <c r="D191" s="176"/>
      <c r="E191" s="177"/>
      <c r="F191" s="176"/>
      <c r="G191" s="178"/>
    </row>
    <row r="192" spans="1:7" x14ac:dyDescent="0.2">
      <c r="A192" s="175"/>
      <c r="B192" s="175"/>
    </row>
    <row r="1109" spans="1:7" x14ac:dyDescent="0.2">
      <c r="A1109" s="179"/>
      <c r="B1109" s="180"/>
      <c r="C1109" s="181" t="s">
        <v>41</v>
      </c>
      <c r="D1109" s="182"/>
      <c r="F1109" s="97"/>
      <c r="G1109" s="127">
        <v>100000</v>
      </c>
    </row>
    <row r="1110" spans="1:7" x14ac:dyDescent="0.2">
      <c r="A1110" s="179"/>
      <c r="B1110" s="180"/>
      <c r="C1110" s="181" t="s">
        <v>42</v>
      </c>
      <c r="D1110" s="182"/>
      <c r="F1110" s="97"/>
      <c r="G1110" s="127">
        <v>100000</v>
      </c>
    </row>
    <row r="1111" spans="1:7" x14ac:dyDescent="0.2">
      <c r="A1111" s="179"/>
      <c r="B1111" s="180"/>
      <c r="C1111" s="181" t="s">
        <v>43</v>
      </c>
      <c r="D1111" s="182"/>
      <c r="F1111" s="97"/>
      <c r="G1111" s="127">
        <v>100000</v>
      </c>
    </row>
    <row r="1112" spans="1:7" x14ac:dyDescent="0.2">
      <c r="A1112" s="179"/>
      <c r="B1112" s="180"/>
      <c r="C1112" s="181" t="s">
        <v>44</v>
      </c>
      <c r="D1112" s="182"/>
      <c r="F1112" s="97"/>
      <c r="G1112" s="127">
        <v>100000</v>
      </c>
    </row>
    <row r="1113" spans="1:7" x14ac:dyDescent="0.2">
      <c r="A1113" s="179"/>
      <c r="B1113" s="180"/>
      <c r="C1113" s="181" t="s">
        <v>45</v>
      </c>
      <c r="D1113" s="182"/>
      <c r="F1113" s="97"/>
      <c r="G1113" s="127">
        <v>100000</v>
      </c>
    </row>
    <row r="1114" spans="1:7" x14ac:dyDescent="0.2">
      <c r="A1114" s="179"/>
      <c r="B1114" s="180"/>
      <c r="C1114" s="181" t="s">
        <v>46</v>
      </c>
      <c r="D1114" s="182"/>
      <c r="F1114" s="97"/>
      <c r="G1114" s="127">
        <v>100000</v>
      </c>
    </row>
    <row r="1115" spans="1:7" x14ac:dyDescent="0.2">
      <c r="A1115" s="179"/>
      <c r="B1115" s="180"/>
      <c r="C1115" s="181" t="s">
        <v>47</v>
      </c>
      <c r="D1115" s="182"/>
      <c r="F1115" s="97"/>
      <c r="G1115" s="127">
        <v>100000</v>
      </c>
    </row>
  </sheetData>
  <mergeCells count="47">
    <mergeCell ref="C119:D119"/>
    <mergeCell ref="C120:D120"/>
    <mergeCell ref="C121:D121"/>
    <mergeCell ref="C123:D123"/>
    <mergeCell ref="C108:D108"/>
    <mergeCell ref="C109:D109"/>
    <mergeCell ref="C111:G111"/>
    <mergeCell ref="C112:D112"/>
    <mergeCell ref="C113:D113"/>
    <mergeCell ref="C114:D114"/>
    <mergeCell ref="C96:D96"/>
    <mergeCell ref="C101:D101"/>
    <mergeCell ref="C103:G103"/>
    <mergeCell ref="C104:D104"/>
    <mergeCell ref="C106:G106"/>
    <mergeCell ref="C107:D107"/>
    <mergeCell ref="C81:D81"/>
    <mergeCell ref="C83:D83"/>
    <mergeCell ref="C67:D67"/>
    <mergeCell ref="C69:G69"/>
    <mergeCell ref="C71:D71"/>
    <mergeCell ref="C75:G75"/>
    <mergeCell ref="C76:D76"/>
    <mergeCell ref="C78:G78"/>
    <mergeCell ref="C79:G79"/>
    <mergeCell ref="C80:D80"/>
    <mergeCell ref="C50:D50"/>
    <mergeCell ref="C51:D51"/>
    <mergeCell ref="C53:G53"/>
    <mergeCell ref="C60:D60"/>
    <mergeCell ref="C62:G62"/>
    <mergeCell ref="C63:D63"/>
    <mergeCell ref="C39:G39"/>
    <mergeCell ref="C40:G40"/>
    <mergeCell ref="C41:D41"/>
    <mergeCell ref="C42:D42"/>
    <mergeCell ref="C45:G45"/>
    <mergeCell ref="C46:D46"/>
    <mergeCell ref="C48:D48"/>
    <mergeCell ref="C49:D49"/>
    <mergeCell ref="C26:D26"/>
    <mergeCell ref="C27:D27"/>
    <mergeCell ref="C32:G32"/>
    <mergeCell ref="C35:D35"/>
    <mergeCell ref="A1:G1"/>
    <mergeCell ref="C12:D12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75A0-216C-4171-A27C-9457CB3321A2}">
  <sheetPr codeName="List4"/>
  <dimension ref="A1:CZ1116"/>
  <sheetViews>
    <sheetView showGridLines="0" showZeros="0" topLeftCell="A112" zoomScaleNormal="100" workbookViewId="0">
      <selection activeCell="G136" sqref="G136"/>
    </sheetView>
  </sheetViews>
  <sheetFormatPr defaultRowHeight="12.75" x14ac:dyDescent="0.2"/>
  <cols>
    <col min="1" max="1" width="4.42578125" style="78" customWidth="1"/>
    <col min="2" max="2" width="11.5703125" style="78" customWidth="1"/>
    <col min="3" max="3" width="40.42578125" style="78" customWidth="1"/>
    <col min="4" max="4" width="5.5703125" style="78" customWidth="1"/>
    <col min="5" max="5" width="8.5703125" style="97" customWidth="1"/>
    <col min="6" max="6" width="9.85546875" style="78" customWidth="1"/>
    <col min="7" max="7" width="13.85546875" style="78" customWidth="1"/>
    <col min="8" max="8" width="11" style="78" hidden="1" customWidth="1"/>
    <col min="9" max="9" width="9.7109375" style="78" hidden="1" customWidth="1"/>
    <col min="10" max="10" width="11.28515625" style="78" hidden="1" customWidth="1"/>
    <col min="11" max="11" width="10.42578125" style="78" hidden="1" customWidth="1"/>
    <col min="12" max="12" width="75.42578125" style="78" customWidth="1"/>
    <col min="13" max="13" width="45.28515625" style="78" customWidth="1"/>
    <col min="14" max="55" width="9.140625" style="78"/>
    <col min="56" max="56" width="62.28515625" style="78" customWidth="1"/>
    <col min="57" max="256" width="9.140625" style="78"/>
    <col min="257" max="257" width="4.42578125" style="78" customWidth="1"/>
    <col min="258" max="258" width="11.5703125" style="78" customWidth="1"/>
    <col min="259" max="259" width="40.42578125" style="78" customWidth="1"/>
    <col min="260" max="260" width="5.5703125" style="78" customWidth="1"/>
    <col min="261" max="261" width="8.5703125" style="78" customWidth="1"/>
    <col min="262" max="262" width="9.85546875" style="78" customWidth="1"/>
    <col min="263" max="263" width="13.85546875" style="78" customWidth="1"/>
    <col min="264" max="264" width="11" style="78" customWidth="1"/>
    <col min="265" max="265" width="9.7109375" style="78" customWidth="1"/>
    <col min="266" max="266" width="11.28515625" style="78" customWidth="1"/>
    <col min="267" max="267" width="10.42578125" style="78" customWidth="1"/>
    <col min="268" max="268" width="75.42578125" style="78" customWidth="1"/>
    <col min="269" max="269" width="45.28515625" style="78" customWidth="1"/>
    <col min="270" max="311" width="9.140625" style="78"/>
    <col min="312" max="312" width="62.28515625" style="78" customWidth="1"/>
    <col min="313" max="512" width="9.140625" style="78"/>
    <col min="513" max="513" width="4.42578125" style="78" customWidth="1"/>
    <col min="514" max="514" width="11.5703125" style="78" customWidth="1"/>
    <col min="515" max="515" width="40.42578125" style="78" customWidth="1"/>
    <col min="516" max="516" width="5.5703125" style="78" customWidth="1"/>
    <col min="517" max="517" width="8.5703125" style="78" customWidth="1"/>
    <col min="518" max="518" width="9.85546875" style="78" customWidth="1"/>
    <col min="519" max="519" width="13.85546875" style="78" customWidth="1"/>
    <col min="520" max="520" width="11" style="78" customWidth="1"/>
    <col min="521" max="521" width="9.7109375" style="78" customWidth="1"/>
    <col min="522" max="522" width="11.28515625" style="78" customWidth="1"/>
    <col min="523" max="523" width="10.42578125" style="78" customWidth="1"/>
    <col min="524" max="524" width="75.42578125" style="78" customWidth="1"/>
    <col min="525" max="525" width="45.28515625" style="78" customWidth="1"/>
    <col min="526" max="567" width="9.140625" style="78"/>
    <col min="568" max="568" width="62.28515625" style="78" customWidth="1"/>
    <col min="569" max="768" width="9.140625" style="78"/>
    <col min="769" max="769" width="4.42578125" style="78" customWidth="1"/>
    <col min="770" max="770" width="11.5703125" style="78" customWidth="1"/>
    <col min="771" max="771" width="40.42578125" style="78" customWidth="1"/>
    <col min="772" max="772" width="5.5703125" style="78" customWidth="1"/>
    <col min="773" max="773" width="8.5703125" style="78" customWidth="1"/>
    <col min="774" max="774" width="9.85546875" style="78" customWidth="1"/>
    <col min="775" max="775" width="13.85546875" style="78" customWidth="1"/>
    <col min="776" max="776" width="11" style="78" customWidth="1"/>
    <col min="777" max="777" width="9.7109375" style="78" customWidth="1"/>
    <col min="778" max="778" width="11.28515625" style="78" customWidth="1"/>
    <col min="779" max="779" width="10.42578125" style="78" customWidth="1"/>
    <col min="780" max="780" width="75.42578125" style="78" customWidth="1"/>
    <col min="781" max="781" width="45.28515625" style="78" customWidth="1"/>
    <col min="782" max="823" width="9.140625" style="78"/>
    <col min="824" max="824" width="62.28515625" style="78" customWidth="1"/>
    <col min="825" max="1024" width="9.140625" style="78"/>
    <col min="1025" max="1025" width="4.42578125" style="78" customWidth="1"/>
    <col min="1026" max="1026" width="11.5703125" style="78" customWidth="1"/>
    <col min="1027" max="1027" width="40.42578125" style="78" customWidth="1"/>
    <col min="1028" max="1028" width="5.5703125" style="78" customWidth="1"/>
    <col min="1029" max="1029" width="8.5703125" style="78" customWidth="1"/>
    <col min="1030" max="1030" width="9.85546875" style="78" customWidth="1"/>
    <col min="1031" max="1031" width="13.85546875" style="78" customWidth="1"/>
    <col min="1032" max="1032" width="11" style="78" customWidth="1"/>
    <col min="1033" max="1033" width="9.7109375" style="78" customWidth="1"/>
    <col min="1034" max="1034" width="11.28515625" style="78" customWidth="1"/>
    <col min="1035" max="1035" width="10.42578125" style="78" customWidth="1"/>
    <col min="1036" max="1036" width="75.42578125" style="78" customWidth="1"/>
    <col min="1037" max="1037" width="45.28515625" style="78" customWidth="1"/>
    <col min="1038" max="1079" width="9.140625" style="78"/>
    <col min="1080" max="1080" width="62.28515625" style="78" customWidth="1"/>
    <col min="1081" max="1280" width="9.140625" style="78"/>
    <col min="1281" max="1281" width="4.42578125" style="78" customWidth="1"/>
    <col min="1282" max="1282" width="11.5703125" style="78" customWidth="1"/>
    <col min="1283" max="1283" width="40.42578125" style="78" customWidth="1"/>
    <col min="1284" max="1284" width="5.5703125" style="78" customWidth="1"/>
    <col min="1285" max="1285" width="8.5703125" style="78" customWidth="1"/>
    <col min="1286" max="1286" width="9.85546875" style="78" customWidth="1"/>
    <col min="1287" max="1287" width="13.85546875" style="78" customWidth="1"/>
    <col min="1288" max="1288" width="11" style="78" customWidth="1"/>
    <col min="1289" max="1289" width="9.7109375" style="78" customWidth="1"/>
    <col min="1290" max="1290" width="11.28515625" style="78" customWidth="1"/>
    <col min="1291" max="1291" width="10.42578125" style="78" customWidth="1"/>
    <col min="1292" max="1292" width="75.42578125" style="78" customWidth="1"/>
    <col min="1293" max="1293" width="45.28515625" style="78" customWidth="1"/>
    <col min="1294" max="1335" width="9.140625" style="78"/>
    <col min="1336" max="1336" width="62.28515625" style="78" customWidth="1"/>
    <col min="1337" max="1536" width="9.140625" style="78"/>
    <col min="1537" max="1537" width="4.42578125" style="78" customWidth="1"/>
    <col min="1538" max="1538" width="11.5703125" style="78" customWidth="1"/>
    <col min="1539" max="1539" width="40.42578125" style="78" customWidth="1"/>
    <col min="1540" max="1540" width="5.5703125" style="78" customWidth="1"/>
    <col min="1541" max="1541" width="8.5703125" style="78" customWidth="1"/>
    <col min="1542" max="1542" width="9.85546875" style="78" customWidth="1"/>
    <col min="1543" max="1543" width="13.85546875" style="78" customWidth="1"/>
    <col min="1544" max="1544" width="11" style="78" customWidth="1"/>
    <col min="1545" max="1545" width="9.7109375" style="78" customWidth="1"/>
    <col min="1546" max="1546" width="11.28515625" style="78" customWidth="1"/>
    <col min="1547" max="1547" width="10.42578125" style="78" customWidth="1"/>
    <col min="1548" max="1548" width="75.42578125" style="78" customWidth="1"/>
    <col min="1549" max="1549" width="45.28515625" style="78" customWidth="1"/>
    <col min="1550" max="1591" width="9.140625" style="78"/>
    <col min="1592" max="1592" width="62.28515625" style="78" customWidth="1"/>
    <col min="1593" max="1792" width="9.140625" style="78"/>
    <col min="1793" max="1793" width="4.42578125" style="78" customWidth="1"/>
    <col min="1794" max="1794" width="11.5703125" style="78" customWidth="1"/>
    <col min="1795" max="1795" width="40.42578125" style="78" customWidth="1"/>
    <col min="1796" max="1796" width="5.5703125" style="78" customWidth="1"/>
    <col min="1797" max="1797" width="8.5703125" style="78" customWidth="1"/>
    <col min="1798" max="1798" width="9.85546875" style="78" customWidth="1"/>
    <col min="1799" max="1799" width="13.85546875" style="78" customWidth="1"/>
    <col min="1800" max="1800" width="11" style="78" customWidth="1"/>
    <col min="1801" max="1801" width="9.7109375" style="78" customWidth="1"/>
    <col min="1802" max="1802" width="11.28515625" style="78" customWidth="1"/>
    <col min="1803" max="1803" width="10.42578125" style="78" customWidth="1"/>
    <col min="1804" max="1804" width="75.42578125" style="78" customWidth="1"/>
    <col min="1805" max="1805" width="45.28515625" style="78" customWidth="1"/>
    <col min="1806" max="1847" width="9.140625" style="78"/>
    <col min="1848" max="1848" width="62.28515625" style="78" customWidth="1"/>
    <col min="1849" max="2048" width="9.140625" style="78"/>
    <col min="2049" max="2049" width="4.42578125" style="78" customWidth="1"/>
    <col min="2050" max="2050" width="11.5703125" style="78" customWidth="1"/>
    <col min="2051" max="2051" width="40.42578125" style="78" customWidth="1"/>
    <col min="2052" max="2052" width="5.5703125" style="78" customWidth="1"/>
    <col min="2053" max="2053" width="8.5703125" style="78" customWidth="1"/>
    <col min="2054" max="2054" width="9.85546875" style="78" customWidth="1"/>
    <col min="2055" max="2055" width="13.85546875" style="78" customWidth="1"/>
    <col min="2056" max="2056" width="11" style="78" customWidth="1"/>
    <col min="2057" max="2057" width="9.7109375" style="78" customWidth="1"/>
    <col min="2058" max="2058" width="11.28515625" style="78" customWidth="1"/>
    <col min="2059" max="2059" width="10.42578125" style="78" customWidth="1"/>
    <col min="2060" max="2060" width="75.42578125" style="78" customWidth="1"/>
    <col min="2061" max="2061" width="45.28515625" style="78" customWidth="1"/>
    <col min="2062" max="2103" width="9.140625" style="78"/>
    <col min="2104" max="2104" width="62.28515625" style="78" customWidth="1"/>
    <col min="2105" max="2304" width="9.140625" style="78"/>
    <col min="2305" max="2305" width="4.42578125" style="78" customWidth="1"/>
    <col min="2306" max="2306" width="11.5703125" style="78" customWidth="1"/>
    <col min="2307" max="2307" width="40.42578125" style="78" customWidth="1"/>
    <col min="2308" max="2308" width="5.5703125" style="78" customWidth="1"/>
    <col min="2309" max="2309" width="8.5703125" style="78" customWidth="1"/>
    <col min="2310" max="2310" width="9.85546875" style="78" customWidth="1"/>
    <col min="2311" max="2311" width="13.85546875" style="78" customWidth="1"/>
    <col min="2312" max="2312" width="11" style="78" customWidth="1"/>
    <col min="2313" max="2313" width="9.7109375" style="78" customWidth="1"/>
    <col min="2314" max="2314" width="11.28515625" style="78" customWidth="1"/>
    <col min="2315" max="2315" width="10.42578125" style="78" customWidth="1"/>
    <col min="2316" max="2316" width="75.42578125" style="78" customWidth="1"/>
    <col min="2317" max="2317" width="45.28515625" style="78" customWidth="1"/>
    <col min="2318" max="2359" width="9.140625" style="78"/>
    <col min="2360" max="2360" width="62.28515625" style="78" customWidth="1"/>
    <col min="2361" max="2560" width="9.140625" style="78"/>
    <col min="2561" max="2561" width="4.42578125" style="78" customWidth="1"/>
    <col min="2562" max="2562" width="11.5703125" style="78" customWidth="1"/>
    <col min="2563" max="2563" width="40.42578125" style="78" customWidth="1"/>
    <col min="2564" max="2564" width="5.5703125" style="78" customWidth="1"/>
    <col min="2565" max="2565" width="8.5703125" style="78" customWidth="1"/>
    <col min="2566" max="2566" width="9.85546875" style="78" customWidth="1"/>
    <col min="2567" max="2567" width="13.85546875" style="78" customWidth="1"/>
    <col min="2568" max="2568" width="11" style="78" customWidth="1"/>
    <col min="2569" max="2569" width="9.7109375" style="78" customWidth="1"/>
    <col min="2570" max="2570" width="11.28515625" style="78" customWidth="1"/>
    <col min="2571" max="2571" width="10.42578125" style="78" customWidth="1"/>
    <col min="2572" max="2572" width="75.42578125" style="78" customWidth="1"/>
    <col min="2573" max="2573" width="45.28515625" style="78" customWidth="1"/>
    <col min="2574" max="2615" width="9.140625" style="78"/>
    <col min="2616" max="2616" width="62.28515625" style="78" customWidth="1"/>
    <col min="2617" max="2816" width="9.140625" style="78"/>
    <col min="2817" max="2817" width="4.42578125" style="78" customWidth="1"/>
    <col min="2818" max="2818" width="11.5703125" style="78" customWidth="1"/>
    <col min="2819" max="2819" width="40.42578125" style="78" customWidth="1"/>
    <col min="2820" max="2820" width="5.5703125" style="78" customWidth="1"/>
    <col min="2821" max="2821" width="8.5703125" style="78" customWidth="1"/>
    <col min="2822" max="2822" width="9.85546875" style="78" customWidth="1"/>
    <col min="2823" max="2823" width="13.85546875" style="78" customWidth="1"/>
    <col min="2824" max="2824" width="11" style="78" customWidth="1"/>
    <col min="2825" max="2825" width="9.7109375" style="78" customWidth="1"/>
    <col min="2826" max="2826" width="11.28515625" style="78" customWidth="1"/>
    <col min="2827" max="2827" width="10.42578125" style="78" customWidth="1"/>
    <col min="2828" max="2828" width="75.42578125" style="78" customWidth="1"/>
    <col min="2829" max="2829" width="45.28515625" style="78" customWidth="1"/>
    <col min="2830" max="2871" width="9.140625" style="78"/>
    <col min="2872" max="2872" width="62.28515625" style="78" customWidth="1"/>
    <col min="2873" max="3072" width="9.140625" style="78"/>
    <col min="3073" max="3073" width="4.42578125" style="78" customWidth="1"/>
    <col min="3074" max="3074" width="11.5703125" style="78" customWidth="1"/>
    <col min="3075" max="3075" width="40.42578125" style="78" customWidth="1"/>
    <col min="3076" max="3076" width="5.5703125" style="78" customWidth="1"/>
    <col min="3077" max="3077" width="8.5703125" style="78" customWidth="1"/>
    <col min="3078" max="3078" width="9.85546875" style="78" customWidth="1"/>
    <col min="3079" max="3079" width="13.85546875" style="78" customWidth="1"/>
    <col min="3080" max="3080" width="11" style="78" customWidth="1"/>
    <col min="3081" max="3081" width="9.7109375" style="78" customWidth="1"/>
    <col min="3082" max="3082" width="11.28515625" style="78" customWidth="1"/>
    <col min="3083" max="3083" width="10.42578125" style="78" customWidth="1"/>
    <col min="3084" max="3084" width="75.42578125" style="78" customWidth="1"/>
    <col min="3085" max="3085" width="45.28515625" style="78" customWidth="1"/>
    <col min="3086" max="3127" width="9.140625" style="78"/>
    <col min="3128" max="3128" width="62.28515625" style="78" customWidth="1"/>
    <col min="3129" max="3328" width="9.140625" style="78"/>
    <col min="3329" max="3329" width="4.42578125" style="78" customWidth="1"/>
    <col min="3330" max="3330" width="11.5703125" style="78" customWidth="1"/>
    <col min="3331" max="3331" width="40.42578125" style="78" customWidth="1"/>
    <col min="3332" max="3332" width="5.5703125" style="78" customWidth="1"/>
    <col min="3333" max="3333" width="8.5703125" style="78" customWidth="1"/>
    <col min="3334" max="3334" width="9.85546875" style="78" customWidth="1"/>
    <col min="3335" max="3335" width="13.85546875" style="78" customWidth="1"/>
    <col min="3336" max="3336" width="11" style="78" customWidth="1"/>
    <col min="3337" max="3337" width="9.7109375" style="78" customWidth="1"/>
    <col min="3338" max="3338" width="11.28515625" style="78" customWidth="1"/>
    <col min="3339" max="3339" width="10.42578125" style="78" customWidth="1"/>
    <col min="3340" max="3340" width="75.42578125" style="78" customWidth="1"/>
    <col min="3341" max="3341" width="45.28515625" style="78" customWidth="1"/>
    <col min="3342" max="3383" width="9.140625" style="78"/>
    <col min="3384" max="3384" width="62.28515625" style="78" customWidth="1"/>
    <col min="3385" max="3584" width="9.140625" style="78"/>
    <col min="3585" max="3585" width="4.42578125" style="78" customWidth="1"/>
    <col min="3586" max="3586" width="11.5703125" style="78" customWidth="1"/>
    <col min="3587" max="3587" width="40.42578125" style="78" customWidth="1"/>
    <col min="3588" max="3588" width="5.5703125" style="78" customWidth="1"/>
    <col min="3589" max="3589" width="8.5703125" style="78" customWidth="1"/>
    <col min="3590" max="3590" width="9.85546875" style="78" customWidth="1"/>
    <col min="3591" max="3591" width="13.85546875" style="78" customWidth="1"/>
    <col min="3592" max="3592" width="11" style="78" customWidth="1"/>
    <col min="3593" max="3593" width="9.7109375" style="78" customWidth="1"/>
    <col min="3594" max="3594" width="11.28515625" style="78" customWidth="1"/>
    <col min="3595" max="3595" width="10.42578125" style="78" customWidth="1"/>
    <col min="3596" max="3596" width="75.42578125" style="78" customWidth="1"/>
    <col min="3597" max="3597" width="45.28515625" style="78" customWidth="1"/>
    <col min="3598" max="3639" width="9.140625" style="78"/>
    <col min="3640" max="3640" width="62.28515625" style="78" customWidth="1"/>
    <col min="3641" max="3840" width="9.140625" style="78"/>
    <col min="3841" max="3841" width="4.42578125" style="78" customWidth="1"/>
    <col min="3842" max="3842" width="11.5703125" style="78" customWidth="1"/>
    <col min="3843" max="3843" width="40.42578125" style="78" customWidth="1"/>
    <col min="3844" max="3844" width="5.5703125" style="78" customWidth="1"/>
    <col min="3845" max="3845" width="8.5703125" style="78" customWidth="1"/>
    <col min="3846" max="3846" width="9.85546875" style="78" customWidth="1"/>
    <col min="3847" max="3847" width="13.85546875" style="78" customWidth="1"/>
    <col min="3848" max="3848" width="11" style="78" customWidth="1"/>
    <col min="3849" max="3849" width="9.7109375" style="78" customWidth="1"/>
    <col min="3850" max="3850" width="11.28515625" style="78" customWidth="1"/>
    <col min="3851" max="3851" width="10.42578125" style="78" customWidth="1"/>
    <col min="3852" max="3852" width="75.42578125" style="78" customWidth="1"/>
    <col min="3853" max="3853" width="45.28515625" style="78" customWidth="1"/>
    <col min="3854" max="3895" width="9.140625" style="78"/>
    <col min="3896" max="3896" width="62.28515625" style="78" customWidth="1"/>
    <col min="3897" max="4096" width="9.140625" style="78"/>
    <col min="4097" max="4097" width="4.42578125" style="78" customWidth="1"/>
    <col min="4098" max="4098" width="11.5703125" style="78" customWidth="1"/>
    <col min="4099" max="4099" width="40.42578125" style="78" customWidth="1"/>
    <col min="4100" max="4100" width="5.5703125" style="78" customWidth="1"/>
    <col min="4101" max="4101" width="8.5703125" style="78" customWidth="1"/>
    <col min="4102" max="4102" width="9.85546875" style="78" customWidth="1"/>
    <col min="4103" max="4103" width="13.85546875" style="78" customWidth="1"/>
    <col min="4104" max="4104" width="11" style="78" customWidth="1"/>
    <col min="4105" max="4105" width="9.7109375" style="78" customWidth="1"/>
    <col min="4106" max="4106" width="11.28515625" style="78" customWidth="1"/>
    <col min="4107" max="4107" width="10.42578125" style="78" customWidth="1"/>
    <col min="4108" max="4108" width="75.42578125" style="78" customWidth="1"/>
    <col min="4109" max="4109" width="45.28515625" style="78" customWidth="1"/>
    <col min="4110" max="4151" width="9.140625" style="78"/>
    <col min="4152" max="4152" width="62.28515625" style="78" customWidth="1"/>
    <col min="4153" max="4352" width="9.140625" style="78"/>
    <col min="4353" max="4353" width="4.42578125" style="78" customWidth="1"/>
    <col min="4354" max="4354" width="11.5703125" style="78" customWidth="1"/>
    <col min="4355" max="4355" width="40.42578125" style="78" customWidth="1"/>
    <col min="4356" max="4356" width="5.5703125" style="78" customWidth="1"/>
    <col min="4357" max="4357" width="8.5703125" style="78" customWidth="1"/>
    <col min="4358" max="4358" width="9.85546875" style="78" customWidth="1"/>
    <col min="4359" max="4359" width="13.85546875" style="78" customWidth="1"/>
    <col min="4360" max="4360" width="11" style="78" customWidth="1"/>
    <col min="4361" max="4361" width="9.7109375" style="78" customWidth="1"/>
    <col min="4362" max="4362" width="11.28515625" style="78" customWidth="1"/>
    <col min="4363" max="4363" width="10.42578125" style="78" customWidth="1"/>
    <col min="4364" max="4364" width="75.42578125" style="78" customWidth="1"/>
    <col min="4365" max="4365" width="45.28515625" style="78" customWidth="1"/>
    <col min="4366" max="4407" width="9.140625" style="78"/>
    <col min="4408" max="4408" width="62.28515625" style="78" customWidth="1"/>
    <col min="4409" max="4608" width="9.140625" style="78"/>
    <col min="4609" max="4609" width="4.42578125" style="78" customWidth="1"/>
    <col min="4610" max="4610" width="11.5703125" style="78" customWidth="1"/>
    <col min="4611" max="4611" width="40.42578125" style="78" customWidth="1"/>
    <col min="4612" max="4612" width="5.5703125" style="78" customWidth="1"/>
    <col min="4613" max="4613" width="8.5703125" style="78" customWidth="1"/>
    <col min="4614" max="4614" width="9.85546875" style="78" customWidth="1"/>
    <col min="4615" max="4615" width="13.85546875" style="78" customWidth="1"/>
    <col min="4616" max="4616" width="11" style="78" customWidth="1"/>
    <col min="4617" max="4617" width="9.7109375" style="78" customWidth="1"/>
    <col min="4618" max="4618" width="11.28515625" style="78" customWidth="1"/>
    <col min="4619" max="4619" width="10.42578125" style="78" customWidth="1"/>
    <col min="4620" max="4620" width="75.42578125" style="78" customWidth="1"/>
    <col min="4621" max="4621" width="45.28515625" style="78" customWidth="1"/>
    <col min="4622" max="4663" width="9.140625" style="78"/>
    <col min="4664" max="4664" width="62.28515625" style="78" customWidth="1"/>
    <col min="4665" max="4864" width="9.140625" style="78"/>
    <col min="4865" max="4865" width="4.42578125" style="78" customWidth="1"/>
    <col min="4866" max="4866" width="11.5703125" style="78" customWidth="1"/>
    <col min="4867" max="4867" width="40.42578125" style="78" customWidth="1"/>
    <col min="4868" max="4868" width="5.5703125" style="78" customWidth="1"/>
    <col min="4869" max="4869" width="8.5703125" style="78" customWidth="1"/>
    <col min="4870" max="4870" width="9.85546875" style="78" customWidth="1"/>
    <col min="4871" max="4871" width="13.85546875" style="78" customWidth="1"/>
    <col min="4872" max="4872" width="11" style="78" customWidth="1"/>
    <col min="4873" max="4873" width="9.7109375" style="78" customWidth="1"/>
    <col min="4874" max="4874" width="11.28515625" style="78" customWidth="1"/>
    <col min="4875" max="4875" width="10.42578125" style="78" customWidth="1"/>
    <col min="4876" max="4876" width="75.42578125" style="78" customWidth="1"/>
    <col min="4877" max="4877" width="45.28515625" style="78" customWidth="1"/>
    <col min="4878" max="4919" width="9.140625" style="78"/>
    <col min="4920" max="4920" width="62.28515625" style="78" customWidth="1"/>
    <col min="4921" max="5120" width="9.140625" style="78"/>
    <col min="5121" max="5121" width="4.42578125" style="78" customWidth="1"/>
    <col min="5122" max="5122" width="11.5703125" style="78" customWidth="1"/>
    <col min="5123" max="5123" width="40.42578125" style="78" customWidth="1"/>
    <col min="5124" max="5124" width="5.5703125" style="78" customWidth="1"/>
    <col min="5125" max="5125" width="8.5703125" style="78" customWidth="1"/>
    <col min="5126" max="5126" width="9.85546875" style="78" customWidth="1"/>
    <col min="5127" max="5127" width="13.85546875" style="78" customWidth="1"/>
    <col min="5128" max="5128" width="11" style="78" customWidth="1"/>
    <col min="5129" max="5129" width="9.7109375" style="78" customWidth="1"/>
    <col min="5130" max="5130" width="11.28515625" style="78" customWidth="1"/>
    <col min="5131" max="5131" width="10.42578125" style="78" customWidth="1"/>
    <col min="5132" max="5132" width="75.42578125" style="78" customWidth="1"/>
    <col min="5133" max="5133" width="45.28515625" style="78" customWidth="1"/>
    <col min="5134" max="5175" width="9.140625" style="78"/>
    <col min="5176" max="5176" width="62.28515625" style="78" customWidth="1"/>
    <col min="5177" max="5376" width="9.140625" style="78"/>
    <col min="5377" max="5377" width="4.42578125" style="78" customWidth="1"/>
    <col min="5378" max="5378" width="11.5703125" style="78" customWidth="1"/>
    <col min="5379" max="5379" width="40.42578125" style="78" customWidth="1"/>
    <col min="5380" max="5380" width="5.5703125" style="78" customWidth="1"/>
    <col min="5381" max="5381" width="8.5703125" style="78" customWidth="1"/>
    <col min="5382" max="5382" width="9.85546875" style="78" customWidth="1"/>
    <col min="5383" max="5383" width="13.85546875" style="78" customWidth="1"/>
    <col min="5384" max="5384" width="11" style="78" customWidth="1"/>
    <col min="5385" max="5385" width="9.7109375" style="78" customWidth="1"/>
    <col min="5386" max="5386" width="11.28515625" style="78" customWidth="1"/>
    <col min="5387" max="5387" width="10.42578125" style="78" customWidth="1"/>
    <col min="5388" max="5388" width="75.42578125" style="78" customWidth="1"/>
    <col min="5389" max="5389" width="45.28515625" style="78" customWidth="1"/>
    <col min="5390" max="5431" width="9.140625" style="78"/>
    <col min="5432" max="5432" width="62.28515625" style="78" customWidth="1"/>
    <col min="5433" max="5632" width="9.140625" style="78"/>
    <col min="5633" max="5633" width="4.42578125" style="78" customWidth="1"/>
    <col min="5634" max="5634" width="11.5703125" style="78" customWidth="1"/>
    <col min="5635" max="5635" width="40.42578125" style="78" customWidth="1"/>
    <col min="5636" max="5636" width="5.5703125" style="78" customWidth="1"/>
    <col min="5637" max="5637" width="8.5703125" style="78" customWidth="1"/>
    <col min="5638" max="5638" width="9.85546875" style="78" customWidth="1"/>
    <col min="5639" max="5639" width="13.85546875" style="78" customWidth="1"/>
    <col min="5640" max="5640" width="11" style="78" customWidth="1"/>
    <col min="5641" max="5641" width="9.7109375" style="78" customWidth="1"/>
    <col min="5642" max="5642" width="11.28515625" style="78" customWidth="1"/>
    <col min="5643" max="5643" width="10.42578125" style="78" customWidth="1"/>
    <col min="5644" max="5644" width="75.42578125" style="78" customWidth="1"/>
    <col min="5645" max="5645" width="45.28515625" style="78" customWidth="1"/>
    <col min="5646" max="5687" width="9.140625" style="78"/>
    <col min="5688" max="5688" width="62.28515625" style="78" customWidth="1"/>
    <col min="5689" max="5888" width="9.140625" style="78"/>
    <col min="5889" max="5889" width="4.42578125" style="78" customWidth="1"/>
    <col min="5890" max="5890" width="11.5703125" style="78" customWidth="1"/>
    <col min="5891" max="5891" width="40.42578125" style="78" customWidth="1"/>
    <col min="5892" max="5892" width="5.5703125" style="78" customWidth="1"/>
    <col min="5893" max="5893" width="8.5703125" style="78" customWidth="1"/>
    <col min="5894" max="5894" width="9.85546875" style="78" customWidth="1"/>
    <col min="5895" max="5895" width="13.85546875" style="78" customWidth="1"/>
    <col min="5896" max="5896" width="11" style="78" customWidth="1"/>
    <col min="5897" max="5897" width="9.7109375" style="78" customWidth="1"/>
    <col min="5898" max="5898" width="11.28515625" style="78" customWidth="1"/>
    <col min="5899" max="5899" width="10.42578125" style="78" customWidth="1"/>
    <col min="5900" max="5900" width="75.42578125" style="78" customWidth="1"/>
    <col min="5901" max="5901" width="45.28515625" style="78" customWidth="1"/>
    <col min="5902" max="5943" width="9.140625" style="78"/>
    <col min="5944" max="5944" width="62.28515625" style="78" customWidth="1"/>
    <col min="5945" max="6144" width="9.140625" style="78"/>
    <col min="6145" max="6145" width="4.42578125" style="78" customWidth="1"/>
    <col min="6146" max="6146" width="11.5703125" style="78" customWidth="1"/>
    <col min="6147" max="6147" width="40.42578125" style="78" customWidth="1"/>
    <col min="6148" max="6148" width="5.5703125" style="78" customWidth="1"/>
    <col min="6149" max="6149" width="8.5703125" style="78" customWidth="1"/>
    <col min="6150" max="6150" width="9.85546875" style="78" customWidth="1"/>
    <col min="6151" max="6151" width="13.85546875" style="78" customWidth="1"/>
    <col min="6152" max="6152" width="11" style="78" customWidth="1"/>
    <col min="6153" max="6153" width="9.7109375" style="78" customWidth="1"/>
    <col min="6154" max="6154" width="11.28515625" style="78" customWidth="1"/>
    <col min="6155" max="6155" width="10.42578125" style="78" customWidth="1"/>
    <col min="6156" max="6156" width="75.42578125" style="78" customWidth="1"/>
    <col min="6157" max="6157" width="45.28515625" style="78" customWidth="1"/>
    <col min="6158" max="6199" width="9.140625" style="78"/>
    <col min="6200" max="6200" width="62.28515625" style="78" customWidth="1"/>
    <col min="6201" max="6400" width="9.140625" style="78"/>
    <col min="6401" max="6401" width="4.42578125" style="78" customWidth="1"/>
    <col min="6402" max="6402" width="11.5703125" style="78" customWidth="1"/>
    <col min="6403" max="6403" width="40.42578125" style="78" customWidth="1"/>
    <col min="6404" max="6404" width="5.5703125" style="78" customWidth="1"/>
    <col min="6405" max="6405" width="8.5703125" style="78" customWidth="1"/>
    <col min="6406" max="6406" width="9.85546875" style="78" customWidth="1"/>
    <col min="6407" max="6407" width="13.85546875" style="78" customWidth="1"/>
    <col min="6408" max="6408" width="11" style="78" customWidth="1"/>
    <col min="6409" max="6409" width="9.7109375" style="78" customWidth="1"/>
    <col min="6410" max="6410" width="11.28515625" style="78" customWidth="1"/>
    <col min="6411" max="6411" width="10.42578125" style="78" customWidth="1"/>
    <col min="6412" max="6412" width="75.42578125" style="78" customWidth="1"/>
    <col min="6413" max="6413" width="45.28515625" style="78" customWidth="1"/>
    <col min="6414" max="6455" width="9.140625" style="78"/>
    <col min="6456" max="6456" width="62.28515625" style="78" customWidth="1"/>
    <col min="6457" max="6656" width="9.140625" style="78"/>
    <col min="6657" max="6657" width="4.42578125" style="78" customWidth="1"/>
    <col min="6658" max="6658" width="11.5703125" style="78" customWidth="1"/>
    <col min="6659" max="6659" width="40.42578125" style="78" customWidth="1"/>
    <col min="6660" max="6660" width="5.5703125" style="78" customWidth="1"/>
    <col min="6661" max="6661" width="8.5703125" style="78" customWidth="1"/>
    <col min="6662" max="6662" width="9.85546875" style="78" customWidth="1"/>
    <col min="6663" max="6663" width="13.85546875" style="78" customWidth="1"/>
    <col min="6664" max="6664" width="11" style="78" customWidth="1"/>
    <col min="6665" max="6665" width="9.7109375" style="78" customWidth="1"/>
    <col min="6666" max="6666" width="11.28515625" style="78" customWidth="1"/>
    <col min="6667" max="6667" width="10.42578125" style="78" customWidth="1"/>
    <col min="6668" max="6668" width="75.42578125" style="78" customWidth="1"/>
    <col min="6669" max="6669" width="45.28515625" style="78" customWidth="1"/>
    <col min="6670" max="6711" width="9.140625" style="78"/>
    <col min="6712" max="6712" width="62.28515625" style="78" customWidth="1"/>
    <col min="6713" max="6912" width="9.140625" style="78"/>
    <col min="6913" max="6913" width="4.42578125" style="78" customWidth="1"/>
    <col min="6914" max="6914" width="11.5703125" style="78" customWidth="1"/>
    <col min="6915" max="6915" width="40.42578125" style="78" customWidth="1"/>
    <col min="6916" max="6916" width="5.5703125" style="78" customWidth="1"/>
    <col min="6917" max="6917" width="8.5703125" style="78" customWidth="1"/>
    <col min="6918" max="6918" width="9.85546875" style="78" customWidth="1"/>
    <col min="6919" max="6919" width="13.85546875" style="78" customWidth="1"/>
    <col min="6920" max="6920" width="11" style="78" customWidth="1"/>
    <col min="6921" max="6921" width="9.7109375" style="78" customWidth="1"/>
    <col min="6922" max="6922" width="11.28515625" style="78" customWidth="1"/>
    <col min="6923" max="6923" width="10.42578125" style="78" customWidth="1"/>
    <col min="6924" max="6924" width="75.42578125" style="78" customWidth="1"/>
    <col min="6925" max="6925" width="45.28515625" style="78" customWidth="1"/>
    <col min="6926" max="6967" width="9.140625" style="78"/>
    <col min="6968" max="6968" width="62.28515625" style="78" customWidth="1"/>
    <col min="6969" max="7168" width="9.140625" style="78"/>
    <col min="7169" max="7169" width="4.42578125" style="78" customWidth="1"/>
    <col min="7170" max="7170" width="11.5703125" style="78" customWidth="1"/>
    <col min="7171" max="7171" width="40.42578125" style="78" customWidth="1"/>
    <col min="7172" max="7172" width="5.5703125" style="78" customWidth="1"/>
    <col min="7173" max="7173" width="8.5703125" style="78" customWidth="1"/>
    <col min="7174" max="7174" width="9.85546875" style="78" customWidth="1"/>
    <col min="7175" max="7175" width="13.85546875" style="78" customWidth="1"/>
    <col min="7176" max="7176" width="11" style="78" customWidth="1"/>
    <col min="7177" max="7177" width="9.7109375" style="78" customWidth="1"/>
    <col min="7178" max="7178" width="11.28515625" style="78" customWidth="1"/>
    <col min="7179" max="7179" width="10.42578125" style="78" customWidth="1"/>
    <col min="7180" max="7180" width="75.42578125" style="78" customWidth="1"/>
    <col min="7181" max="7181" width="45.28515625" style="78" customWidth="1"/>
    <col min="7182" max="7223" width="9.140625" style="78"/>
    <col min="7224" max="7224" width="62.28515625" style="78" customWidth="1"/>
    <col min="7225" max="7424" width="9.140625" style="78"/>
    <col min="7425" max="7425" width="4.42578125" style="78" customWidth="1"/>
    <col min="7426" max="7426" width="11.5703125" style="78" customWidth="1"/>
    <col min="7427" max="7427" width="40.42578125" style="78" customWidth="1"/>
    <col min="7428" max="7428" width="5.5703125" style="78" customWidth="1"/>
    <col min="7429" max="7429" width="8.5703125" style="78" customWidth="1"/>
    <col min="7430" max="7430" width="9.85546875" style="78" customWidth="1"/>
    <col min="7431" max="7431" width="13.85546875" style="78" customWidth="1"/>
    <col min="7432" max="7432" width="11" style="78" customWidth="1"/>
    <col min="7433" max="7433" width="9.7109375" style="78" customWidth="1"/>
    <col min="7434" max="7434" width="11.28515625" style="78" customWidth="1"/>
    <col min="7435" max="7435" width="10.42578125" style="78" customWidth="1"/>
    <col min="7436" max="7436" width="75.42578125" style="78" customWidth="1"/>
    <col min="7437" max="7437" width="45.28515625" style="78" customWidth="1"/>
    <col min="7438" max="7479" width="9.140625" style="78"/>
    <col min="7480" max="7480" width="62.28515625" style="78" customWidth="1"/>
    <col min="7481" max="7680" width="9.140625" style="78"/>
    <col min="7681" max="7681" width="4.42578125" style="78" customWidth="1"/>
    <col min="7682" max="7682" width="11.5703125" style="78" customWidth="1"/>
    <col min="7683" max="7683" width="40.42578125" style="78" customWidth="1"/>
    <col min="7684" max="7684" width="5.5703125" style="78" customWidth="1"/>
    <col min="7685" max="7685" width="8.5703125" style="78" customWidth="1"/>
    <col min="7686" max="7686" width="9.85546875" style="78" customWidth="1"/>
    <col min="7687" max="7687" width="13.85546875" style="78" customWidth="1"/>
    <col min="7688" max="7688" width="11" style="78" customWidth="1"/>
    <col min="7689" max="7689" width="9.7109375" style="78" customWidth="1"/>
    <col min="7690" max="7690" width="11.28515625" style="78" customWidth="1"/>
    <col min="7691" max="7691" width="10.42578125" style="78" customWidth="1"/>
    <col min="7692" max="7692" width="75.42578125" style="78" customWidth="1"/>
    <col min="7693" max="7693" width="45.28515625" style="78" customWidth="1"/>
    <col min="7694" max="7735" width="9.140625" style="78"/>
    <col min="7736" max="7736" width="62.28515625" style="78" customWidth="1"/>
    <col min="7737" max="7936" width="9.140625" style="78"/>
    <col min="7937" max="7937" width="4.42578125" style="78" customWidth="1"/>
    <col min="7938" max="7938" width="11.5703125" style="78" customWidth="1"/>
    <col min="7939" max="7939" width="40.42578125" style="78" customWidth="1"/>
    <col min="7940" max="7940" width="5.5703125" style="78" customWidth="1"/>
    <col min="7941" max="7941" width="8.5703125" style="78" customWidth="1"/>
    <col min="7942" max="7942" width="9.85546875" style="78" customWidth="1"/>
    <col min="7943" max="7943" width="13.85546875" style="78" customWidth="1"/>
    <col min="7944" max="7944" width="11" style="78" customWidth="1"/>
    <col min="7945" max="7945" width="9.7109375" style="78" customWidth="1"/>
    <col min="7946" max="7946" width="11.28515625" style="78" customWidth="1"/>
    <col min="7947" max="7947" width="10.42578125" style="78" customWidth="1"/>
    <col min="7948" max="7948" width="75.42578125" style="78" customWidth="1"/>
    <col min="7949" max="7949" width="45.28515625" style="78" customWidth="1"/>
    <col min="7950" max="7991" width="9.140625" style="78"/>
    <col min="7992" max="7992" width="62.28515625" style="78" customWidth="1"/>
    <col min="7993" max="8192" width="9.140625" style="78"/>
    <col min="8193" max="8193" width="4.42578125" style="78" customWidth="1"/>
    <col min="8194" max="8194" width="11.5703125" style="78" customWidth="1"/>
    <col min="8195" max="8195" width="40.42578125" style="78" customWidth="1"/>
    <col min="8196" max="8196" width="5.5703125" style="78" customWidth="1"/>
    <col min="8197" max="8197" width="8.5703125" style="78" customWidth="1"/>
    <col min="8198" max="8198" width="9.85546875" style="78" customWidth="1"/>
    <col min="8199" max="8199" width="13.85546875" style="78" customWidth="1"/>
    <col min="8200" max="8200" width="11" style="78" customWidth="1"/>
    <col min="8201" max="8201" width="9.7109375" style="78" customWidth="1"/>
    <col min="8202" max="8202" width="11.28515625" style="78" customWidth="1"/>
    <col min="8203" max="8203" width="10.42578125" style="78" customWidth="1"/>
    <col min="8204" max="8204" width="75.42578125" style="78" customWidth="1"/>
    <col min="8205" max="8205" width="45.28515625" style="78" customWidth="1"/>
    <col min="8206" max="8247" width="9.140625" style="78"/>
    <col min="8248" max="8248" width="62.28515625" style="78" customWidth="1"/>
    <col min="8249" max="8448" width="9.140625" style="78"/>
    <col min="8449" max="8449" width="4.42578125" style="78" customWidth="1"/>
    <col min="8450" max="8450" width="11.5703125" style="78" customWidth="1"/>
    <col min="8451" max="8451" width="40.42578125" style="78" customWidth="1"/>
    <col min="8452" max="8452" width="5.5703125" style="78" customWidth="1"/>
    <col min="8453" max="8453" width="8.5703125" style="78" customWidth="1"/>
    <col min="8454" max="8454" width="9.85546875" style="78" customWidth="1"/>
    <col min="8455" max="8455" width="13.85546875" style="78" customWidth="1"/>
    <col min="8456" max="8456" width="11" style="78" customWidth="1"/>
    <col min="8457" max="8457" width="9.7109375" style="78" customWidth="1"/>
    <col min="8458" max="8458" width="11.28515625" style="78" customWidth="1"/>
    <col min="8459" max="8459" width="10.42578125" style="78" customWidth="1"/>
    <col min="8460" max="8460" width="75.42578125" style="78" customWidth="1"/>
    <col min="8461" max="8461" width="45.28515625" style="78" customWidth="1"/>
    <col min="8462" max="8503" width="9.140625" style="78"/>
    <col min="8504" max="8504" width="62.28515625" style="78" customWidth="1"/>
    <col min="8505" max="8704" width="9.140625" style="78"/>
    <col min="8705" max="8705" width="4.42578125" style="78" customWidth="1"/>
    <col min="8706" max="8706" width="11.5703125" style="78" customWidth="1"/>
    <col min="8707" max="8707" width="40.42578125" style="78" customWidth="1"/>
    <col min="8708" max="8708" width="5.5703125" style="78" customWidth="1"/>
    <col min="8709" max="8709" width="8.5703125" style="78" customWidth="1"/>
    <col min="8710" max="8710" width="9.85546875" style="78" customWidth="1"/>
    <col min="8711" max="8711" width="13.85546875" style="78" customWidth="1"/>
    <col min="8712" max="8712" width="11" style="78" customWidth="1"/>
    <col min="8713" max="8713" width="9.7109375" style="78" customWidth="1"/>
    <col min="8714" max="8714" width="11.28515625" style="78" customWidth="1"/>
    <col min="8715" max="8715" width="10.42578125" style="78" customWidth="1"/>
    <col min="8716" max="8716" width="75.42578125" style="78" customWidth="1"/>
    <col min="8717" max="8717" width="45.28515625" style="78" customWidth="1"/>
    <col min="8718" max="8759" width="9.140625" style="78"/>
    <col min="8760" max="8760" width="62.28515625" style="78" customWidth="1"/>
    <col min="8761" max="8960" width="9.140625" style="78"/>
    <col min="8961" max="8961" width="4.42578125" style="78" customWidth="1"/>
    <col min="8962" max="8962" width="11.5703125" style="78" customWidth="1"/>
    <col min="8963" max="8963" width="40.42578125" style="78" customWidth="1"/>
    <col min="8964" max="8964" width="5.5703125" style="78" customWidth="1"/>
    <col min="8965" max="8965" width="8.5703125" style="78" customWidth="1"/>
    <col min="8966" max="8966" width="9.85546875" style="78" customWidth="1"/>
    <col min="8967" max="8967" width="13.85546875" style="78" customWidth="1"/>
    <col min="8968" max="8968" width="11" style="78" customWidth="1"/>
    <col min="8969" max="8969" width="9.7109375" style="78" customWidth="1"/>
    <col min="8970" max="8970" width="11.28515625" style="78" customWidth="1"/>
    <col min="8971" max="8971" width="10.42578125" style="78" customWidth="1"/>
    <col min="8972" max="8972" width="75.42578125" style="78" customWidth="1"/>
    <col min="8973" max="8973" width="45.28515625" style="78" customWidth="1"/>
    <col min="8974" max="9015" width="9.140625" style="78"/>
    <col min="9016" max="9016" width="62.28515625" style="78" customWidth="1"/>
    <col min="9017" max="9216" width="9.140625" style="78"/>
    <col min="9217" max="9217" width="4.42578125" style="78" customWidth="1"/>
    <col min="9218" max="9218" width="11.5703125" style="78" customWidth="1"/>
    <col min="9219" max="9219" width="40.42578125" style="78" customWidth="1"/>
    <col min="9220" max="9220" width="5.5703125" style="78" customWidth="1"/>
    <col min="9221" max="9221" width="8.5703125" style="78" customWidth="1"/>
    <col min="9222" max="9222" width="9.85546875" style="78" customWidth="1"/>
    <col min="9223" max="9223" width="13.85546875" style="78" customWidth="1"/>
    <col min="9224" max="9224" width="11" style="78" customWidth="1"/>
    <col min="9225" max="9225" width="9.7109375" style="78" customWidth="1"/>
    <col min="9226" max="9226" width="11.28515625" style="78" customWidth="1"/>
    <col min="9227" max="9227" width="10.42578125" style="78" customWidth="1"/>
    <col min="9228" max="9228" width="75.42578125" style="78" customWidth="1"/>
    <col min="9229" max="9229" width="45.28515625" style="78" customWidth="1"/>
    <col min="9230" max="9271" width="9.140625" style="78"/>
    <col min="9272" max="9272" width="62.28515625" style="78" customWidth="1"/>
    <col min="9273" max="9472" width="9.140625" style="78"/>
    <col min="9473" max="9473" width="4.42578125" style="78" customWidth="1"/>
    <col min="9474" max="9474" width="11.5703125" style="78" customWidth="1"/>
    <col min="9475" max="9475" width="40.42578125" style="78" customWidth="1"/>
    <col min="9476" max="9476" width="5.5703125" style="78" customWidth="1"/>
    <col min="9477" max="9477" width="8.5703125" style="78" customWidth="1"/>
    <col min="9478" max="9478" width="9.85546875" style="78" customWidth="1"/>
    <col min="9479" max="9479" width="13.85546875" style="78" customWidth="1"/>
    <col min="9480" max="9480" width="11" style="78" customWidth="1"/>
    <col min="9481" max="9481" width="9.7109375" style="78" customWidth="1"/>
    <col min="9482" max="9482" width="11.28515625" style="78" customWidth="1"/>
    <col min="9483" max="9483" width="10.42578125" style="78" customWidth="1"/>
    <col min="9484" max="9484" width="75.42578125" style="78" customWidth="1"/>
    <col min="9485" max="9485" width="45.28515625" style="78" customWidth="1"/>
    <col min="9486" max="9527" width="9.140625" style="78"/>
    <col min="9528" max="9528" width="62.28515625" style="78" customWidth="1"/>
    <col min="9529" max="9728" width="9.140625" style="78"/>
    <col min="9729" max="9729" width="4.42578125" style="78" customWidth="1"/>
    <col min="9730" max="9730" width="11.5703125" style="78" customWidth="1"/>
    <col min="9731" max="9731" width="40.42578125" style="78" customWidth="1"/>
    <col min="9732" max="9732" width="5.5703125" style="78" customWidth="1"/>
    <col min="9733" max="9733" width="8.5703125" style="78" customWidth="1"/>
    <col min="9734" max="9734" width="9.85546875" style="78" customWidth="1"/>
    <col min="9735" max="9735" width="13.85546875" style="78" customWidth="1"/>
    <col min="9736" max="9736" width="11" style="78" customWidth="1"/>
    <col min="9737" max="9737" width="9.7109375" style="78" customWidth="1"/>
    <col min="9738" max="9738" width="11.28515625" style="78" customWidth="1"/>
    <col min="9739" max="9739" width="10.42578125" style="78" customWidth="1"/>
    <col min="9740" max="9740" width="75.42578125" style="78" customWidth="1"/>
    <col min="9741" max="9741" width="45.28515625" style="78" customWidth="1"/>
    <col min="9742" max="9783" width="9.140625" style="78"/>
    <col min="9784" max="9784" width="62.28515625" style="78" customWidth="1"/>
    <col min="9785" max="9984" width="9.140625" style="78"/>
    <col min="9985" max="9985" width="4.42578125" style="78" customWidth="1"/>
    <col min="9986" max="9986" width="11.5703125" style="78" customWidth="1"/>
    <col min="9987" max="9987" width="40.42578125" style="78" customWidth="1"/>
    <col min="9988" max="9988" width="5.5703125" style="78" customWidth="1"/>
    <col min="9989" max="9989" width="8.5703125" style="78" customWidth="1"/>
    <col min="9990" max="9990" width="9.85546875" style="78" customWidth="1"/>
    <col min="9991" max="9991" width="13.85546875" style="78" customWidth="1"/>
    <col min="9992" max="9992" width="11" style="78" customWidth="1"/>
    <col min="9993" max="9993" width="9.7109375" style="78" customWidth="1"/>
    <col min="9994" max="9994" width="11.28515625" style="78" customWidth="1"/>
    <col min="9995" max="9995" width="10.42578125" style="78" customWidth="1"/>
    <col min="9996" max="9996" width="75.42578125" style="78" customWidth="1"/>
    <col min="9997" max="9997" width="45.28515625" style="78" customWidth="1"/>
    <col min="9998" max="10039" width="9.140625" style="78"/>
    <col min="10040" max="10040" width="62.28515625" style="78" customWidth="1"/>
    <col min="10041" max="10240" width="9.140625" style="78"/>
    <col min="10241" max="10241" width="4.42578125" style="78" customWidth="1"/>
    <col min="10242" max="10242" width="11.5703125" style="78" customWidth="1"/>
    <col min="10243" max="10243" width="40.42578125" style="78" customWidth="1"/>
    <col min="10244" max="10244" width="5.5703125" style="78" customWidth="1"/>
    <col min="10245" max="10245" width="8.5703125" style="78" customWidth="1"/>
    <col min="10246" max="10246" width="9.85546875" style="78" customWidth="1"/>
    <col min="10247" max="10247" width="13.85546875" style="78" customWidth="1"/>
    <col min="10248" max="10248" width="11" style="78" customWidth="1"/>
    <col min="10249" max="10249" width="9.7109375" style="78" customWidth="1"/>
    <col min="10250" max="10250" width="11.28515625" style="78" customWidth="1"/>
    <col min="10251" max="10251" width="10.42578125" style="78" customWidth="1"/>
    <col min="10252" max="10252" width="75.42578125" style="78" customWidth="1"/>
    <col min="10253" max="10253" width="45.28515625" style="78" customWidth="1"/>
    <col min="10254" max="10295" width="9.140625" style="78"/>
    <col min="10296" max="10296" width="62.28515625" style="78" customWidth="1"/>
    <col min="10297" max="10496" width="9.140625" style="78"/>
    <col min="10497" max="10497" width="4.42578125" style="78" customWidth="1"/>
    <col min="10498" max="10498" width="11.5703125" style="78" customWidth="1"/>
    <col min="10499" max="10499" width="40.42578125" style="78" customWidth="1"/>
    <col min="10500" max="10500" width="5.5703125" style="78" customWidth="1"/>
    <col min="10501" max="10501" width="8.5703125" style="78" customWidth="1"/>
    <col min="10502" max="10502" width="9.85546875" style="78" customWidth="1"/>
    <col min="10503" max="10503" width="13.85546875" style="78" customWidth="1"/>
    <col min="10504" max="10504" width="11" style="78" customWidth="1"/>
    <col min="10505" max="10505" width="9.7109375" style="78" customWidth="1"/>
    <col min="10506" max="10506" width="11.28515625" style="78" customWidth="1"/>
    <col min="10507" max="10507" width="10.42578125" style="78" customWidth="1"/>
    <col min="10508" max="10508" width="75.42578125" style="78" customWidth="1"/>
    <col min="10509" max="10509" width="45.28515625" style="78" customWidth="1"/>
    <col min="10510" max="10551" width="9.140625" style="78"/>
    <col min="10552" max="10552" width="62.28515625" style="78" customWidth="1"/>
    <col min="10553" max="10752" width="9.140625" style="78"/>
    <col min="10753" max="10753" width="4.42578125" style="78" customWidth="1"/>
    <col min="10754" max="10754" width="11.5703125" style="78" customWidth="1"/>
    <col min="10755" max="10755" width="40.42578125" style="78" customWidth="1"/>
    <col min="10756" max="10756" width="5.5703125" style="78" customWidth="1"/>
    <col min="10757" max="10757" width="8.5703125" style="78" customWidth="1"/>
    <col min="10758" max="10758" width="9.85546875" style="78" customWidth="1"/>
    <col min="10759" max="10759" width="13.85546875" style="78" customWidth="1"/>
    <col min="10760" max="10760" width="11" style="78" customWidth="1"/>
    <col min="10761" max="10761" width="9.7109375" style="78" customWidth="1"/>
    <col min="10762" max="10762" width="11.28515625" style="78" customWidth="1"/>
    <col min="10763" max="10763" width="10.42578125" style="78" customWidth="1"/>
    <col min="10764" max="10764" width="75.42578125" style="78" customWidth="1"/>
    <col min="10765" max="10765" width="45.28515625" style="78" customWidth="1"/>
    <col min="10766" max="10807" width="9.140625" style="78"/>
    <col min="10808" max="10808" width="62.28515625" style="78" customWidth="1"/>
    <col min="10809" max="11008" width="9.140625" style="78"/>
    <col min="11009" max="11009" width="4.42578125" style="78" customWidth="1"/>
    <col min="11010" max="11010" width="11.5703125" style="78" customWidth="1"/>
    <col min="11011" max="11011" width="40.42578125" style="78" customWidth="1"/>
    <col min="11012" max="11012" width="5.5703125" style="78" customWidth="1"/>
    <col min="11013" max="11013" width="8.5703125" style="78" customWidth="1"/>
    <col min="11014" max="11014" width="9.85546875" style="78" customWidth="1"/>
    <col min="11015" max="11015" width="13.85546875" style="78" customWidth="1"/>
    <col min="11016" max="11016" width="11" style="78" customWidth="1"/>
    <col min="11017" max="11017" width="9.7109375" style="78" customWidth="1"/>
    <col min="11018" max="11018" width="11.28515625" style="78" customWidth="1"/>
    <col min="11019" max="11019" width="10.42578125" style="78" customWidth="1"/>
    <col min="11020" max="11020" width="75.42578125" style="78" customWidth="1"/>
    <col min="11021" max="11021" width="45.28515625" style="78" customWidth="1"/>
    <col min="11022" max="11063" width="9.140625" style="78"/>
    <col min="11064" max="11064" width="62.28515625" style="78" customWidth="1"/>
    <col min="11065" max="11264" width="9.140625" style="78"/>
    <col min="11265" max="11265" width="4.42578125" style="78" customWidth="1"/>
    <col min="11266" max="11266" width="11.5703125" style="78" customWidth="1"/>
    <col min="11267" max="11267" width="40.42578125" style="78" customWidth="1"/>
    <col min="11268" max="11268" width="5.5703125" style="78" customWidth="1"/>
    <col min="11269" max="11269" width="8.5703125" style="78" customWidth="1"/>
    <col min="11270" max="11270" width="9.85546875" style="78" customWidth="1"/>
    <col min="11271" max="11271" width="13.85546875" style="78" customWidth="1"/>
    <col min="11272" max="11272" width="11" style="78" customWidth="1"/>
    <col min="11273" max="11273" width="9.7109375" style="78" customWidth="1"/>
    <col min="11274" max="11274" width="11.28515625" style="78" customWidth="1"/>
    <col min="11275" max="11275" width="10.42578125" style="78" customWidth="1"/>
    <col min="11276" max="11276" width="75.42578125" style="78" customWidth="1"/>
    <col min="11277" max="11277" width="45.28515625" style="78" customWidth="1"/>
    <col min="11278" max="11319" width="9.140625" style="78"/>
    <col min="11320" max="11320" width="62.28515625" style="78" customWidth="1"/>
    <col min="11321" max="11520" width="9.140625" style="78"/>
    <col min="11521" max="11521" width="4.42578125" style="78" customWidth="1"/>
    <col min="11522" max="11522" width="11.5703125" style="78" customWidth="1"/>
    <col min="11523" max="11523" width="40.42578125" style="78" customWidth="1"/>
    <col min="11524" max="11524" width="5.5703125" style="78" customWidth="1"/>
    <col min="11525" max="11525" width="8.5703125" style="78" customWidth="1"/>
    <col min="11526" max="11526" width="9.85546875" style="78" customWidth="1"/>
    <col min="11527" max="11527" width="13.85546875" style="78" customWidth="1"/>
    <col min="11528" max="11528" width="11" style="78" customWidth="1"/>
    <col min="11529" max="11529" width="9.7109375" style="78" customWidth="1"/>
    <col min="11530" max="11530" width="11.28515625" style="78" customWidth="1"/>
    <col min="11531" max="11531" width="10.42578125" style="78" customWidth="1"/>
    <col min="11532" max="11532" width="75.42578125" style="78" customWidth="1"/>
    <col min="11533" max="11533" width="45.28515625" style="78" customWidth="1"/>
    <col min="11534" max="11575" width="9.140625" style="78"/>
    <col min="11576" max="11576" width="62.28515625" style="78" customWidth="1"/>
    <col min="11577" max="11776" width="9.140625" style="78"/>
    <col min="11777" max="11777" width="4.42578125" style="78" customWidth="1"/>
    <col min="11778" max="11778" width="11.5703125" style="78" customWidth="1"/>
    <col min="11779" max="11779" width="40.42578125" style="78" customWidth="1"/>
    <col min="11780" max="11780" width="5.5703125" style="78" customWidth="1"/>
    <col min="11781" max="11781" width="8.5703125" style="78" customWidth="1"/>
    <col min="11782" max="11782" width="9.85546875" style="78" customWidth="1"/>
    <col min="11783" max="11783" width="13.85546875" style="78" customWidth="1"/>
    <col min="11784" max="11784" width="11" style="78" customWidth="1"/>
    <col min="11785" max="11785" width="9.7109375" style="78" customWidth="1"/>
    <col min="11786" max="11786" width="11.28515625" style="78" customWidth="1"/>
    <col min="11787" max="11787" width="10.42578125" style="78" customWidth="1"/>
    <col min="11788" max="11788" width="75.42578125" style="78" customWidth="1"/>
    <col min="11789" max="11789" width="45.28515625" style="78" customWidth="1"/>
    <col min="11790" max="11831" width="9.140625" style="78"/>
    <col min="11832" max="11832" width="62.28515625" style="78" customWidth="1"/>
    <col min="11833" max="12032" width="9.140625" style="78"/>
    <col min="12033" max="12033" width="4.42578125" style="78" customWidth="1"/>
    <col min="12034" max="12034" width="11.5703125" style="78" customWidth="1"/>
    <col min="12035" max="12035" width="40.42578125" style="78" customWidth="1"/>
    <col min="12036" max="12036" width="5.5703125" style="78" customWidth="1"/>
    <col min="12037" max="12037" width="8.5703125" style="78" customWidth="1"/>
    <col min="12038" max="12038" width="9.85546875" style="78" customWidth="1"/>
    <col min="12039" max="12039" width="13.85546875" style="78" customWidth="1"/>
    <col min="12040" max="12040" width="11" style="78" customWidth="1"/>
    <col min="12041" max="12041" width="9.7109375" style="78" customWidth="1"/>
    <col min="12042" max="12042" width="11.28515625" style="78" customWidth="1"/>
    <col min="12043" max="12043" width="10.42578125" style="78" customWidth="1"/>
    <col min="12044" max="12044" width="75.42578125" style="78" customWidth="1"/>
    <col min="12045" max="12045" width="45.28515625" style="78" customWidth="1"/>
    <col min="12046" max="12087" width="9.140625" style="78"/>
    <col min="12088" max="12088" width="62.28515625" style="78" customWidth="1"/>
    <col min="12089" max="12288" width="9.140625" style="78"/>
    <col min="12289" max="12289" width="4.42578125" style="78" customWidth="1"/>
    <col min="12290" max="12290" width="11.5703125" style="78" customWidth="1"/>
    <col min="12291" max="12291" width="40.42578125" style="78" customWidth="1"/>
    <col min="12292" max="12292" width="5.5703125" style="78" customWidth="1"/>
    <col min="12293" max="12293" width="8.5703125" style="78" customWidth="1"/>
    <col min="12294" max="12294" width="9.85546875" style="78" customWidth="1"/>
    <col min="12295" max="12295" width="13.85546875" style="78" customWidth="1"/>
    <col min="12296" max="12296" width="11" style="78" customWidth="1"/>
    <col min="12297" max="12297" width="9.7109375" style="78" customWidth="1"/>
    <col min="12298" max="12298" width="11.28515625" style="78" customWidth="1"/>
    <col min="12299" max="12299" width="10.42578125" style="78" customWidth="1"/>
    <col min="12300" max="12300" width="75.42578125" style="78" customWidth="1"/>
    <col min="12301" max="12301" width="45.28515625" style="78" customWidth="1"/>
    <col min="12302" max="12343" width="9.140625" style="78"/>
    <col min="12344" max="12344" width="62.28515625" style="78" customWidth="1"/>
    <col min="12345" max="12544" width="9.140625" style="78"/>
    <col min="12545" max="12545" width="4.42578125" style="78" customWidth="1"/>
    <col min="12546" max="12546" width="11.5703125" style="78" customWidth="1"/>
    <col min="12547" max="12547" width="40.42578125" style="78" customWidth="1"/>
    <col min="12548" max="12548" width="5.5703125" style="78" customWidth="1"/>
    <col min="12549" max="12549" width="8.5703125" style="78" customWidth="1"/>
    <col min="12550" max="12550" width="9.85546875" style="78" customWidth="1"/>
    <col min="12551" max="12551" width="13.85546875" style="78" customWidth="1"/>
    <col min="12552" max="12552" width="11" style="78" customWidth="1"/>
    <col min="12553" max="12553" width="9.7109375" style="78" customWidth="1"/>
    <col min="12554" max="12554" width="11.28515625" style="78" customWidth="1"/>
    <col min="12555" max="12555" width="10.42578125" style="78" customWidth="1"/>
    <col min="12556" max="12556" width="75.42578125" style="78" customWidth="1"/>
    <col min="12557" max="12557" width="45.28515625" style="78" customWidth="1"/>
    <col min="12558" max="12599" width="9.140625" style="78"/>
    <col min="12600" max="12600" width="62.28515625" style="78" customWidth="1"/>
    <col min="12601" max="12800" width="9.140625" style="78"/>
    <col min="12801" max="12801" width="4.42578125" style="78" customWidth="1"/>
    <col min="12802" max="12802" width="11.5703125" style="78" customWidth="1"/>
    <col min="12803" max="12803" width="40.42578125" style="78" customWidth="1"/>
    <col min="12804" max="12804" width="5.5703125" style="78" customWidth="1"/>
    <col min="12805" max="12805" width="8.5703125" style="78" customWidth="1"/>
    <col min="12806" max="12806" width="9.85546875" style="78" customWidth="1"/>
    <col min="12807" max="12807" width="13.85546875" style="78" customWidth="1"/>
    <col min="12808" max="12808" width="11" style="78" customWidth="1"/>
    <col min="12809" max="12809" width="9.7109375" style="78" customWidth="1"/>
    <col min="12810" max="12810" width="11.28515625" style="78" customWidth="1"/>
    <col min="12811" max="12811" width="10.42578125" style="78" customWidth="1"/>
    <col min="12812" max="12812" width="75.42578125" style="78" customWidth="1"/>
    <col min="12813" max="12813" width="45.28515625" style="78" customWidth="1"/>
    <col min="12814" max="12855" width="9.140625" style="78"/>
    <col min="12856" max="12856" width="62.28515625" style="78" customWidth="1"/>
    <col min="12857" max="13056" width="9.140625" style="78"/>
    <col min="13057" max="13057" width="4.42578125" style="78" customWidth="1"/>
    <col min="13058" max="13058" width="11.5703125" style="78" customWidth="1"/>
    <col min="13059" max="13059" width="40.42578125" style="78" customWidth="1"/>
    <col min="13060" max="13060" width="5.5703125" style="78" customWidth="1"/>
    <col min="13061" max="13061" width="8.5703125" style="78" customWidth="1"/>
    <col min="13062" max="13062" width="9.85546875" style="78" customWidth="1"/>
    <col min="13063" max="13063" width="13.85546875" style="78" customWidth="1"/>
    <col min="13064" max="13064" width="11" style="78" customWidth="1"/>
    <col min="13065" max="13065" width="9.7109375" style="78" customWidth="1"/>
    <col min="13066" max="13066" width="11.28515625" style="78" customWidth="1"/>
    <col min="13067" max="13067" width="10.42578125" style="78" customWidth="1"/>
    <col min="13068" max="13068" width="75.42578125" style="78" customWidth="1"/>
    <col min="13069" max="13069" width="45.28515625" style="78" customWidth="1"/>
    <col min="13070" max="13111" width="9.140625" style="78"/>
    <col min="13112" max="13112" width="62.28515625" style="78" customWidth="1"/>
    <col min="13113" max="13312" width="9.140625" style="78"/>
    <col min="13313" max="13313" width="4.42578125" style="78" customWidth="1"/>
    <col min="13314" max="13314" width="11.5703125" style="78" customWidth="1"/>
    <col min="13315" max="13315" width="40.42578125" style="78" customWidth="1"/>
    <col min="13316" max="13316" width="5.5703125" style="78" customWidth="1"/>
    <col min="13317" max="13317" width="8.5703125" style="78" customWidth="1"/>
    <col min="13318" max="13318" width="9.85546875" style="78" customWidth="1"/>
    <col min="13319" max="13319" width="13.85546875" style="78" customWidth="1"/>
    <col min="13320" max="13320" width="11" style="78" customWidth="1"/>
    <col min="13321" max="13321" width="9.7109375" style="78" customWidth="1"/>
    <col min="13322" max="13322" width="11.28515625" style="78" customWidth="1"/>
    <col min="13323" max="13323" width="10.42578125" style="78" customWidth="1"/>
    <col min="13324" max="13324" width="75.42578125" style="78" customWidth="1"/>
    <col min="13325" max="13325" width="45.28515625" style="78" customWidth="1"/>
    <col min="13326" max="13367" width="9.140625" style="78"/>
    <col min="13368" max="13368" width="62.28515625" style="78" customWidth="1"/>
    <col min="13369" max="13568" width="9.140625" style="78"/>
    <col min="13569" max="13569" width="4.42578125" style="78" customWidth="1"/>
    <col min="13570" max="13570" width="11.5703125" style="78" customWidth="1"/>
    <col min="13571" max="13571" width="40.42578125" style="78" customWidth="1"/>
    <col min="13572" max="13572" width="5.5703125" style="78" customWidth="1"/>
    <col min="13573" max="13573" width="8.5703125" style="78" customWidth="1"/>
    <col min="13574" max="13574" width="9.85546875" style="78" customWidth="1"/>
    <col min="13575" max="13575" width="13.85546875" style="78" customWidth="1"/>
    <col min="13576" max="13576" width="11" style="78" customWidth="1"/>
    <col min="13577" max="13577" width="9.7109375" style="78" customWidth="1"/>
    <col min="13578" max="13578" width="11.28515625" style="78" customWidth="1"/>
    <col min="13579" max="13579" width="10.42578125" style="78" customWidth="1"/>
    <col min="13580" max="13580" width="75.42578125" style="78" customWidth="1"/>
    <col min="13581" max="13581" width="45.28515625" style="78" customWidth="1"/>
    <col min="13582" max="13623" width="9.140625" style="78"/>
    <col min="13624" max="13624" width="62.28515625" style="78" customWidth="1"/>
    <col min="13625" max="13824" width="9.140625" style="78"/>
    <col min="13825" max="13825" width="4.42578125" style="78" customWidth="1"/>
    <col min="13826" max="13826" width="11.5703125" style="78" customWidth="1"/>
    <col min="13827" max="13827" width="40.42578125" style="78" customWidth="1"/>
    <col min="13828" max="13828" width="5.5703125" style="78" customWidth="1"/>
    <col min="13829" max="13829" width="8.5703125" style="78" customWidth="1"/>
    <col min="13830" max="13830" width="9.85546875" style="78" customWidth="1"/>
    <col min="13831" max="13831" width="13.85546875" style="78" customWidth="1"/>
    <col min="13832" max="13832" width="11" style="78" customWidth="1"/>
    <col min="13833" max="13833" width="9.7109375" style="78" customWidth="1"/>
    <col min="13834" max="13834" width="11.28515625" style="78" customWidth="1"/>
    <col min="13835" max="13835" width="10.42578125" style="78" customWidth="1"/>
    <col min="13836" max="13836" width="75.42578125" style="78" customWidth="1"/>
    <col min="13837" max="13837" width="45.28515625" style="78" customWidth="1"/>
    <col min="13838" max="13879" width="9.140625" style="78"/>
    <col min="13880" max="13880" width="62.28515625" style="78" customWidth="1"/>
    <col min="13881" max="14080" width="9.140625" style="78"/>
    <col min="14081" max="14081" width="4.42578125" style="78" customWidth="1"/>
    <col min="14082" max="14082" width="11.5703125" style="78" customWidth="1"/>
    <col min="14083" max="14083" width="40.42578125" style="78" customWidth="1"/>
    <col min="14084" max="14084" width="5.5703125" style="78" customWidth="1"/>
    <col min="14085" max="14085" width="8.5703125" style="78" customWidth="1"/>
    <col min="14086" max="14086" width="9.85546875" style="78" customWidth="1"/>
    <col min="14087" max="14087" width="13.85546875" style="78" customWidth="1"/>
    <col min="14088" max="14088" width="11" style="78" customWidth="1"/>
    <col min="14089" max="14089" width="9.7109375" style="78" customWidth="1"/>
    <col min="14090" max="14090" width="11.28515625" style="78" customWidth="1"/>
    <col min="14091" max="14091" width="10.42578125" style="78" customWidth="1"/>
    <col min="14092" max="14092" width="75.42578125" style="78" customWidth="1"/>
    <col min="14093" max="14093" width="45.28515625" style="78" customWidth="1"/>
    <col min="14094" max="14135" width="9.140625" style="78"/>
    <col min="14136" max="14136" width="62.28515625" style="78" customWidth="1"/>
    <col min="14137" max="14336" width="9.140625" style="78"/>
    <col min="14337" max="14337" width="4.42578125" style="78" customWidth="1"/>
    <col min="14338" max="14338" width="11.5703125" style="78" customWidth="1"/>
    <col min="14339" max="14339" width="40.42578125" style="78" customWidth="1"/>
    <col min="14340" max="14340" width="5.5703125" style="78" customWidth="1"/>
    <col min="14341" max="14341" width="8.5703125" style="78" customWidth="1"/>
    <col min="14342" max="14342" width="9.85546875" style="78" customWidth="1"/>
    <col min="14343" max="14343" width="13.85546875" style="78" customWidth="1"/>
    <col min="14344" max="14344" width="11" style="78" customWidth="1"/>
    <col min="14345" max="14345" width="9.7109375" style="78" customWidth="1"/>
    <col min="14346" max="14346" width="11.28515625" style="78" customWidth="1"/>
    <col min="14347" max="14347" width="10.42578125" style="78" customWidth="1"/>
    <col min="14348" max="14348" width="75.42578125" style="78" customWidth="1"/>
    <col min="14349" max="14349" width="45.28515625" style="78" customWidth="1"/>
    <col min="14350" max="14391" width="9.140625" style="78"/>
    <col min="14392" max="14392" width="62.28515625" style="78" customWidth="1"/>
    <col min="14393" max="14592" width="9.140625" style="78"/>
    <col min="14593" max="14593" width="4.42578125" style="78" customWidth="1"/>
    <col min="14594" max="14594" width="11.5703125" style="78" customWidth="1"/>
    <col min="14595" max="14595" width="40.42578125" style="78" customWidth="1"/>
    <col min="14596" max="14596" width="5.5703125" style="78" customWidth="1"/>
    <col min="14597" max="14597" width="8.5703125" style="78" customWidth="1"/>
    <col min="14598" max="14598" width="9.85546875" style="78" customWidth="1"/>
    <col min="14599" max="14599" width="13.85546875" style="78" customWidth="1"/>
    <col min="14600" max="14600" width="11" style="78" customWidth="1"/>
    <col min="14601" max="14601" width="9.7109375" style="78" customWidth="1"/>
    <col min="14602" max="14602" width="11.28515625" style="78" customWidth="1"/>
    <col min="14603" max="14603" width="10.42578125" style="78" customWidth="1"/>
    <col min="14604" max="14604" width="75.42578125" style="78" customWidth="1"/>
    <col min="14605" max="14605" width="45.28515625" style="78" customWidth="1"/>
    <col min="14606" max="14647" width="9.140625" style="78"/>
    <col min="14648" max="14648" width="62.28515625" style="78" customWidth="1"/>
    <col min="14649" max="14848" width="9.140625" style="78"/>
    <col min="14849" max="14849" width="4.42578125" style="78" customWidth="1"/>
    <col min="14850" max="14850" width="11.5703125" style="78" customWidth="1"/>
    <col min="14851" max="14851" width="40.42578125" style="78" customWidth="1"/>
    <col min="14852" max="14852" width="5.5703125" style="78" customWidth="1"/>
    <col min="14853" max="14853" width="8.5703125" style="78" customWidth="1"/>
    <col min="14854" max="14854" width="9.85546875" style="78" customWidth="1"/>
    <col min="14855" max="14855" width="13.85546875" style="78" customWidth="1"/>
    <col min="14856" max="14856" width="11" style="78" customWidth="1"/>
    <col min="14857" max="14857" width="9.7109375" style="78" customWidth="1"/>
    <col min="14858" max="14858" width="11.28515625" style="78" customWidth="1"/>
    <col min="14859" max="14859" width="10.42578125" style="78" customWidth="1"/>
    <col min="14860" max="14860" width="75.42578125" style="78" customWidth="1"/>
    <col min="14861" max="14861" width="45.28515625" style="78" customWidth="1"/>
    <col min="14862" max="14903" width="9.140625" style="78"/>
    <col min="14904" max="14904" width="62.28515625" style="78" customWidth="1"/>
    <col min="14905" max="15104" width="9.140625" style="78"/>
    <col min="15105" max="15105" width="4.42578125" style="78" customWidth="1"/>
    <col min="15106" max="15106" width="11.5703125" style="78" customWidth="1"/>
    <col min="15107" max="15107" width="40.42578125" style="78" customWidth="1"/>
    <col min="15108" max="15108" width="5.5703125" style="78" customWidth="1"/>
    <col min="15109" max="15109" width="8.5703125" style="78" customWidth="1"/>
    <col min="15110" max="15110" width="9.85546875" style="78" customWidth="1"/>
    <col min="15111" max="15111" width="13.85546875" style="78" customWidth="1"/>
    <col min="15112" max="15112" width="11" style="78" customWidth="1"/>
    <col min="15113" max="15113" width="9.7109375" style="78" customWidth="1"/>
    <col min="15114" max="15114" width="11.28515625" style="78" customWidth="1"/>
    <col min="15115" max="15115" width="10.42578125" style="78" customWidth="1"/>
    <col min="15116" max="15116" width="75.42578125" style="78" customWidth="1"/>
    <col min="15117" max="15117" width="45.28515625" style="78" customWidth="1"/>
    <col min="15118" max="15159" width="9.140625" style="78"/>
    <col min="15160" max="15160" width="62.28515625" style="78" customWidth="1"/>
    <col min="15161" max="15360" width="9.140625" style="78"/>
    <col min="15361" max="15361" width="4.42578125" style="78" customWidth="1"/>
    <col min="15362" max="15362" width="11.5703125" style="78" customWidth="1"/>
    <col min="15363" max="15363" width="40.42578125" style="78" customWidth="1"/>
    <col min="15364" max="15364" width="5.5703125" style="78" customWidth="1"/>
    <col min="15365" max="15365" width="8.5703125" style="78" customWidth="1"/>
    <col min="15366" max="15366" width="9.85546875" style="78" customWidth="1"/>
    <col min="15367" max="15367" width="13.85546875" style="78" customWidth="1"/>
    <col min="15368" max="15368" width="11" style="78" customWidth="1"/>
    <col min="15369" max="15369" width="9.7109375" style="78" customWidth="1"/>
    <col min="15370" max="15370" width="11.28515625" style="78" customWidth="1"/>
    <col min="15371" max="15371" width="10.42578125" style="78" customWidth="1"/>
    <col min="15372" max="15372" width="75.42578125" style="78" customWidth="1"/>
    <col min="15373" max="15373" width="45.28515625" style="78" customWidth="1"/>
    <col min="15374" max="15415" width="9.140625" style="78"/>
    <col min="15416" max="15416" width="62.28515625" style="78" customWidth="1"/>
    <col min="15417" max="15616" width="9.140625" style="78"/>
    <col min="15617" max="15617" width="4.42578125" style="78" customWidth="1"/>
    <col min="15618" max="15618" width="11.5703125" style="78" customWidth="1"/>
    <col min="15619" max="15619" width="40.42578125" style="78" customWidth="1"/>
    <col min="15620" max="15620" width="5.5703125" style="78" customWidth="1"/>
    <col min="15621" max="15621" width="8.5703125" style="78" customWidth="1"/>
    <col min="15622" max="15622" width="9.85546875" style="78" customWidth="1"/>
    <col min="15623" max="15623" width="13.85546875" style="78" customWidth="1"/>
    <col min="15624" max="15624" width="11" style="78" customWidth="1"/>
    <col min="15625" max="15625" width="9.7109375" style="78" customWidth="1"/>
    <col min="15626" max="15626" width="11.28515625" style="78" customWidth="1"/>
    <col min="15627" max="15627" width="10.42578125" style="78" customWidth="1"/>
    <col min="15628" max="15628" width="75.42578125" style="78" customWidth="1"/>
    <col min="15629" max="15629" width="45.28515625" style="78" customWidth="1"/>
    <col min="15630" max="15671" width="9.140625" style="78"/>
    <col min="15672" max="15672" width="62.28515625" style="78" customWidth="1"/>
    <col min="15673" max="15872" width="9.140625" style="78"/>
    <col min="15873" max="15873" width="4.42578125" style="78" customWidth="1"/>
    <col min="15874" max="15874" width="11.5703125" style="78" customWidth="1"/>
    <col min="15875" max="15875" width="40.42578125" style="78" customWidth="1"/>
    <col min="15876" max="15876" width="5.5703125" style="78" customWidth="1"/>
    <col min="15877" max="15877" width="8.5703125" style="78" customWidth="1"/>
    <col min="15878" max="15878" width="9.85546875" style="78" customWidth="1"/>
    <col min="15879" max="15879" width="13.85546875" style="78" customWidth="1"/>
    <col min="15880" max="15880" width="11" style="78" customWidth="1"/>
    <col min="15881" max="15881" width="9.7109375" style="78" customWidth="1"/>
    <col min="15882" max="15882" width="11.28515625" style="78" customWidth="1"/>
    <col min="15883" max="15883" width="10.42578125" style="78" customWidth="1"/>
    <col min="15884" max="15884" width="75.42578125" style="78" customWidth="1"/>
    <col min="15885" max="15885" width="45.28515625" style="78" customWidth="1"/>
    <col min="15886" max="15927" width="9.140625" style="78"/>
    <col min="15928" max="15928" width="62.28515625" style="78" customWidth="1"/>
    <col min="15929" max="16128" width="9.140625" style="78"/>
    <col min="16129" max="16129" width="4.42578125" style="78" customWidth="1"/>
    <col min="16130" max="16130" width="11.5703125" style="78" customWidth="1"/>
    <col min="16131" max="16131" width="40.42578125" style="78" customWidth="1"/>
    <col min="16132" max="16132" width="5.5703125" style="78" customWidth="1"/>
    <col min="16133" max="16133" width="8.5703125" style="78" customWidth="1"/>
    <col min="16134" max="16134" width="9.85546875" style="78" customWidth="1"/>
    <col min="16135" max="16135" width="13.85546875" style="78" customWidth="1"/>
    <col min="16136" max="16136" width="11" style="78" customWidth="1"/>
    <col min="16137" max="16137" width="9.7109375" style="78" customWidth="1"/>
    <col min="16138" max="16138" width="11.28515625" style="78" customWidth="1"/>
    <col min="16139" max="16139" width="10.42578125" style="78" customWidth="1"/>
    <col min="16140" max="16140" width="75.42578125" style="78" customWidth="1"/>
    <col min="16141" max="16141" width="45.28515625" style="78" customWidth="1"/>
    <col min="16142" max="16183" width="9.140625" style="78"/>
    <col min="16184" max="16184" width="62.28515625" style="78" customWidth="1"/>
    <col min="16185" max="16384" width="9.140625" style="78"/>
  </cols>
  <sheetData>
    <row r="1" spans="1:104" ht="15" customHeight="1" x14ac:dyDescent="0.25">
      <c r="A1" s="77" t="s">
        <v>341</v>
      </c>
      <c r="B1" s="77"/>
      <c r="C1" s="77"/>
      <c r="D1" s="77"/>
      <c r="E1" s="77"/>
      <c r="F1" s="77"/>
      <c r="G1" s="77"/>
    </row>
    <row r="2" spans="1:104" ht="3" customHeight="1" thickBot="1" x14ac:dyDescent="0.25">
      <c r="B2" s="79"/>
      <c r="C2" s="80"/>
      <c r="D2" s="80"/>
      <c r="E2" s="81"/>
      <c r="F2" s="80"/>
      <c r="G2" s="80"/>
    </row>
    <row r="3" spans="1:104" ht="13.5" customHeight="1" thickTop="1" x14ac:dyDescent="0.2">
      <c r="A3" s="82" t="s">
        <v>19</v>
      </c>
      <c r="B3" s="83"/>
      <c r="C3" s="84"/>
      <c r="D3" s="85" t="s">
        <v>226</v>
      </c>
      <c r="E3" s="86"/>
      <c r="F3" s="87"/>
      <c r="G3" s="88"/>
    </row>
    <row r="4" spans="1:104" ht="13.5" customHeight="1" thickBot="1" x14ac:dyDescent="0.25">
      <c r="A4" s="89" t="s">
        <v>20</v>
      </c>
      <c r="B4" s="90"/>
      <c r="C4" s="91"/>
      <c r="D4" s="92" t="s">
        <v>300</v>
      </c>
      <c r="E4" s="93"/>
      <c r="F4" s="94"/>
      <c r="G4" s="95"/>
    </row>
    <row r="5" spans="1:104" ht="13.5" thickTop="1" x14ac:dyDescent="0.2">
      <c r="A5" s="96"/>
    </row>
    <row r="6" spans="1:104" s="102" customFormat="1" ht="26.25" customHeight="1" x14ac:dyDescent="0.2">
      <c r="A6" s="98" t="s">
        <v>21</v>
      </c>
      <c r="B6" s="99" t="s">
        <v>22</v>
      </c>
      <c r="C6" s="99" t="s">
        <v>23</v>
      </c>
      <c r="D6" s="99" t="s">
        <v>24</v>
      </c>
      <c r="E6" s="99" t="s">
        <v>25</v>
      </c>
      <c r="F6" s="99" t="s">
        <v>26</v>
      </c>
      <c r="G6" s="100" t="s">
        <v>27</v>
      </c>
      <c r="H6" s="101" t="s">
        <v>28</v>
      </c>
      <c r="I6" s="101" t="s">
        <v>29</v>
      </c>
      <c r="J6" s="101" t="s">
        <v>30</v>
      </c>
      <c r="K6" s="101" t="s">
        <v>31</v>
      </c>
    </row>
    <row r="7" spans="1:104" ht="14.25" customHeight="1" x14ac:dyDescent="0.2">
      <c r="A7" s="103" t="s">
        <v>32</v>
      </c>
      <c r="B7" s="104" t="s">
        <v>48</v>
      </c>
      <c r="C7" s="105" t="s">
        <v>34</v>
      </c>
      <c r="D7" s="106"/>
      <c r="E7" s="107"/>
      <c r="F7" s="107"/>
      <c r="G7" s="108"/>
      <c r="H7" s="109"/>
      <c r="I7" s="110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8">
        <v>1</v>
      </c>
    </row>
    <row r="9" spans="1:104" x14ac:dyDescent="0.2">
      <c r="A9" s="137" t="s">
        <v>36</v>
      </c>
      <c r="B9" s="138" t="s">
        <v>48</v>
      </c>
      <c r="C9" s="139" t="s">
        <v>34</v>
      </c>
      <c r="D9" s="140"/>
      <c r="E9" s="141"/>
      <c r="F9" s="141"/>
      <c r="G9" s="142">
        <f>SUM(G7:G8)</f>
        <v>0</v>
      </c>
      <c r="H9" s="143"/>
      <c r="I9" s="144">
        <f>SUM(I7:I8)</f>
        <v>0</v>
      </c>
      <c r="J9" s="145"/>
      <c r="K9" s="144">
        <f>SUM(K7:K8)</f>
        <v>0</v>
      </c>
      <c r="O9" s="111"/>
      <c r="X9" s="146">
        <f>K9</f>
        <v>0</v>
      </c>
      <c r="Y9" s="146">
        <f>I9</f>
        <v>0</v>
      </c>
      <c r="Z9" s="147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8"/>
      <c r="BB9" s="148"/>
      <c r="BC9" s="148"/>
      <c r="BD9" s="148"/>
      <c r="BE9" s="148"/>
      <c r="BF9" s="148"/>
      <c r="BG9" s="121"/>
      <c r="BH9" s="121"/>
      <c r="BI9" s="121"/>
      <c r="BJ9" s="121"/>
      <c r="BK9" s="121"/>
    </row>
    <row r="10" spans="1:104" ht="14.25" customHeight="1" x14ac:dyDescent="0.2">
      <c r="A10" s="103" t="s">
        <v>32</v>
      </c>
      <c r="B10" s="104" t="s">
        <v>33</v>
      </c>
      <c r="C10" s="105" t="s">
        <v>34</v>
      </c>
      <c r="D10" s="106"/>
      <c r="E10" s="107"/>
      <c r="F10" s="107"/>
      <c r="G10" s="108"/>
      <c r="H10" s="109"/>
      <c r="I10" s="110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76.66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8">
        <v>1</v>
      </c>
    </row>
    <row r="12" spans="1:104" x14ac:dyDescent="0.2">
      <c r="A12" s="122"/>
      <c r="B12" s="123"/>
      <c r="C12" s="129" t="s">
        <v>264</v>
      </c>
      <c r="D12" s="130"/>
      <c r="E12" s="131">
        <v>76.66</v>
      </c>
      <c r="F12" s="132"/>
      <c r="G12" s="133"/>
      <c r="H12" s="134"/>
      <c r="I12" s="127"/>
      <c r="K12" s="127"/>
      <c r="M12" s="135" t="s">
        <v>264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6" t="str">
        <f>C11</f>
        <v>Odkopávky pro silnice v hor. 3 do 1000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76.66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8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76.66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8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13.8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8">
        <v>1</v>
      </c>
    </row>
    <row r="16" spans="1:104" x14ac:dyDescent="0.2">
      <c r="A16" s="112">
        <v>6</v>
      </c>
      <c r="B16" s="113" t="s">
        <v>62</v>
      </c>
      <c r="C16" s="114" t="s">
        <v>63</v>
      </c>
      <c r="D16" s="115" t="s">
        <v>35</v>
      </c>
      <c r="E16" s="116">
        <v>322.10000000000002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8">
        <v>1</v>
      </c>
    </row>
    <row r="17" spans="1:104" x14ac:dyDescent="0.2">
      <c r="A17" s="122"/>
      <c r="B17" s="123"/>
      <c r="C17" s="129" t="s">
        <v>265</v>
      </c>
      <c r="D17" s="130"/>
      <c r="E17" s="131">
        <v>322.10000000000002</v>
      </c>
      <c r="F17" s="132"/>
      <c r="G17" s="133"/>
      <c r="H17" s="134"/>
      <c r="I17" s="127"/>
      <c r="K17" s="127"/>
      <c r="M17" s="135" t="s">
        <v>265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6" t="str">
        <f>C16</f>
        <v>Úprava pláně v zářezech v hor. 1-4, se zhutněním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37" t="s">
        <v>36</v>
      </c>
      <c r="B18" s="138" t="s">
        <v>33</v>
      </c>
      <c r="C18" s="139" t="s">
        <v>34</v>
      </c>
      <c r="D18" s="140"/>
      <c r="E18" s="141"/>
      <c r="F18" s="141"/>
      <c r="G18" s="142">
        <f>SUM(G10:G17)</f>
        <v>0</v>
      </c>
      <c r="H18" s="143"/>
      <c r="I18" s="144">
        <f>SUM(I10:I17)</f>
        <v>0</v>
      </c>
      <c r="J18" s="145"/>
      <c r="K18" s="144">
        <f>SUM(K10:K17)</f>
        <v>0</v>
      </c>
      <c r="O18" s="111"/>
      <c r="X18" s="146">
        <f>K18</f>
        <v>0</v>
      </c>
      <c r="Y18" s="146">
        <f>I18</f>
        <v>0</v>
      </c>
      <c r="Z18" s="147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8"/>
      <c r="BB18" s="148"/>
      <c r="BC18" s="148"/>
      <c r="BD18" s="148"/>
      <c r="BE18" s="148"/>
      <c r="BF18" s="148"/>
      <c r="BG18" s="121"/>
      <c r="BH18" s="121"/>
      <c r="BI18" s="121"/>
      <c r="BJ18" s="121"/>
      <c r="BK18" s="121"/>
    </row>
    <row r="19" spans="1:104" ht="14.25" customHeight="1" x14ac:dyDescent="0.2">
      <c r="A19" s="103" t="s">
        <v>32</v>
      </c>
      <c r="B19" s="104" t="s">
        <v>65</v>
      </c>
      <c r="C19" s="105" t="s">
        <v>66</v>
      </c>
      <c r="D19" s="106"/>
      <c r="E19" s="107"/>
      <c r="F19" s="107"/>
      <c r="G19" s="108"/>
      <c r="H19" s="109"/>
      <c r="I19" s="110"/>
      <c r="J19" s="109"/>
      <c r="K19" s="110"/>
      <c r="O19" s="111"/>
    </row>
    <row r="20" spans="1:104" x14ac:dyDescent="0.2">
      <c r="A20" s="112">
        <v>7</v>
      </c>
      <c r="B20" s="113" t="s">
        <v>67</v>
      </c>
      <c r="C20" s="114" t="s">
        <v>68</v>
      </c>
      <c r="D20" s="115" t="s">
        <v>35</v>
      </c>
      <c r="E20" s="116">
        <v>53.2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8">
        <v>1</v>
      </c>
    </row>
    <row r="21" spans="1:104" x14ac:dyDescent="0.2">
      <c r="A21" s="112">
        <v>8</v>
      </c>
      <c r="B21" s="113" t="s">
        <v>69</v>
      </c>
      <c r="C21" s="114" t="s">
        <v>70</v>
      </c>
      <c r="D21" s="115" t="s">
        <v>35</v>
      </c>
      <c r="E21" s="116">
        <v>53.2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8">
        <v>1</v>
      </c>
    </row>
    <row r="22" spans="1:104" x14ac:dyDescent="0.2">
      <c r="A22" s="112">
        <v>9</v>
      </c>
      <c r="B22" s="113" t="s">
        <v>71</v>
      </c>
      <c r="C22" s="114" t="s">
        <v>72</v>
      </c>
      <c r="D22" s="115" t="s">
        <v>35</v>
      </c>
      <c r="E22" s="116">
        <v>53.2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8">
        <v>1</v>
      </c>
    </row>
    <row r="23" spans="1:104" x14ac:dyDescent="0.2">
      <c r="A23" s="112">
        <v>10</v>
      </c>
      <c r="B23" s="113" t="s">
        <v>73</v>
      </c>
      <c r="C23" s="114" t="s">
        <v>74</v>
      </c>
      <c r="D23" s="115" t="s">
        <v>35</v>
      </c>
      <c r="E23" s="116">
        <v>53.2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8">
        <v>1</v>
      </c>
    </row>
    <row r="24" spans="1:104" x14ac:dyDescent="0.2">
      <c r="A24" s="112">
        <v>11</v>
      </c>
      <c r="B24" s="113" t="s">
        <v>75</v>
      </c>
      <c r="C24" s="114" t="s">
        <v>76</v>
      </c>
      <c r="D24" s="115" t="s">
        <v>35</v>
      </c>
      <c r="E24" s="116">
        <v>53.2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8">
        <v>1</v>
      </c>
    </row>
    <row r="25" spans="1:104" x14ac:dyDescent="0.2">
      <c r="A25" s="112">
        <v>12</v>
      </c>
      <c r="B25" s="113" t="s">
        <v>77</v>
      </c>
      <c r="C25" s="114" t="s">
        <v>78</v>
      </c>
      <c r="D25" s="115" t="s">
        <v>79</v>
      </c>
      <c r="E25" s="116">
        <v>14.896000000000001</v>
      </c>
      <c r="F25" s="117"/>
      <c r="G25" s="118">
        <f>E25*F25</f>
        <v>0</v>
      </c>
      <c r="H25" s="119">
        <v>9.9999999999944599E-4</v>
      </c>
      <c r="I25" s="120">
        <f>E25*H25</f>
        <v>1.4895999999991749E-2</v>
      </c>
      <c r="J25" s="119"/>
      <c r="K25" s="120">
        <f>E25*J25</f>
        <v>0</v>
      </c>
      <c r="O25" s="111"/>
      <c r="Z25" s="121"/>
      <c r="AA25" s="121">
        <v>3</v>
      </c>
      <c r="AB25" s="121">
        <v>1</v>
      </c>
      <c r="AC25" s="121">
        <v>572410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1</v>
      </c>
      <c r="CZ25" s="78">
        <v>1</v>
      </c>
    </row>
    <row r="26" spans="1:104" x14ac:dyDescent="0.2">
      <c r="A26" s="122"/>
      <c r="B26" s="123"/>
      <c r="C26" s="129" t="s">
        <v>266</v>
      </c>
      <c r="D26" s="130"/>
      <c r="E26" s="131">
        <v>10.64</v>
      </c>
      <c r="F26" s="132"/>
      <c r="G26" s="133"/>
      <c r="H26" s="134"/>
      <c r="I26" s="127"/>
      <c r="K26" s="127"/>
      <c r="M26" s="135" t="s">
        <v>266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6" t="str">
        <f>C25</f>
        <v>Směs travní parková II. mírná zátěž PROFI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29" t="s">
        <v>267</v>
      </c>
      <c r="D27" s="130"/>
      <c r="E27" s="131">
        <v>4.2560000000000002</v>
      </c>
      <c r="F27" s="132"/>
      <c r="G27" s="133"/>
      <c r="H27" s="134"/>
      <c r="I27" s="127"/>
      <c r="K27" s="127"/>
      <c r="M27" s="135" t="s">
        <v>267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6" t="str">
        <f>C26</f>
        <v>úsek č. 1-první osetí - spotřeba 200g/m2:53,2*200/1000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2">
        <v>13</v>
      </c>
      <c r="B28" s="113" t="s">
        <v>82</v>
      </c>
      <c r="C28" s="114" t="s">
        <v>83</v>
      </c>
      <c r="D28" s="115" t="s">
        <v>54</v>
      </c>
      <c r="E28" s="116">
        <v>5.3</v>
      </c>
      <c r="F28" s="117"/>
      <c r="G28" s="118">
        <f>E28*F28</f>
        <v>0</v>
      </c>
      <c r="H28" s="119">
        <v>1.6700000000000701</v>
      </c>
      <c r="I28" s="120">
        <f>E28*H28</f>
        <v>8.8510000000003703</v>
      </c>
      <c r="J28" s="119"/>
      <c r="K28" s="120">
        <f>E28*J28</f>
        <v>0</v>
      </c>
      <c r="O28" s="111"/>
      <c r="Z28" s="121"/>
      <c r="AA28" s="121">
        <v>3</v>
      </c>
      <c r="AB28" s="121">
        <v>10</v>
      </c>
      <c r="AC28" s="121">
        <v>10364200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3</v>
      </c>
      <c r="CB28" s="121">
        <v>10</v>
      </c>
      <c r="CZ28" s="78">
        <v>1</v>
      </c>
    </row>
    <row r="29" spans="1:104" x14ac:dyDescent="0.2">
      <c r="A29" s="137" t="s">
        <v>36</v>
      </c>
      <c r="B29" s="138" t="s">
        <v>65</v>
      </c>
      <c r="C29" s="139" t="s">
        <v>66</v>
      </c>
      <c r="D29" s="140"/>
      <c r="E29" s="141"/>
      <c r="F29" s="141"/>
      <c r="G29" s="142">
        <f>SUM(G19:G28)</f>
        <v>0</v>
      </c>
      <c r="H29" s="143"/>
      <c r="I29" s="144">
        <f>SUM(I19:I28)</f>
        <v>8.8658960000003617</v>
      </c>
      <c r="J29" s="145"/>
      <c r="K29" s="144">
        <f>SUM(K19:K28)</f>
        <v>0</v>
      </c>
      <c r="O29" s="111"/>
      <c r="X29" s="146">
        <f>K29</f>
        <v>0</v>
      </c>
      <c r="Y29" s="146">
        <f>I29</f>
        <v>8.8658960000003617</v>
      </c>
      <c r="Z29" s="147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8"/>
      <c r="BB29" s="148"/>
      <c r="BC29" s="148"/>
      <c r="BD29" s="148"/>
      <c r="BE29" s="148"/>
      <c r="BF29" s="148"/>
      <c r="BG29" s="121"/>
      <c r="BH29" s="121"/>
      <c r="BI29" s="121"/>
      <c r="BJ29" s="121"/>
      <c r="BK29" s="121"/>
    </row>
    <row r="30" spans="1:104" ht="14.25" customHeight="1" x14ac:dyDescent="0.2">
      <c r="A30" s="103" t="s">
        <v>32</v>
      </c>
      <c r="B30" s="104" t="s">
        <v>84</v>
      </c>
      <c r="C30" s="105" t="s">
        <v>85</v>
      </c>
      <c r="D30" s="106"/>
      <c r="E30" s="107"/>
      <c r="F30" s="107"/>
      <c r="G30" s="108"/>
      <c r="H30" s="109"/>
      <c r="I30" s="110"/>
      <c r="J30" s="109"/>
      <c r="K30" s="110"/>
      <c r="O30" s="111"/>
    </row>
    <row r="31" spans="1:104" x14ac:dyDescent="0.2">
      <c r="A31" s="112">
        <v>14</v>
      </c>
      <c r="B31" s="113" t="s">
        <v>86</v>
      </c>
      <c r="C31" s="114" t="s">
        <v>87</v>
      </c>
      <c r="D31" s="115" t="s">
        <v>35</v>
      </c>
      <c r="E31" s="116">
        <v>260.89999999999998</v>
      </c>
      <c r="F31" s="117"/>
      <c r="G31" s="118">
        <f>E31*F31</f>
        <v>0</v>
      </c>
      <c r="H31" s="119">
        <v>0.51086000000032095</v>
      </c>
      <c r="I31" s="120">
        <f>E31*H31</f>
        <v>133.28337400008371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8">
        <v>1</v>
      </c>
    </row>
    <row r="32" spans="1:104" x14ac:dyDescent="0.2">
      <c r="A32" s="122"/>
      <c r="B32" s="123"/>
      <c r="C32" s="124"/>
      <c r="D32" s="125"/>
      <c r="E32" s="125"/>
      <c r="F32" s="125"/>
      <c r="G32" s="126"/>
      <c r="I32" s="127"/>
      <c r="K32" s="127"/>
      <c r="L32" s="128"/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15</v>
      </c>
      <c r="B33" s="113" t="s">
        <v>88</v>
      </c>
      <c r="C33" s="114" t="s">
        <v>89</v>
      </c>
      <c r="D33" s="115" t="s">
        <v>35</v>
      </c>
      <c r="E33" s="116">
        <v>322.10000000000002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1</v>
      </c>
      <c r="AC33" s="121">
        <v>1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1</v>
      </c>
      <c r="CZ33" s="78">
        <v>1</v>
      </c>
    </row>
    <row r="34" spans="1:104" x14ac:dyDescent="0.2">
      <c r="A34" s="112">
        <v>16</v>
      </c>
      <c r="B34" s="113" t="s">
        <v>90</v>
      </c>
      <c r="C34" s="114" t="s">
        <v>91</v>
      </c>
      <c r="D34" s="115" t="s">
        <v>35</v>
      </c>
      <c r="E34" s="116">
        <v>331.76299999999998</v>
      </c>
      <c r="F34" s="117"/>
      <c r="G34" s="118">
        <f>E34*F34</f>
        <v>0</v>
      </c>
      <c r="H34" s="119">
        <v>4.99999999999723E-4</v>
      </c>
      <c r="I34" s="120">
        <f>E34*H34</f>
        <v>0.16588149999990809</v>
      </c>
      <c r="J34" s="119"/>
      <c r="K34" s="120">
        <f>E34*J34</f>
        <v>0</v>
      </c>
      <c r="O34" s="111"/>
      <c r="Z34" s="121"/>
      <c r="AA34" s="121">
        <v>3</v>
      </c>
      <c r="AB34" s="121">
        <v>1</v>
      </c>
      <c r="AC34" s="121">
        <v>67390529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</v>
      </c>
      <c r="CZ34" s="78">
        <v>1</v>
      </c>
    </row>
    <row r="35" spans="1:104" x14ac:dyDescent="0.2">
      <c r="A35" s="122"/>
      <c r="B35" s="123"/>
      <c r="C35" s="129" t="s">
        <v>268</v>
      </c>
      <c r="D35" s="130"/>
      <c r="E35" s="131">
        <v>331.76299999999998</v>
      </c>
      <c r="F35" s="132"/>
      <c r="G35" s="133"/>
      <c r="H35" s="134"/>
      <c r="I35" s="127"/>
      <c r="K35" s="127"/>
      <c r="M35" s="135" t="s">
        <v>268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6" t="str">
        <f>C34</f>
        <v>Geotextilie netkaná NETEX S500 - 500 g/m2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37" t="s">
        <v>36</v>
      </c>
      <c r="B36" s="138" t="s">
        <v>84</v>
      </c>
      <c r="C36" s="139" t="s">
        <v>85</v>
      </c>
      <c r="D36" s="140"/>
      <c r="E36" s="141"/>
      <c r="F36" s="141"/>
      <c r="G36" s="142">
        <f>SUM(G30:G35)</f>
        <v>0</v>
      </c>
      <c r="H36" s="143"/>
      <c r="I36" s="144">
        <f>SUM(I30:I35)</f>
        <v>133.44925550008361</v>
      </c>
      <c r="J36" s="145"/>
      <c r="K36" s="144">
        <f>SUM(K30:K35)</f>
        <v>0</v>
      </c>
      <c r="O36" s="111"/>
      <c r="X36" s="146">
        <f>K36</f>
        <v>0</v>
      </c>
      <c r="Y36" s="146">
        <f>I36</f>
        <v>133.44925550008361</v>
      </c>
      <c r="Z36" s="147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8"/>
      <c r="BB36" s="148"/>
      <c r="BC36" s="148"/>
      <c r="BD36" s="148"/>
      <c r="BE36" s="148"/>
      <c r="BF36" s="148"/>
      <c r="BG36" s="121"/>
      <c r="BH36" s="121"/>
      <c r="BI36" s="121"/>
      <c r="BJ36" s="121"/>
      <c r="BK36" s="121"/>
    </row>
    <row r="37" spans="1:104" ht="14.25" customHeight="1" x14ac:dyDescent="0.2">
      <c r="A37" s="103" t="s">
        <v>32</v>
      </c>
      <c r="B37" s="104" t="s">
        <v>93</v>
      </c>
      <c r="C37" s="105" t="s">
        <v>94</v>
      </c>
      <c r="D37" s="106"/>
      <c r="E37" s="107"/>
      <c r="F37" s="107"/>
      <c r="G37" s="108"/>
      <c r="H37" s="109"/>
      <c r="I37" s="110"/>
      <c r="J37" s="109"/>
      <c r="K37" s="110"/>
      <c r="O37" s="111"/>
    </row>
    <row r="38" spans="1:104" x14ac:dyDescent="0.2">
      <c r="A38" s="112">
        <v>17</v>
      </c>
      <c r="B38" s="113" t="s">
        <v>95</v>
      </c>
      <c r="C38" s="114" t="s">
        <v>96</v>
      </c>
      <c r="D38" s="115" t="s">
        <v>35</v>
      </c>
      <c r="E38" s="116">
        <v>260.89999999999998</v>
      </c>
      <c r="F38" s="117"/>
      <c r="G38" s="118">
        <f>E38*F38</f>
        <v>0</v>
      </c>
      <c r="H38" s="119">
        <v>7.3899999999980495E-2</v>
      </c>
      <c r="I38" s="120">
        <f>E38*H38</f>
        <v>19.280509999994909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8">
        <v>1</v>
      </c>
    </row>
    <row r="39" spans="1:104" ht="22.5" x14ac:dyDescent="0.2">
      <c r="A39" s="122"/>
      <c r="B39" s="123"/>
      <c r="C39" s="124" t="s">
        <v>97</v>
      </c>
      <c r="D39" s="125"/>
      <c r="E39" s="125"/>
      <c r="F39" s="125"/>
      <c r="G39" s="126"/>
      <c r="I39" s="127"/>
      <c r="K39" s="127"/>
      <c r="L39" s="128" t="s">
        <v>97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124" t="s">
        <v>98</v>
      </c>
      <c r="D40" s="125"/>
      <c r="E40" s="125"/>
      <c r="F40" s="125"/>
      <c r="G40" s="126"/>
      <c r="I40" s="127"/>
      <c r="K40" s="127"/>
      <c r="L40" s="128" t="s">
        <v>98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29" t="s">
        <v>269</v>
      </c>
      <c r="D41" s="130"/>
      <c r="E41" s="131">
        <v>260.2</v>
      </c>
      <c r="F41" s="132"/>
      <c r="G41" s="133"/>
      <c r="H41" s="134"/>
      <c r="I41" s="127"/>
      <c r="K41" s="127"/>
      <c r="M41" s="135" t="s">
        <v>269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6" t="str">
        <f>C40</f>
        <v>dlažba ve specifikaci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129" t="s">
        <v>270</v>
      </c>
      <c r="D42" s="130"/>
      <c r="E42" s="131">
        <v>0.7</v>
      </c>
      <c r="F42" s="132"/>
      <c r="G42" s="133"/>
      <c r="H42" s="134"/>
      <c r="I42" s="127"/>
      <c r="K42" s="127"/>
      <c r="M42" s="135" t="s">
        <v>270</v>
      </c>
      <c r="O42" s="11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6" t="str">
        <f>C41</f>
        <v>dlažba 200x200x60, šedá s fazetami:260,2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2">
        <v>18</v>
      </c>
      <c r="B43" s="113" t="s">
        <v>101</v>
      </c>
      <c r="C43" s="114" t="s">
        <v>102</v>
      </c>
      <c r="D43" s="115" t="s">
        <v>103</v>
      </c>
      <c r="E43" s="116">
        <v>163</v>
      </c>
      <c r="F43" s="117"/>
      <c r="G43" s="118">
        <f>E43*F43</f>
        <v>0</v>
      </c>
      <c r="H43" s="119">
        <v>3.2999999999994102E-4</v>
      </c>
      <c r="I43" s="120">
        <f>E43*H43</f>
        <v>5.3789999999990387E-2</v>
      </c>
      <c r="J43" s="119">
        <v>0</v>
      </c>
      <c r="K43" s="120">
        <f>E43*J43</f>
        <v>0</v>
      </c>
      <c r="O43" s="111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8">
        <v>1</v>
      </c>
    </row>
    <row r="44" spans="1:104" x14ac:dyDescent="0.2">
      <c r="A44" s="112">
        <v>19</v>
      </c>
      <c r="B44" s="113" t="s">
        <v>104</v>
      </c>
      <c r="C44" s="114" t="s">
        <v>105</v>
      </c>
      <c r="D44" s="115" t="s">
        <v>103</v>
      </c>
      <c r="E44" s="116">
        <v>10</v>
      </c>
      <c r="F44" s="117"/>
      <c r="G44" s="118">
        <f>E44*F44</f>
        <v>0</v>
      </c>
      <c r="H44" s="119">
        <v>9.9709999999959095E-2</v>
      </c>
      <c r="I44" s="120">
        <f>E44*H44</f>
        <v>0.99709999999959098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8">
        <v>1</v>
      </c>
    </row>
    <row r="45" spans="1:104" x14ac:dyDescent="0.2">
      <c r="A45" s="122"/>
      <c r="B45" s="123"/>
      <c r="C45" s="124"/>
      <c r="D45" s="125"/>
      <c r="E45" s="125"/>
      <c r="F45" s="125"/>
      <c r="G45" s="126"/>
      <c r="I45" s="127"/>
      <c r="K45" s="127"/>
      <c r="L45" s="128"/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129" t="s">
        <v>271</v>
      </c>
      <c r="D46" s="130"/>
      <c r="E46" s="131">
        <v>10</v>
      </c>
      <c r="F46" s="132"/>
      <c r="G46" s="133"/>
      <c r="H46" s="134"/>
      <c r="I46" s="127"/>
      <c r="K46" s="127"/>
      <c r="M46" s="135" t="s">
        <v>271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6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20</v>
      </c>
      <c r="B47" s="113" t="s">
        <v>107</v>
      </c>
      <c r="C47" s="114" t="s">
        <v>108</v>
      </c>
      <c r="D47" s="115" t="s">
        <v>103</v>
      </c>
      <c r="E47" s="116">
        <v>159.6</v>
      </c>
      <c r="F47" s="117"/>
      <c r="G47" s="118">
        <f>E47*F47</f>
        <v>0</v>
      </c>
      <c r="H47" s="119">
        <v>0.148740000000089</v>
      </c>
      <c r="I47" s="120">
        <f>E47*H47</f>
        <v>23.738904000014202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8">
        <v>1</v>
      </c>
    </row>
    <row r="48" spans="1:104" x14ac:dyDescent="0.2">
      <c r="A48" s="122"/>
      <c r="B48" s="123"/>
      <c r="C48" s="129" t="s">
        <v>272</v>
      </c>
      <c r="D48" s="130"/>
      <c r="E48" s="131">
        <v>5</v>
      </c>
      <c r="F48" s="132"/>
      <c r="G48" s="133"/>
      <c r="H48" s="134"/>
      <c r="I48" s="127"/>
      <c r="K48" s="127"/>
      <c r="M48" s="135" t="s">
        <v>272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6" t="str">
        <f>C47</f>
        <v>Osazení obrub.bet. s opěrou,lože z C 12/15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22"/>
      <c r="B49" s="123"/>
      <c r="C49" s="129" t="s">
        <v>273</v>
      </c>
      <c r="D49" s="130"/>
      <c r="E49" s="131">
        <v>1.7</v>
      </c>
      <c r="F49" s="132"/>
      <c r="G49" s="133"/>
      <c r="H49" s="134"/>
      <c r="I49" s="127"/>
      <c r="K49" s="127"/>
      <c r="M49" s="135" t="s">
        <v>273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6" t="str">
        <f>C48</f>
        <v>silniční obrubník 15/25:5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29" t="s">
        <v>274</v>
      </c>
      <c r="D50" s="130"/>
      <c r="E50" s="131">
        <v>0</v>
      </c>
      <c r="F50" s="132"/>
      <c r="G50" s="133"/>
      <c r="H50" s="134"/>
      <c r="I50" s="127"/>
      <c r="K50" s="127"/>
      <c r="M50" s="135" t="s">
        <v>274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6" t="str">
        <f>C49</f>
        <v>silniční nájezdový 15/15:1,7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22"/>
      <c r="B51" s="123"/>
      <c r="C51" s="129" t="s">
        <v>275</v>
      </c>
      <c r="D51" s="130"/>
      <c r="E51" s="131">
        <v>152.9</v>
      </c>
      <c r="F51" s="132"/>
      <c r="G51" s="133"/>
      <c r="H51" s="134"/>
      <c r="I51" s="127"/>
      <c r="K51" s="127"/>
      <c r="M51" s="135" t="s">
        <v>275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6" t="str">
        <f>C50</f>
        <v>silniční přechodový 15/15-25 L+P:0+0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21</v>
      </c>
      <c r="B52" s="113" t="s">
        <v>113</v>
      </c>
      <c r="C52" s="114" t="s">
        <v>114</v>
      </c>
      <c r="D52" s="115" t="s">
        <v>115</v>
      </c>
      <c r="E52" s="116">
        <v>0</v>
      </c>
      <c r="F52" s="117"/>
      <c r="G52" s="118">
        <f>E52*F52</f>
        <v>0</v>
      </c>
      <c r="H52" s="119">
        <v>0</v>
      </c>
      <c r="I52" s="120">
        <f>E52*H52</f>
        <v>0</v>
      </c>
      <c r="J52" s="119"/>
      <c r="K52" s="120">
        <f>E52*J52</f>
        <v>0</v>
      </c>
      <c r="O52" s="111"/>
      <c r="Z52" s="121"/>
      <c r="AA52" s="121">
        <v>3</v>
      </c>
      <c r="AB52" s="121">
        <v>1</v>
      </c>
      <c r="AC52" s="121">
        <v>58380120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3</v>
      </c>
      <c r="CB52" s="121">
        <v>1</v>
      </c>
      <c r="CZ52" s="78">
        <v>1</v>
      </c>
    </row>
    <row r="53" spans="1:104" x14ac:dyDescent="0.2">
      <c r="A53" s="122"/>
      <c r="B53" s="123"/>
      <c r="C53" s="124" t="s">
        <v>116</v>
      </c>
      <c r="D53" s="125"/>
      <c r="E53" s="125"/>
      <c r="F53" s="125"/>
      <c r="G53" s="126"/>
      <c r="I53" s="127"/>
      <c r="K53" s="127"/>
      <c r="L53" s="128" t="s">
        <v>116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22</v>
      </c>
      <c r="B54" s="113" t="s">
        <v>117</v>
      </c>
      <c r="C54" s="114" t="s">
        <v>118</v>
      </c>
      <c r="D54" s="115" t="s">
        <v>119</v>
      </c>
      <c r="E54" s="116">
        <v>162</v>
      </c>
      <c r="F54" s="117"/>
      <c r="G54" s="118">
        <f>E54*F54</f>
        <v>0</v>
      </c>
      <c r="H54" s="119">
        <v>6.0000000000002301E-2</v>
      </c>
      <c r="I54" s="120">
        <f>E54*H54</f>
        <v>9.7200000000003737</v>
      </c>
      <c r="J54" s="119"/>
      <c r="K54" s="120">
        <f>E54*J54</f>
        <v>0</v>
      </c>
      <c r="O54" s="111"/>
      <c r="Z54" s="121"/>
      <c r="AA54" s="121">
        <v>3</v>
      </c>
      <c r="AB54" s="121">
        <v>1</v>
      </c>
      <c r="AC54" s="121">
        <v>59217421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3</v>
      </c>
      <c r="CB54" s="121">
        <v>1</v>
      </c>
      <c r="CZ54" s="78">
        <v>1</v>
      </c>
    </row>
    <row r="55" spans="1:104" x14ac:dyDescent="0.2">
      <c r="A55" s="112">
        <v>23</v>
      </c>
      <c r="B55" s="113" t="s">
        <v>240</v>
      </c>
      <c r="C55" s="114" t="s">
        <v>241</v>
      </c>
      <c r="D55" s="115" t="s">
        <v>119</v>
      </c>
      <c r="E55" s="116">
        <v>5</v>
      </c>
      <c r="F55" s="117"/>
      <c r="G55" s="118">
        <f>E55*F55</f>
        <v>0</v>
      </c>
      <c r="H55" s="119">
        <v>8.2099999999968504E-2</v>
      </c>
      <c r="I55" s="120">
        <f>E55*H55</f>
        <v>0.41049999999984255</v>
      </c>
      <c r="J55" s="119"/>
      <c r="K55" s="120">
        <f>E55*J55</f>
        <v>0</v>
      </c>
      <c r="O55" s="111"/>
      <c r="Z55" s="121"/>
      <c r="AA55" s="121">
        <v>3</v>
      </c>
      <c r="AB55" s="121">
        <v>1</v>
      </c>
      <c r="AC55" s="121">
        <v>59217472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8">
        <v>1</v>
      </c>
    </row>
    <row r="56" spans="1:104" x14ac:dyDescent="0.2">
      <c r="A56" s="112">
        <v>24</v>
      </c>
      <c r="B56" s="113" t="s">
        <v>120</v>
      </c>
      <c r="C56" s="114" t="s">
        <v>121</v>
      </c>
      <c r="D56" s="115" t="s">
        <v>119</v>
      </c>
      <c r="E56" s="116">
        <v>2</v>
      </c>
      <c r="F56" s="117"/>
      <c r="G56" s="118">
        <f>E56*F56</f>
        <v>0</v>
      </c>
      <c r="H56" s="119">
        <v>4.8299999999983398E-2</v>
      </c>
      <c r="I56" s="120">
        <f>E56*H56</f>
        <v>9.6599999999966796E-2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59217476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8">
        <v>1</v>
      </c>
    </row>
    <row r="57" spans="1:104" ht="22.5" x14ac:dyDescent="0.2">
      <c r="A57" s="112">
        <v>25</v>
      </c>
      <c r="B57" s="113" t="s">
        <v>126</v>
      </c>
      <c r="C57" s="114" t="s">
        <v>127</v>
      </c>
      <c r="D57" s="115" t="s">
        <v>35</v>
      </c>
      <c r="E57" s="116">
        <v>0.77</v>
      </c>
      <c r="F57" s="117"/>
      <c r="G57" s="118">
        <f>E57*F57</f>
        <v>0</v>
      </c>
      <c r="H57" s="119">
        <v>0.14400000000000501</v>
      </c>
      <c r="I57" s="120">
        <f>E57*H57</f>
        <v>0.11088000000000386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592451151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8">
        <v>1</v>
      </c>
    </row>
    <row r="58" spans="1:104" x14ac:dyDescent="0.2">
      <c r="A58" s="122"/>
      <c r="B58" s="123"/>
      <c r="C58" s="129" t="s">
        <v>276</v>
      </c>
      <c r="D58" s="130"/>
      <c r="E58" s="131">
        <v>0.77</v>
      </c>
      <c r="F58" s="132"/>
      <c r="G58" s="133"/>
      <c r="H58" s="134"/>
      <c r="I58" s="127"/>
      <c r="K58" s="127"/>
      <c r="M58" s="135" t="s">
        <v>276</v>
      </c>
      <c r="O58" s="11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36" t="str">
        <f>C57</f>
        <v>Dlažba betonová SLP 20x10x6 cm, barva červená náklepová</v>
      </c>
      <c r="BE58" s="121"/>
      <c r="BF58" s="121"/>
      <c r="BG58" s="121"/>
      <c r="BH58" s="121"/>
      <c r="BI58" s="121"/>
      <c r="BJ58" s="121"/>
      <c r="BK58" s="121"/>
    </row>
    <row r="59" spans="1:104" ht="22.5" x14ac:dyDescent="0.2">
      <c r="A59" s="112">
        <v>26</v>
      </c>
      <c r="B59" s="113" t="s">
        <v>129</v>
      </c>
      <c r="C59" s="114" t="s">
        <v>130</v>
      </c>
      <c r="D59" s="115" t="s">
        <v>35</v>
      </c>
      <c r="E59" s="116">
        <v>273.20999999999998</v>
      </c>
      <c r="F59" s="117"/>
      <c r="G59" s="118">
        <f>E59*F59</f>
        <v>0</v>
      </c>
      <c r="H59" s="119">
        <v>0.13100000000008499</v>
      </c>
      <c r="I59" s="120">
        <f>E59*H59</f>
        <v>35.790510000023218</v>
      </c>
      <c r="J59" s="119"/>
      <c r="K59" s="120">
        <f>E59*J59</f>
        <v>0</v>
      </c>
      <c r="O59" s="111"/>
      <c r="Z59" s="121"/>
      <c r="AA59" s="121">
        <v>3</v>
      </c>
      <c r="AB59" s="121">
        <v>1</v>
      </c>
      <c r="AC59" s="121">
        <v>5924511900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3</v>
      </c>
      <c r="CB59" s="121">
        <v>1</v>
      </c>
      <c r="CZ59" s="78">
        <v>1</v>
      </c>
    </row>
    <row r="60" spans="1:104" x14ac:dyDescent="0.2">
      <c r="A60" s="122"/>
      <c r="B60" s="123"/>
      <c r="C60" s="124"/>
      <c r="D60" s="125"/>
      <c r="E60" s="125"/>
      <c r="F60" s="125"/>
      <c r="G60" s="126"/>
      <c r="I60" s="127"/>
      <c r="K60" s="127"/>
      <c r="L60" s="128"/>
      <c r="O60" s="11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</row>
    <row r="61" spans="1:104" x14ac:dyDescent="0.2">
      <c r="A61" s="122"/>
      <c r="B61" s="123"/>
      <c r="C61" s="129" t="s">
        <v>277</v>
      </c>
      <c r="D61" s="130"/>
      <c r="E61" s="131">
        <v>273.20999999999998</v>
      </c>
      <c r="F61" s="132"/>
      <c r="G61" s="133"/>
      <c r="H61" s="134"/>
      <c r="I61" s="127"/>
      <c r="K61" s="127"/>
      <c r="M61" s="135" t="s">
        <v>277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6">
        <f>C60</f>
        <v>0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37" t="s">
        <v>36</v>
      </c>
      <c r="B62" s="138" t="s">
        <v>93</v>
      </c>
      <c r="C62" s="139" t="s">
        <v>94</v>
      </c>
      <c r="D62" s="140"/>
      <c r="E62" s="141"/>
      <c r="F62" s="141"/>
      <c r="G62" s="142">
        <f>SUM(G37:G61)</f>
        <v>0</v>
      </c>
      <c r="H62" s="143"/>
      <c r="I62" s="144">
        <f>SUM(I37:I61)</f>
        <v>90.198794000032095</v>
      </c>
      <c r="J62" s="145"/>
      <c r="K62" s="144">
        <f>SUM(K37:K61)</f>
        <v>0</v>
      </c>
      <c r="O62" s="111"/>
      <c r="X62" s="146">
        <f>K62</f>
        <v>0</v>
      </c>
      <c r="Y62" s="146">
        <f>I62</f>
        <v>90.198794000032095</v>
      </c>
      <c r="Z62" s="147">
        <f>G62</f>
        <v>0</v>
      </c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48"/>
      <c r="BB62" s="148"/>
      <c r="BC62" s="148"/>
      <c r="BD62" s="148"/>
      <c r="BE62" s="148"/>
      <c r="BF62" s="148"/>
      <c r="BG62" s="121"/>
      <c r="BH62" s="121"/>
      <c r="BI62" s="121"/>
      <c r="BJ62" s="121"/>
      <c r="BK62" s="121"/>
    </row>
    <row r="63" spans="1:104" ht="14.25" customHeight="1" x14ac:dyDescent="0.2">
      <c r="A63" s="103" t="s">
        <v>32</v>
      </c>
      <c r="B63" s="104" t="s">
        <v>132</v>
      </c>
      <c r="C63" s="105" t="s">
        <v>133</v>
      </c>
      <c r="D63" s="106"/>
      <c r="E63" s="107"/>
      <c r="F63" s="107"/>
      <c r="G63" s="108"/>
      <c r="H63" s="109"/>
      <c r="I63" s="110"/>
      <c r="J63" s="109"/>
      <c r="K63" s="110"/>
      <c r="O63" s="111"/>
    </row>
    <row r="64" spans="1:104" x14ac:dyDescent="0.2">
      <c r="A64" s="112">
        <v>27</v>
      </c>
      <c r="B64" s="113" t="s">
        <v>134</v>
      </c>
      <c r="C64" s="114" t="s">
        <v>135</v>
      </c>
      <c r="D64" s="115" t="s">
        <v>35</v>
      </c>
      <c r="E64" s="116">
        <v>209.75</v>
      </c>
      <c r="F64" s="117"/>
      <c r="G64" s="118">
        <f>E64*F64</f>
        <v>0</v>
      </c>
      <c r="H64" s="119">
        <v>0</v>
      </c>
      <c r="I64" s="120">
        <f>E64*H64</f>
        <v>0</v>
      </c>
      <c r="J64" s="119">
        <v>-0.13799999999991999</v>
      </c>
      <c r="K64" s="120">
        <f>E64*J64</f>
        <v>-28.94549999998322</v>
      </c>
      <c r="O64" s="111"/>
      <c r="Z64" s="121"/>
      <c r="AA64" s="121">
        <v>1</v>
      </c>
      <c r="AB64" s="121">
        <v>1</v>
      </c>
      <c r="AC64" s="121">
        <v>1</v>
      </c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CA64" s="121">
        <v>1</v>
      </c>
      <c r="CB64" s="121">
        <v>1</v>
      </c>
      <c r="CZ64" s="78">
        <v>1</v>
      </c>
    </row>
    <row r="65" spans="1:104" x14ac:dyDescent="0.2">
      <c r="A65" s="122"/>
      <c r="B65" s="123"/>
      <c r="C65" s="129" t="s">
        <v>278</v>
      </c>
      <c r="D65" s="130"/>
      <c r="E65" s="131">
        <v>209.75</v>
      </c>
      <c r="F65" s="132"/>
      <c r="G65" s="133"/>
      <c r="H65" s="134"/>
      <c r="I65" s="127"/>
      <c r="K65" s="127"/>
      <c r="M65" s="135" t="s">
        <v>278</v>
      </c>
      <c r="O65" s="11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36" t="str">
        <f>C64</f>
        <v>Rozebrání dlažeb z betonových dlaždic na sucho</v>
      </c>
      <c r="BE65" s="121"/>
      <c r="BF65" s="121"/>
      <c r="BG65" s="121"/>
      <c r="BH65" s="121"/>
      <c r="BI65" s="121"/>
      <c r="BJ65" s="121"/>
      <c r="BK65" s="121"/>
    </row>
    <row r="66" spans="1:104" x14ac:dyDescent="0.2">
      <c r="A66" s="112">
        <v>28</v>
      </c>
      <c r="B66" s="113" t="s">
        <v>137</v>
      </c>
      <c r="C66" s="114" t="s">
        <v>138</v>
      </c>
      <c r="D66" s="115" t="s">
        <v>35</v>
      </c>
      <c r="E66" s="116">
        <v>35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-0.28800000000001102</v>
      </c>
      <c r="K66" s="120">
        <f>E66*J66</f>
        <v>-10.080000000000386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8">
        <v>1</v>
      </c>
    </row>
    <row r="67" spans="1:104" x14ac:dyDescent="0.2">
      <c r="A67" s="122"/>
      <c r="B67" s="123"/>
      <c r="C67" s="129" t="s">
        <v>279</v>
      </c>
      <c r="D67" s="130"/>
      <c r="E67" s="131">
        <v>35</v>
      </c>
      <c r="F67" s="132"/>
      <c r="G67" s="133"/>
      <c r="H67" s="134"/>
      <c r="I67" s="127"/>
      <c r="K67" s="127"/>
      <c r="M67" s="135" t="s">
        <v>279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6" t="str">
        <f>C66</f>
        <v>Rozebrání dlažeb z drobných kostek v betonu,živici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2">
        <v>29</v>
      </c>
      <c r="B68" s="113" t="s">
        <v>140</v>
      </c>
      <c r="C68" s="114" t="s">
        <v>141</v>
      </c>
      <c r="D68" s="115" t="s">
        <v>35</v>
      </c>
      <c r="E68" s="116">
        <v>3</v>
      </c>
      <c r="F68" s="117"/>
      <c r="G68" s="118">
        <f>E68*F68</f>
        <v>0</v>
      </c>
      <c r="H68" s="119">
        <v>0</v>
      </c>
      <c r="I68" s="120">
        <f>E68*H68</f>
        <v>0</v>
      </c>
      <c r="J68" s="119">
        <v>-0.224999999999909</v>
      </c>
      <c r="K68" s="120">
        <f>E68*J68</f>
        <v>-0.67499999999972693</v>
      </c>
      <c r="O68" s="111"/>
      <c r="Z68" s="121"/>
      <c r="AA68" s="121">
        <v>1</v>
      </c>
      <c r="AB68" s="121">
        <v>1</v>
      </c>
      <c r="AC68" s="121">
        <v>1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1</v>
      </c>
      <c r="CB68" s="121">
        <v>1</v>
      </c>
      <c r="CZ68" s="78">
        <v>1</v>
      </c>
    </row>
    <row r="69" spans="1:104" x14ac:dyDescent="0.2">
      <c r="A69" s="122"/>
      <c r="B69" s="123"/>
      <c r="C69" s="124"/>
      <c r="D69" s="125"/>
      <c r="E69" s="125"/>
      <c r="F69" s="125"/>
      <c r="G69" s="126"/>
      <c r="I69" s="127"/>
      <c r="K69" s="127"/>
      <c r="L69" s="128"/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12">
        <v>30</v>
      </c>
      <c r="B70" s="113" t="s">
        <v>144</v>
      </c>
      <c r="C70" s="114" t="s">
        <v>145</v>
      </c>
      <c r="D70" s="115" t="s">
        <v>35</v>
      </c>
      <c r="E70" s="116">
        <v>247.75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-0.32999999999992702</v>
      </c>
      <c r="K70" s="120">
        <f>E70*J70</f>
        <v>-81.757499999981917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8">
        <v>1</v>
      </c>
    </row>
    <row r="71" spans="1:104" x14ac:dyDescent="0.2">
      <c r="A71" s="122"/>
      <c r="B71" s="123"/>
      <c r="C71" s="129" t="s">
        <v>280</v>
      </c>
      <c r="D71" s="130"/>
      <c r="E71" s="131">
        <v>247.75</v>
      </c>
      <c r="F71" s="132"/>
      <c r="G71" s="133"/>
      <c r="H71" s="134"/>
      <c r="I71" s="127"/>
      <c r="K71" s="127"/>
      <c r="M71" s="135" t="s">
        <v>280</v>
      </c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36" t="str">
        <f>C70</f>
        <v>Odstranění podkladu nad 50 m2,kam.drcené tl.15 cm</v>
      </c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12">
        <v>31</v>
      </c>
      <c r="B72" s="113" t="s">
        <v>149</v>
      </c>
      <c r="C72" s="114" t="s">
        <v>150</v>
      </c>
      <c r="D72" s="115" t="s">
        <v>103</v>
      </c>
      <c r="E72" s="116">
        <v>141.19999999999999</v>
      </c>
      <c r="F72" s="117"/>
      <c r="G72" s="118">
        <f>E72*F72</f>
        <v>0</v>
      </c>
      <c r="H72" s="119">
        <v>0</v>
      </c>
      <c r="I72" s="120">
        <f>E72*H72</f>
        <v>0</v>
      </c>
      <c r="J72" s="119">
        <v>-0.230000000000018</v>
      </c>
      <c r="K72" s="120">
        <f>E72*J72</f>
        <v>-32.476000000002536</v>
      </c>
      <c r="O72" s="111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8">
        <v>1</v>
      </c>
    </row>
    <row r="73" spans="1:104" ht="22.5" x14ac:dyDescent="0.2">
      <c r="A73" s="112">
        <v>32</v>
      </c>
      <c r="B73" s="113" t="s">
        <v>151</v>
      </c>
      <c r="C73" s="114" t="s">
        <v>281</v>
      </c>
      <c r="D73" s="115" t="s">
        <v>103</v>
      </c>
      <c r="E73" s="116">
        <v>25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-0.26999999999998198</v>
      </c>
      <c r="K73" s="120">
        <f>E73*J73</f>
        <v>-6.7499999999995497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8">
        <v>1</v>
      </c>
    </row>
    <row r="74" spans="1:104" x14ac:dyDescent="0.2">
      <c r="A74" s="112">
        <v>33</v>
      </c>
      <c r="B74" s="113" t="s">
        <v>153</v>
      </c>
      <c r="C74" s="114" t="s">
        <v>154</v>
      </c>
      <c r="D74" s="115" t="s">
        <v>103</v>
      </c>
      <c r="E74" s="116">
        <v>10</v>
      </c>
      <c r="F74" s="117"/>
      <c r="G74" s="118">
        <f>E74*F74</f>
        <v>0</v>
      </c>
      <c r="H74" s="119">
        <v>0</v>
      </c>
      <c r="I74" s="120">
        <f>E74*H74</f>
        <v>0</v>
      </c>
      <c r="J74" s="119">
        <v>-0.115000000000009</v>
      </c>
      <c r="K74" s="120">
        <f>E74*J74</f>
        <v>-1.1500000000000901</v>
      </c>
      <c r="O74" s="111"/>
      <c r="Z74" s="121"/>
      <c r="AA74" s="121">
        <v>1</v>
      </c>
      <c r="AB74" s="121">
        <v>1</v>
      </c>
      <c r="AC74" s="121">
        <v>1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CA74" s="121">
        <v>1</v>
      </c>
      <c r="CB74" s="121">
        <v>1</v>
      </c>
      <c r="CZ74" s="78">
        <v>1</v>
      </c>
    </row>
    <row r="75" spans="1:104" x14ac:dyDescent="0.2">
      <c r="A75" s="122"/>
      <c r="B75" s="123"/>
      <c r="C75" s="124"/>
      <c r="D75" s="125"/>
      <c r="E75" s="125"/>
      <c r="F75" s="125"/>
      <c r="G75" s="126"/>
      <c r="I75" s="127"/>
      <c r="K75" s="127"/>
      <c r="L75" s="128"/>
      <c r="O75" s="11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</row>
    <row r="76" spans="1:104" x14ac:dyDescent="0.2">
      <c r="A76" s="122"/>
      <c r="B76" s="123"/>
      <c r="C76" s="129" t="s">
        <v>282</v>
      </c>
      <c r="D76" s="130"/>
      <c r="E76" s="131">
        <v>10</v>
      </c>
      <c r="F76" s="132"/>
      <c r="G76" s="133"/>
      <c r="H76" s="134"/>
      <c r="I76" s="127"/>
      <c r="K76" s="127"/>
      <c r="M76" s="135" t="s">
        <v>282</v>
      </c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36">
        <f>C75</f>
        <v>0</v>
      </c>
      <c r="BE76" s="121"/>
      <c r="BF76" s="121"/>
      <c r="BG76" s="121"/>
      <c r="BH76" s="121"/>
      <c r="BI76" s="121"/>
      <c r="BJ76" s="121"/>
      <c r="BK76" s="121"/>
    </row>
    <row r="77" spans="1:104" ht="22.5" x14ac:dyDescent="0.2">
      <c r="A77" s="112">
        <v>34</v>
      </c>
      <c r="B77" s="113" t="s">
        <v>157</v>
      </c>
      <c r="C77" s="114" t="s">
        <v>158</v>
      </c>
      <c r="D77" s="115" t="s">
        <v>35</v>
      </c>
      <c r="E77" s="116">
        <v>13.487500000000001</v>
      </c>
      <c r="F77" s="117"/>
      <c r="G77" s="118">
        <f>E77*F77</f>
        <v>0</v>
      </c>
      <c r="H77" s="119">
        <v>0</v>
      </c>
      <c r="I77" s="120">
        <f>E77*H77</f>
        <v>0</v>
      </c>
      <c r="J77" s="119">
        <v>0</v>
      </c>
      <c r="K77" s="120">
        <f>E77*J77</f>
        <v>0</v>
      </c>
      <c r="O77" s="111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8">
        <v>1</v>
      </c>
    </row>
    <row r="78" spans="1:104" x14ac:dyDescent="0.2">
      <c r="A78" s="122"/>
      <c r="B78" s="123"/>
      <c r="C78" s="124" t="s">
        <v>159</v>
      </c>
      <c r="D78" s="125"/>
      <c r="E78" s="125"/>
      <c r="F78" s="125"/>
      <c r="G78" s="126"/>
      <c r="I78" s="127"/>
      <c r="K78" s="127"/>
      <c r="L78" s="128" t="s">
        <v>159</v>
      </c>
      <c r="O78" s="11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104" x14ac:dyDescent="0.2">
      <c r="A79" s="122"/>
      <c r="B79" s="123"/>
      <c r="C79" s="124" t="s">
        <v>160</v>
      </c>
      <c r="D79" s="125"/>
      <c r="E79" s="125"/>
      <c r="F79" s="125"/>
      <c r="G79" s="126"/>
      <c r="I79" s="127"/>
      <c r="K79" s="127"/>
      <c r="L79" s="128" t="s">
        <v>160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22"/>
      <c r="B80" s="123"/>
      <c r="C80" s="129" t="s">
        <v>283</v>
      </c>
      <c r="D80" s="130"/>
      <c r="E80" s="131">
        <v>10.487500000000001</v>
      </c>
      <c r="F80" s="132"/>
      <c r="G80" s="133"/>
      <c r="H80" s="134"/>
      <c r="I80" s="127"/>
      <c r="K80" s="127"/>
      <c r="M80" s="135" t="s">
        <v>283</v>
      </c>
      <c r="O80" s="11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36" t="str">
        <f>C79</f>
        <v>vybírat pouze nepoškozené dlaždice</v>
      </c>
      <c r="BE80" s="121"/>
      <c r="BF80" s="121"/>
      <c r="BG80" s="121"/>
      <c r="BH80" s="121"/>
      <c r="BI80" s="121"/>
      <c r="BJ80" s="121"/>
      <c r="BK80" s="121"/>
    </row>
    <row r="81" spans="1:104" x14ac:dyDescent="0.2">
      <c r="A81" s="122"/>
      <c r="B81" s="123"/>
      <c r="C81" s="129" t="s">
        <v>284</v>
      </c>
      <c r="D81" s="130"/>
      <c r="E81" s="131">
        <v>3</v>
      </c>
      <c r="F81" s="132"/>
      <c r="G81" s="133"/>
      <c r="H81" s="134"/>
      <c r="I81" s="127"/>
      <c r="K81" s="127"/>
      <c r="M81" s="135" t="s">
        <v>284</v>
      </c>
      <c r="O81" s="11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36" t="str">
        <f>C80</f>
        <v>30/30:209,75*0,05</v>
      </c>
      <c r="BE81" s="121"/>
      <c r="BF81" s="121"/>
      <c r="BG81" s="121"/>
      <c r="BH81" s="121"/>
      <c r="BI81" s="121"/>
      <c r="BJ81" s="121"/>
      <c r="BK81" s="121"/>
    </row>
    <row r="82" spans="1:104" x14ac:dyDescent="0.2">
      <c r="A82" s="112">
        <v>35</v>
      </c>
      <c r="B82" s="113" t="s">
        <v>163</v>
      </c>
      <c r="C82" s="114" t="s">
        <v>164</v>
      </c>
      <c r="D82" s="115" t="s">
        <v>35</v>
      </c>
      <c r="E82" s="116">
        <v>36.25</v>
      </c>
      <c r="F82" s="117"/>
      <c r="G82" s="118">
        <f>E82*F82</f>
        <v>0</v>
      </c>
      <c r="H82" s="119">
        <v>0</v>
      </c>
      <c r="I82" s="120">
        <f>E82*H82</f>
        <v>0</v>
      </c>
      <c r="J82" s="119">
        <v>0</v>
      </c>
      <c r="K82" s="120">
        <f>E82*J82</f>
        <v>0</v>
      </c>
      <c r="O82" s="111"/>
      <c r="Z82" s="121"/>
      <c r="AA82" s="121">
        <v>1</v>
      </c>
      <c r="AB82" s="121">
        <v>1</v>
      </c>
      <c r="AC82" s="121">
        <v>1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</v>
      </c>
      <c r="CB82" s="121">
        <v>1</v>
      </c>
      <c r="CZ82" s="78">
        <v>1</v>
      </c>
    </row>
    <row r="83" spans="1:104" x14ac:dyDescent="0.2">
      <c r="A83" s="122"/>
      <c r="B83" s="123"/>
      <c r="C83" s="129" t="s">
        <v>285</v>
      </c>
      <c r="D83" s="130"/>
      <c r="E83" s="131">
        <v>1.25</v>
      </c>
      <c r="F83" s="132"/>
      <c r="G83" s="133"/>
      <c r="H83" s="134"/>
      <c r="I83" s="127"/>
      <c r="K83" s="127"/>
      <c r="M83" s="135" t="s">
        <v>285</v>
      </c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36" t="str">
        <f>C82</f>
        <v>Očištění vybour.kostek drobných s výplní MC/živicí</v>
      </c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22"/>
      <c r="B84" s="123"/>
      <c r="C84" s="129" t="s">
        <v>286</v>
      </c>
      <c r="D84" s="130"/>
      <c r="E84" s="131">
        <v>35</v>
      </c>
      <c r="F84" s="132"/>
      <c r="G84" s="133"/>
      <c r="H84" s="134"/>
      <c r="I84" s="127"/>
      <c r="K84" s="127"/>
      <c r="M84" s="135">
        <v>35</v>
      </c>
      <c r="O84" s="11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36" t="str">
        <f>C83</f>
        <v>5*0,25</v>
      </c>
      <c r="BE84" s="121"/>
      <c r="BF84" s="121"/>
      <c r="BG84" s="121"/>
      <c r="BH84" s="121"/>
      <c r="BI84" s="121"/>
      <c r="BJ84" s="121"/>
      <c r="BK84" s="121"/>
    </row>
    <row r="85" spans="1:104" x14ac:dyDescent="0.2">
      <c r="A85" s="112">
        <v>36</v>
      </c>
      <c r="B85" s="113" t="s">
        <v>167</v>
      </c>
      <c r="C85" s="114" t="s">
        <v>168</v>
      </c>
      <c r="D85" s="115" t="s">
        <v>169</v>
      </c>
      <c r="E85" s="116">
        <v>12</v>
      </c>
      <c r="F85" s="117"/>
      <c r="G85" s="118">
        <f>E85*F85</f>
        <v>0</v>
      </c>
      <c r="H85" s="119">
        <v>0</v>
      </c>
      <c r="I85" s="120">
        <f>E85*H85</f>
        <v>0</v>
      </c>
      <c r="J85" s="119"/>
      <c r="K85" s="120">
        <f>E85*J85</f>
        <v>0</v>
      </c>
      <c r="O85" s="111"/>
      <c r="Z85" s="121"/>
      <c r="AA85" s="121">
        <v>12</v>
      </c>
      <c r="AB85" s="121">
        <v>0</v>
      </c>
      <c r="AC85" s="121">
        <v>2</v>
      </c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CA85" s="121">
        <v>12</v>
      </c>
      <c r="CB85" s="121">
        <v>0</v>
      </c>
      <c r="CZ85" s="78">
        <v>1</v>
      </c>
    </row>
    <row r="86" spans="1:104" x14ac:dyDescent="0.2">
      <c r="A86" s="137" t="s">
        <v>36</v>
      </c>
      <c r="B86" s="138" t="s">
        <v>132</v>
      </c>
      <c r="C86" s="139" t="s">
        <v>133</v>
      </c>
      <c r="D86" s="140"/>
      <c r="E86" s="141"/>
      <c r="F86" s="141"/>
      <c r="G86" s="142">
        <f>SUM(G63:G85)</f>
        <v>0</v>
      </c>
      <c r="H86" s="143"/>
      <c r="I86" s="144">
        <f>SUM(I63:I85)</f>
        <v>0</v>
      </c>
      <c r="J86" s="145"/>
      <c r="K86" s="144">
        <f>SUM(K63:K85)</f>
        <v>-161.83399999996743</v>
      </c>
      <c r="O86" s="111"/>
      <c r="X86" s="146">
        <f>K86</f>
        <v>-161.83399999996743</v>
      </c>
      <c r="Y86" s="146">
        <f>I86</f>
        <v>0</v>
      </c>
      <c r="Z86" s="147">
        <f>G86</f>
        <v>0</v>
      </c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48"/>
      <c r="BB86" s="148"/>
      <c r="BC86" s="148"/>
      <c r="BD86" s="148"/>
      <c r="BE86" s="148"/>
      <c r="BF86" s="148"/>
      <c r="BG86" s="121"/>
      <c r="BH86" s="121"/>
      <c r="BI86" s="121"/>
      <c r="BJ86" s="121"/>
      <c r="BK86" s="121"/>
    </row>
    <row r="87" spans="1:104" ht="14.25" customHeight="1" x14ac:dyDescent="0.2">
      <c r="A87" s="103" t="s">
        <v>32</v>
      </c>
      <c r="B87" s="104" t="s">
        <v>170</v>
      </c>
      <c r="C87" s="105" t="s">
        <v>171</v>
      </c>
      <c r="D87" s="106"/>
      <c r="E87" s="107"/>
      <c r="F87" s="107"/>
      <c r="G87" s="108"/>
      <c r="H87" s="109"/>
      <c r="I87" s="110"/>
      <c r="J87" s="109"/>
      <c r="K87" s="110"/>
      <c r="O87" s="111"/>
    </row>
    <row r="88" spans="1:104" x14ac:dyDescent="0.2">
      <c r="A88" s="112">
        <v>37</v>
      </c>
      <c r="B88" s="113" t="s">
        <v>172</v>
      </c>
      <c r="C88" s="114" t="s">
        <v>173</v>
      </c>
      <c r="D88" s="115" t="s">
        <v>51</v>
      </c>
      <c r="E88" s="116">
        <v>1</v>
      </c>
      <c r="F88" s="117"/>
      <c r="G88" s="118">
        <f>E88*F88</f>
        <v>0</v>
      </c>
      <c r="H88" s="119">
        <v>0</v>
      </c>
      <c r="I88" s="120">
        <f>E88*H88</f>
        <v>0</v>
      </c>
      <c r="J88" s="119"/>
      <c r="K88" s="120">
        <f>E88*J88</f>
        <v>0</v>
      </c>
      <c r="O88" s="111"/>
      <c r="Z88" s="121"/>
      <c r="AA88" s="121">
        <v>12</v>
      </c>
      <c r="AB88" s="121">
        <v>0</v>
      </c>
      <c r="AC88" s="121">
        <v>3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12</v>
      </c>
      <c r="CB88" s="121">
        <v>0</v>
      </c>
      <c r="CZ88" s="78">
        <v>1</v>
      </c>
    </row>
    <row r="89" spans="1:104" x14ac:dyDescent="0.2">
      <c r="A89" s="112">
        <v>38</v>
      </c>
      <c r="B89" s="113" t="s">
        <v>174</v>
      </c>
      <c r="C89" s="114" t="s">
        <v>175</v>
      </c>
      <c r="D89" s="115" t="s">
        <v>51</v>
      </c>
      <c r="E89" s="116">
        <v>1</v>
      </c>
      <c r="F89" s="117"/>
      <c r="G89" s="118">
        <f>E89*F89</f>
        <v>0</v>
      </c>
      <c r="H89" s="119">
        <v>0</v>
      </c>
      <c r="I89" s="120">
        <f>E89*H89</f>
        <v>0</v>
      </c>
      <c r="J89" s="119"/>
      <c r="K89" s="120">
        <f>E89*J89</f>
        <v>0</v>
      </c>
      <c r="O89" s="111"/>
      <c r="Z89" s="121"/>
      <c r="AA89" s="121">
        <v>12</v>
      </c>
      <c r="AB89" s="121">
        <v>0</v>
      </c>
      <c r="AC89" s="121">
        <v>4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12</v>
      </c>
      <c r="CB89" s="121">
        <v>0</v>
      </c>
      <c r="CZ89" s="78">
        <v>1</v>
      </c>
    </row>
    <row r="90" spans="1:104" x14ac:dyDescent="0.2">
      <c r="A90" s="112">
        <v>39</v>
      </c>
      <c r="B90" s="113" t="s">
        <v>176</v>
      </c>
      <c r="C90" s="114" t="s">
        <v>177</v>
      </c>
      <c r="D90" s="115" t="s">
        <v>178</v>
      </c>
      <c r="E90" s="116">
        <v>30</v>
      </c>
      <c r="F90" s="117"/>
      <c r="G90" s="118">
        <f>E90*F90</f>
        <v>0</v>
      </c>
      <c r="H90" s="119">
        <v>0</v>
      </c>
      <c r="I90" s="120">
        <f>E90*H90</f>
        <v>0</v>
      </c>
      <c r="J90" s="119"/>
      <c r="K90" s="120">
        <f>E90*J90</f>
        <v>0</v>
      </c>
      <c r="O90" s="111"/>
      <c r="Z90" s="121"/>
      <c r="AA90" s="121">
        <v>12</v>
      </c>
      <c r="AB90" s="121">
        <v>0</v>
      </c>
      <c r="AC90" s="121">
        <v>5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12</v>
      </c>
      <c r="CB90" s="121">
        <v>0</v>
      </c>
      <c r="CZ90" s="78">
        <v>1</v>
      </c>
    </row>
    <row r="91" spans="1:104" x14ac:dyDescent="0.2">
      <c r="A91" s="137" t="s">
        <v>36</v>
      </c>
      <c r="B91" s="138" t="s">
        <v>170</v>
      </c>
      <c r="C91" s="139" t="s">
        <v>171</v>
      </c>
      <c r="D91" s="140"/>
      <c r="E91" s="141"/>
      <c r="F91" s="141"/>
      <c r="G91" s="142">
        <f>SUM(G87:G90)</f>
        <v>0</v>
      </c>
      <c r="H91" s="143"/>
      <c r="I91" s="144">
        <f>SUM(I87:I90)</f>
        <v>0</v>
      </c>
      <c r="J91" s="145"/>
      <c r="K91" s="144">
        <f>SUM(K87:K90)</f>
        <v>0</v>
      </c>
      <c r="O91" s="111"/>
      <c r="X91" s="146">
        <f>K91</f>
        <v>0</v>
      </c>
      <c r="Y91" s="146">
        <f>I91</f>
        <v>0</v>
      </c>
      <c r="Z91" s="147">
        <f>G91</f>
        <v>0</v>
      </c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48"/>
      <c r="BB91" s="148"/>
      <c r="BC91" s="148"/>
      <c r="BD91" s="148"/>
      <c r="BE91" s="148"/>
      <c r="BF91" s="148"/>
      <c r="BG91" s="121"/>
      <c r="BH91" s="121"/>
      <c r="BI91" s="121"/>
      <c r="BJ91" s="121"/>
      <c r="BK91" s="121"/>
    </row>
    <row r="92" spans="1:104" ht="14.25" customHeight="1" x14ac:dyDescent="0.2">
      <c r="A92" s="103" t="s">
        <v>32</v>
      </c>
      <c r="B92" s="104" t="s">
        <v>179</v>
      </c>
      <c r="C92" s="105" t="s">
        <v>180</v>
      </c>
      <c r="D92" s="106"/>
      <c r="E92" s="107"/>
      <c r="F92" s="107"/>
      <c r="G92" s="108"/>
      <c r="H92" s="109"/>
      <c r="I92" s="110"/>
      <c r="J92" s="109"/>
      <c r="K92" s="110"/>
      <c r="O92" s="111"/>
    </row>
    <row r="93" spans="1:104" x14ac:dyDescent="0.2">
      <c r="A93" s="112">
        <v>40</v>
      </c>
      <c r="B93" s="113" t="s">
        <v>181</v>
      </c>
      <c r="C93" s="114" t="s">
        <v>182</v>
      </c>
      <c r="D93" s="115" t="s">
        <v>183</v>
      </c>
      <c r="E93" s="116">
        <v>232.51394550011599</v>
      </c>
      <c r="F93" s="117"/>
      <c r="G93" s="118">
        <f>E93*F93</f>
        <v>0</v>
      </c>
      <c r="H93" s="119">
        <v>0</v>
      </c>
      <c r="I93" s="120">
        <f>E93*H93</f>
        <v>0</v>
      </c>
      <c r="J93" s="119"/>
      <c r="K93" s="120">
        <f>E93*J93</f>
        <v>0</v>
      </c>
      <c r="O93" s="111"/>
      <c r="Z93" s="121"/>
      <c r="AA93" s="121">
        <v>7</v>
      </c>
      <c r="AB93" s="121">
        <v>1</v>
      </c>
      <c r="AC93" s="121">
        <v>2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CA93" s="121">
        <v>7</v>
      </c>
      <c r="CB93" s="121">
        <v>1</v>
      </c>
      <c r="CZ93" s="78">
        <v>1</v>
      </c>
    </row>
    <row r="94" spans="1:104" x14ac:dyDescent="0.2">
      <c r="A94" s="137" t="s">
        <v>36</v>
      </c>
      <c r="B94" s="138" t="s">
        <v>179</v>
      </c>
      <c r="C94" s="139" t="s">
        <v>180</v>
      </c>
      <c r="D94" s="140"/>
      <c r="E94" s="141"/>
      <c r="F94" s="141"/>
      <c r="G94" s="142">
        <f>SUM(G92:G93)</f>
        <v>0</v>
      </c>
      <c r="H94" s="143"/>
      <c r="I94" s="144">
        <f>SUM(I92:I93)</f>
        <v>0</v>
      </c>
      <c r="J94" s="145"/>
      <c r="K94" s="144">
        <f>SUM(K92:K93)</f>
        <v>0</v>
      </c>
      <c r="O94" s="111"/>
      <c r="X94" s="146">
        <f>K94</f>
        <v>0</v>
      </c>
      <c r="Y94" s="146">
        <f>I94</f>
        <v>0</v>
      </c>
      <c r="Z94" s="147">
        <f>G94</f>
        <v>0</v>
      </c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48"/>
      <c r="BB94" s="148"/>
      <c r="BC94" s="148"/>
      <c r="BD94" s="148"/>
      <c r="BE94" s="148"/>
      <c r="BF94" s="148"/>
      <c r="BG94" s="121"/>
      <c r="BH94" s="121"/>
      <c r="BI94" s="121"/>
      <c r="BJ94" s="121"/>
      <c r="BK94" s="121"/>
    </row>
    <row r="95" spans="1:104" ht="14.25" customHeight="1" x14ac:dyDescent="0.2">
      <c r="A95" s="103" t="s">
        <v>32</v>
      </c>
      <c r="B95" s="104" t="s">
        <v>184</v>
      </c>
      <c r="C95" s="105" t="s">
        <v>185</v>
      </c>
      <c r="D95" s="106"/>
      <c r="E95" s="107"/>
      <c r="F95" s="107"/>
      <c r="G95" s="108"/>
      <c r="H95" s="109"/>
      <c r="I95" s="110"/>
      <c r="J95" s="109"/>
      <c r="K95" s="110"/>
      <c r="O95" s="111"/>
    </row>
    <row r="96" spans="1:104" ht="22.5" x14ac:dyDescent="0.2">
      <c r="A96" s="112">
        <v>41</v>
      </c>
      <c r="B96" s="113" t="s">
        <v>186</v>
      </c>
      <c r="C96" s="114" t="s">
        <v>187</v>
      </c>
      <c r="D96" s="115" t="s">
        <v>35</v>
      </c>
      <c r="E96" s="116">
        <v>78.375</v>
      </c>
      <c r="F96" s="117"/>
      <c r="G96" s="118">
        <f>E96*F96</f>
        <v>0</v>
      </c>
      <c r="H96" s="119">
        <v>0</v>
      </c>
      <c r="I96" s="120">
        <f>E96*H96</f>
        <v>0</v>
      </c>
      <c r="J96" s="119">
        <v>0</v>
      </c>
      <c r="K96" s="120">
        <f>E96*J96</f>
        <v>0</v>
      </c>
      <c r="O96" s="111"/>
      <c r="Z96" s="121"/>
      <c r="AA96" s="121">
        <v>1</v>
      </c>
      <c r="AB96" s="121">
        <v>7</v>
      </c>
      <c r="AC96" s="121">
        <v>7</v>
      </c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CA96" s="121">
        <v>1</v>
      </c>
      <c r="CB96" s="121">
        <v>7</v>
      </c>
      <c r="CZ96" s="78">
        <v>2</v>
      </c>
    </row>
    <row r="97" spans="1:104" ht="25.5" x14ac:dyDescent="0.2">
      <c r="A97" s="122"/>
      <c r="B97" s="123"/>
      <c r="C97" s="129" t="s">
        <v>287</v>
      </c>
      <c r="D97" s="130"/>
      <c r="E97" s="131">
        <v>78.375</v>
      </c>
      <c r="F97" s="132"/>
      <c r="G97" s="133"/>
      <c r="H97" s="134"/>
      <c r="I97" s="127"/>
      <c r="K97" s="127"/>
      <c r="M97" s="135" t="s">
        <v>287</v>
      </c>
      <c r="O97" s="11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36" t="str">
        <f>C96</f>
        <v>Izolační systém nopovou folií, svisle včetně dodávky fólie, ukonč.lišty výška nopu 10 mm</v>
      </c>
      <c r="BE97" s="121"/>
      <c r="BF97" s="121"/>
      <c r="BG97" s="121"/>
      <c r="BH97" s="121"/>
      <c r="BI97" s="121"/>
      <c r="BJ97" s="121"/>
      <c r="BK97" s="121"/>
    </row>
    <row r="98" spans="1:104" x14ac:dyDescent="0.2">
      <c r="A98" s="112">
        <v>42</v>
      </c>
      <c r="B98" s="113" t="s">
        <v>189</v>
      </c>
      <c r="C98" s="114" t="s">
        <v>190</v>
      </c>
      <c r="D98" s="115" t="s">
        <v>9</v>
      </c>
      <c r="E98" s="116">
        <v>222.58500000000001</v>
      </c>
      <c r="F98" s="117"/>
      <c r="G98" s="118">
        <f>E98*F98</f>
        <v>0</v>
      </c>
      <c r="H98" s="119">
        <v>0</v>
      </c>
      <c r="I98" s="120">
        <f>E98*H98</f>
        <v>0</v>
      </c>
      <c r="J98" s="119"/>
      <c r="K98" s="120">
        <f>E98*J98</f>
        <v>0</v>
      </c>
      <c r="O98" s="111"/>
      <c r="Z98" s="121"/>
      <c r="AA98" s="121">
        <v>7</v>
      </c>
      <c r="AB98" s="121">
        <v>1002</v>
      </c>
      <c r="AC98" s="121">
        <v>5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7</v>
      </c>
      <c r="CB98" s="121">
        <v>1002</v>
      </c>
      <c r="CZ98" s="78">
        <v>2</v>
      </c>
    </row>
    <row r="99" spans="1:104" x14ac:dyDescent="0.2">
      <c r="A99" s="137" t="s">
        <v>36</v>
      </c>
      <c r="B99" s="138" t="s">
        <v>184</v>
      </c>
      <c r="C99" s="139" t="s">
        <v>185</v>
      </c>
      <c r="D99" s="140"/>
      <c r="E99" s="141"/>
      <c r="F99" s="141"/>
      <c r="G99" s="142">
        <f>SUM(G95:G98)</f>
        <v>0</v>
      </c>
      <c r="H99" s="143"/>
      <c r="I99" s="144">
        <f>SUM(I95:I98)</f>
        <v>0</v>
      </c>
      <c r="J99" s="145"/>
      <c r="K99" s="144">
        <f>SUM(K95:K98)</f>
        <v>0</v>
      </c>
      <c r="O99" s="111"/>
      <c r="X99" s="146">
        <f>K99</f>
        <v>0</v>
      </c>
      <c r="Y99" s="146">
        <f>I99</f>
        <v>0</v>
      </c>
      <c r="Z99" s="147">
        <f>G99</f>
        <v>0</v>
      </c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48"/>
      <c r="BB99" s="148"/>
      <c r="BC99" s="148"/>
      <c r="BD99" s="148"/>
      <c r="BE99" s="148"/>
      <c r="BF99" s="148"/>
      <c r="BG99" s="121"/>
      <c r="BH99" s="121"/>
      <c r="BI99" s="121"/>
      <c r="BJ99" s="121"/>
      <c r="BK99" s="121"/>
    </row>
    <row r="100" spans="1:104" ht="14.25" customHeight="1" x14ac:dyDescent="0.2">
      <c r="A100" s="103" t="s">
        <v>32</v>
      </c>
      <c r="B100" s="104" t="s">
        <v>191</v>
      </c>
      <c r="C100" s="105" t="s">
        <v>192</v>
      </c>
      <c r="D100" s="106"/>
      <c r="E100" s="107"/>
      <c r="F100" s="107"/>
      <c r="G100" s="108"/>
      <c r="H100" s="109"/>
      <c r="I100" s="110"/>
      <c r="J100" s="109"/>
      <c r="K100" s="110"/>
      <c r="O100" s="111"/>
    </row>
    <row r="101" spans="1:104" x14ac:dyDescent="0.2">
      <c r="A101" s="112">
        <v>43</v>
      </c>
      <c r="B101" s="113" t="s">
        <v>193</v>
      </c>
      <c r="C101" s="114" t="s">
        <v>194</v>
      </c>
      <c r="D101" s="115" t="s">
        <v>54</v>
      </c>
      <c r="E101" s="116">
        <v>62.86</v>
      </c>
      <c r="F101" s="117"/>
      <c r="G101" s="118">
        <f>E101*F101</f>
        <v>0</v>
      </c>
      <c r="H101" s="119">
        <v>0</v>
      </c>
      <c r="I101" s="120">
        <f>E101*H101</f>
        <v>0</v>
      </c>
      <c r="J101" s="119">
        <v>0</v>
      </c>
      <c r="K101" s="120">
        <f>E101*J101</f>
        <v>0</v>
      </c>
      <c r="O101" s="111"/>
      <c r="Z101" s="121"/>
      <c r="AA101" s="121">
        <v>1</v>
      </c>
      <c r="AB101" s="121">
        <v>1</v>
      </c>
      <c r="AC101" s="121">
        <v>1</v>
      </c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CA101" s="121">
        <v>1</v>
      </c>
      <c r="CB101" s="121">
        <v>1</v>
      </c>
      <c r="CZ101" s="78">
        <v>1</v>
      </c>
    </row>
    <row r="102" spans="1:104" x14ac:dyDescent="0.2">
      <c r="A102" s="122"/>
      <c r="B102" s="123"/>
      <c r="C102" s="129" t="s">
        <v>288</v>
      </c>
      <c r="D102" s="130"/>
      <c r="E102" s="131">
        <v>62.86</v>
      </c>
      <c r="F102" s="132"/>
      <c r="G102" s="133"/>
      <c r="H102" s="134"/>
      <c r="I102" s="127"/>
      <c r="K102" s="127"/>
      <c r="M102" s="135" t="s">
        <v>288</v>
      </c>
      <c r="O102" s="11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36" t="str">
        <f>C101</f>
        <v>Poplatek za skládku horniny 1- 4</v>
      </c>
      <c r="BE102" s="121"/>
      <c r="BF102" s="121"/>
      <c r="BG102" s="121"/>
      <c r="BH102" s="121"/>
      <c r="BI102" s="121"/>
      <c r="BJ102" s="121"/>
      <c r="BK102" s="121"/>
    </row>
    <row r="103" spans="1:104" x14ac:dyDescent="0.2">
      <c r="A103" s="112">
        <v>44</v>
      </c>
      <c r="B103" s="113" t="s">
        <v>196</v>
      </c>
      <c r="C103" s="114" t="s">
        <v>197</v>
      </c>
      <c r="D103" s="115" t="s">
        <v>183</v>
      </c>
      <c r="E103" s="116">
        <v>81.757499999999993</v>
      </c>
      <c r="F103" s="117"/>
      <c r="G103" s="118">
        <f>E103*F103</f>
        <v>0</v>
      </c>
      <c r="H103" s="119">
        <v>0</v>
      </c>
      <c r="I103" s="120">
        <f>E103*H103</f>
        <v>0</v>
      </c>
      <c r="J103" s="119">
        <v>0</v>
      </c>
      <c r="K103" s="120">
        <f>E103*J103</f>
        <v>0</v>
      </c>
      <c r="O103" s="111"/>
      <c r="Z103" s="121"/>
      <c r="AA103" s="121">
        <v>1</v>
      </c>
      <c r="AB103" s="121">
        <v>3</v>
      </c>
      <c r="AC103" s="121">
        <v>3</v>
      </c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CA103" s="121">
        <v>1</v>
      </c>
      <c r="CB103" s="121">
        <v>3</v>
      </c>
      <c r="CZ103" s="78">
        <v>1</v>
      </c>
    </row>
    <row r="104" spans="1:104" x14ac:dyDescent="0.2">
      <c r="A104" s="122"/>
      <c r="B104" s="123"/>
      <c r="C104" s="124" t="s">
        <v>198</v>
      </c>
      <c r="D104" s="125"/>
      <c r="E104" s="125"/>
      <c r="F104" s="125"/>
      <c r="G104" s="126"/>
      <c r="I104" s="127"/>
      <c r="K104" s="127"/>
      <c r="L104" s="128" t="s">
        <v>198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22"/>
      <c r="B105" s="123"/>
      <c r="C105" s="129" t="s">
        <v>289</v>
      </c>
      <c r="D105" s="130"/>
      <c r="E105" s="131">
        <v>81.757499999999993</v>
      </c>
      <c r="F105" s="132"/>
      <c r="G105" s="133"/>
      <c r="H105" s="134"/>
      <c r="I105" s="127"/>
      <c r="K105" s="127"/>
      <c r="M105" s="135" t="s">
        <v>289</v>
      </c>
      <c r="O105" s="11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36" t="str">
        <f>C104</f>
        <v>materiál z podkladu, ostatní materiál</v>
      </c>
      <c r="BE105" s="121"/>
      <c r="BF105" s="121"/>
      <c r="BG105" s="121"/>
      <c r="BH105" s="121"/>
      <c r="BI105" s="121"/>
      <c r="BJ105" s="121"/>
      <c r="BK105" s="121"/>
    </row>
    <row r="106" spans="1:104" x14ac:dyDescent="0.2">
      <c r="A106" s="112">
        <v>45</v>
      </c>
      <c r="B106" s="113" t="s">
        <v>200</v>
      </c>
      <c r="C106" s="114" t="s">
        <v>201</v>
      </c>
      <c r="D106" s="115"/>
      <c r="E106" s="116">
        <v>12.202299999999999</v>
      </c>
      <c r="F106" s="117">
        <v>0</v>
      </c>
      <c r="G106" s="118">
        <f>E106*F106</f>
        <v>0</v>
      </c>
      <c r="H106" s="119">
        <v>0</v>
      </c>
      <c r="I106" s="120">
        <f>E106*H106</f>
        <v>0</v>
      </c>
      <c r="J106" s="119">
        <v>0</v>
      </c>
      <c r="K106" s="120">
        <f>E106*J106</f>
        <v>0</v>
      </c>
      <c r="O106" s="111"/>
      <c r="Z106" s="121"/>
      <c r="AA106" s="121">
        <v>1</v>
      </c>
      <c r="AB106" s="121">
        <v>0</v>
      </c>
      <c r="AC106" s="121">
        <v>0</v>
      </c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CA106" s="121">
        <v>1</v>
      </c>
      <c r="CB106" s="121">
        <v>0</v>
      </c>
      <c r="CZ106" s="78">
        <v>1</v>
      </c>
    </row>
    <row r="107" spans="1:104" x14ac:dyDescent="0.2">
      <c r="A107" s="122"/>
      <c r="B107" s="123"/>
      <c r="C107" s="124" t="s">
        <v>202</v>
      </c>
      <c r="D107" s="125"/>
      <c r="E107" s="125"/>
      <c r="F107" s="125"/>
      <c r="G107" s="126"/>
      <c r="I107" s="127"/>
      <c r="K107" s="127"/>
      <c r="L107" s="128" t="s">
        <v>202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29" t="s">
        <v>290</v>
      </c>
      <c r="D108" s="130"/>
      <c r="E108" s="131">
        <v>10.08</v>
      </c>
      <c r="F108" s="132"/>
      <c r="G108" s="133"/>
      <c r="H108" s="134"/>
      <c r="I108" s="127"/>
      <c r="K108" s="127"/>
      <c r="M108" s="135" t="s">
        <v>290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6" t="str">
        <f>C107</f>
        <v>BEZ POPLATKŮ!!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22"/>
      <c r="B109" s="123"/>
      <c r="C109" s="129" t="s">
        <v>291</v>
      </c>
      <c r="D109" s="130"/>
      <c r="E109" s="131">
        <v>1.4473</v>
      </c>
      <c r="F109" s="132"/>
      <c r="G109" s="133"/>
      <c r="H109" s="134"/>
      <c r="I109" s="127"/>
      <c r="K109" s="127"/>
      <c r="M109" s="135" t="s">
        <v>291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36" t="str">
        <f>C108</f>
        <v>kamenné obrubníky, žul. kostky:10,08</v>
      </c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22"/>
      <c r="B110" s="123"/>
      <c r="C110" s="129" t="s">
        <v>292</v>
      </c>
      <c r="D110" s="130"/>
      <c r="E110" s="131">
        <v>0.67500000000000004</v>
      </c>
      <c r="F110" s="132"/>
      <c r="G110" s="133"/>
      <c r="H110" s="134"/>
      <c r="I110" s="127"/>
      <c r="K110" s="127"/>
      <c r="M110" s="135" t="s">
        <v>292</v>
      </c>
      <c r="O110" s="11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36" t="str">
        <f>C109</f>
        <v>dlažba 30/30 - 5%:28,9455*0,05</v>
      </c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12">
        <v>46</v>
      </c>
      <c r="B111" s="113" t="s">
        <v>206</v>
      </c>
      <c r="C111" s="114" t="s">
        <v>207</v>
      </c>
      <c r="D111" s="115" t="s">
        <v>183</v>
      </c>
      <c r="E111" s="116">
        <v>67.008200000000002</v>
      </c>
      <c r="F111" s="117"/>
      <c r="G111" s="118">
        <f>E111*F111</f>
        <v>0</v>
      </c>
      <c r="H111" s="119">
        <v>0</v>
      </c>
      <c r="I111" s="120">
        <f>E111*H111</f>
        <v>0</v>
      </c>
      <c r="J111" s="119">
        <v>0</v>
      </c>
      <c r="K111" s="120">
        <f>E111*J111</f>
        <v>0</v>
      </c>
      <c r="O111" s="111"/>
      <c r="Z111" s="121"/>
      <c r="AA111" s="121">
        <v>1</v>
      </c>
      <c r="AB111" s="121">
        <v>3</v>
      </c>
      <c r="AC111" s="121">
        <v>3</v>
      </c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CA111" s="121">
        <v>1</v>
      </c>
      <c r="CB111" s="121">
        <v>3</v>
      </c>
      <c r="CZ111" s="78">
        <v>1</v>
      </c>
    </row>
    <row r="112" spans="1:104" x14ac:dyDescent="0.2">
      <c r="A112" s="122"/>
      <c r="B112" s="123"/>
      <c r="C112" s="124" t="s">
        <v>208</v>
      </c>
      <c r="D112" s="125"/>
      <c r="E112" s="125"/>
      <c r="F112" s="125"/>
      <c r="G112" s="126"/>
      <c r="I112" s="127"/>
      <c r="K112" s="127"/>
      <c r="L112" s="128" t="s">
        <v>208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29" t="s">
        <v>293</v>
      </c>
      <c r="D113" s="130"/>
      <c r="E113" s="131">
        <v>27.498200000000001</v>
      </c>
      <c r="F113" s="132"/>
      <c r="G113" s="133"/>
      <c r="H113" s="134"/>
      <c r="I113" s="127"/>
      <c r="K113" s="127"/>
      <c r="M113" s="135" t="s">
        <v>293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6" t="str">
        <f>C112</f>
        <v>určeno k recyklaci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22"/>
      <c r="B114" s="123"/>
      <c r="C114" s="129" t="s">
        <v>294</v>
      </c>
      <c r="D114" s="130"/>
      <c r="E114" s="131">
        <v>32.76</v>
      </c>
      <c r="F114" s="132"/>
      <c r="G114" s="133"/>
      <c r="H114" s="134"/>
      <c r="I114" s="127"/>
      <c r="K114" s="127"/>
      <c r="M114" s="135" t="s">
        <v>294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6" t="str">
        <f>C113</f>
        <v>dlažba 95%:28,9455*0,95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22"/>
      <c r="B115" s="123"/>
      <c r="C115" s="129" t="s">
        <v>295</v>
      </c>
      <c r="D115" s="130"/>
      <c r="E115" s="131">
        <v>6.75</v>
      </c>
      <c r="F115" s="132"/>
      <c r="G115" s="133"/>
      <c r="H115" s="134"/>
      <c r="I115" s="127"/>
      <c r="K115" s="127"/>
      <c r="M115" s="135" t="s">
        <v>295</v>
      </c>
      <c r="O115" s="11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36" t="str">
        <f>C114</f>
        <v>chodníkový obrubník:32,76</v>
      </c>
      <c r="BE115" s="121"/>
      <c r="BF115" s="121"/>
      <c r="BG115" s="121"/>
      <c r="BH115" s="121"/>
      <c r="BI115" s="121"/>
      <c r="BJ115" s="121"/>
      <c r="BK115" s="121"/>
    </row>
    <row r="116" spans="1:104" x14ac:dyDescent="0.2">
      <c r="A116" s="137" t="s">
        <v>36</v>
      </c>
      <c r="B116" s="138" t="s">
        <v>191</v>
      </c>
      <c r="C116" s="139" t="s">
        <v>192</v>
      </c>
      <c r="D116" s="140"/>
      <c r="E116" s="141"/>
      <c r="F116" s="141"/>
      <c r="G116" s="142">
        <f>SUM(G100:G115)</f>
        <v>0</v>
      </c>
      <c r="H116" s="143"/>
      <c r="I116" s="144">
        <f>SUM(I100:I115)</f>
        <v>0</v>
      </c>
      <c r="J116" s="145"/>
      <c r="K116" s="144">
        <f>SUM(K100:K115)</f>
        <v>0</v>
      </c>
      <c r="O116" s="111"/>
      <c r="X116" s="146">
        <f>K116</f>
        <v>0</v>
      </c>
      <c r="Y116" s="146">
        <f>I116</f>
        <v>0</v>
      </c>
      <c r="Z116" s="147">
        <f>G116</f>
        <v>0</v>
      </c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48"/>
      <c r="BB116" s="148"/>
      <c r="BC116" s="148"/>
      <c r="BD116" s="148"/>
      <c r="BE116" s="148"/>
      <c r="BF116" s="148"/>
      <c r="BG116" s="121"/>
      <c r="BH116" s="121"/>
      <c r="BI116" s="121"/>
      <c r="BJ116" s="121"/>
      <c r="BK116" s="121"/>
    </row>
    <row r="117" spans="1:104" ht="14.25" customHeight="1" x14ac:dyDescent="0.2">
      <c r="A117" s="103" t="s">
        <v>32</v>
      </c>
      <c r="B117" s="104" t="s">
        <v>212</v>
      </c>
      <c r="C117" s="105" t="s">
        <v>213</v>
      </c>
      <c r="D117" s="106"/>
      <c r="E117" s="107"/>
      <c r="F117" s="107"/>
      <c r="G117" s="108"/>
      <c r="H117" s="109"/>
      <c r="I117" s="110"/>
      <c r="J117" s="109"/>
      <c r="K117" s="110"/>
      <c r="O117" s="111"/>
    </row>
    <row r="118" spans="1:104" x14ac:dyDescent="0.2">
      <c r="A118" s="112">
        <v>47</v>
      </c>
      <c r="B118" s="113" t="s">
        <v>214</v>
      </c>
      <c r="C118" s="114" t="s">
        <v>215</v>
      </c>
      <c r="D118" s="115" t="s">
        <v>183</v>
      </c>
      <c r="E118" s="116">
        <v>160.684</v>
      </c>
      <c r="F118" s="117"/>
      <c r="G118" s="118">
        <f>E118*F118</f>
        <v>0</v>
      </c>
      <c r="H118" s="119">
        <v>0</v>
      </c>
      <c r="I118" s="120">
        <f>E118*H118</f>
        <v>0</v>
      </c>
      <c r="J118" s="119">
        <v>0</v>
      </c>
      <c r="K118" s="120">
        <f>E118*J118</f>
        <v>0</v>
      </c>
      <c r="O118" s="111"/>
      <c r="Z118" s="121"/>
      <c r="AA118" s="121">
        <v>1</v>
      </c>
      <c r="AB118" s="121">
        <v>3</v>
      </c>
      <c r="AC118" s="121">
        <v>3</v>
      </c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CA118" s="121">
        <v>1</v>
      </c>
      <c r="CB118" s="121">
        <v>3</v>
      </c>
      <c r="CZ118" s="78">
        <v>1</v>
      </c>
    </row>
    <row r="119" spans="1:104" x14ac:dyDescent="0.2">
      <c r="A119" s="112">
        <v>48</v>
      </c>
      <c r="B119" s="113" t="s">
        <v>216</v>
      </c>
      <c r="C119" s="114" t="s">
        <v>217</v>
      </c>
      <c r="D119" s="115" t="s">
        <v>183</v>
      </c>
      <c r="E119" s="116">
        <v>1025.6989000000001</v>
      </c>
      <c r="F119" s="117"/>
      <c r="G119" s="118">
        <f>E119*F119</f>
        <v>0</v>
      </c>
      <c r="H119" s="119">
        <v>0</v>
      </c>
      <c r="I119" s="120">
        <f>E119*H119</f>
        <v>0</v>
      </c>
      <c r="J119" s="119">
        <v>0</v>
      </c>
      <c r="K119" s="120">
        <f>E119*J119</f>
        <v>0</v>
      </c>
      <c r="O119" s="111"/>
      <c r="Z119" s="121"/>
      <c r="AA119" s="121">
        <v>1</v>
      </c>
      <c r="AB119" s="121">
        <v>3</v>
      </c>
      <c r="AC119" s="121">
        <v>3</v>
      </c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CA119" s="121">
        <v>1</v>
      </c>
      <c r="CB119" s="121">
        <v>3</v>
      </c>
      <c r="CZ119" s="78">
        <v>1</v>
      </c>
    </row>
    <row r="120" spans="1:104" x14ac:dyDescent="0.2">
      <c r="A120" s="122"/>
      <c r="B120" s="123"/>
      <c r="C120" s="129" t="s">
        <v>296</v>
      </c>
      <c r="D120" s="130"/>
      <c r="E120" s="131">
        <v>24.404599999999999</v>
      </c>
      <c r="F120" s="132"/>
      <c r="G120" s="133"/>
      <c r="H120" s="134"/>
      <c r="I120" s="127"/>
      <c r="K120" s="127"/>
      <c r="M120" s="135" t="s">
        <v>296</v>
      </c>
      <c r="O120" s="11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6" t="str">
        <f>C119</f>
        <v>Příplatek za dopravu suti po suchu za další 1 km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22"/>
      <c r="B121" s="123"/>
      <c r="C121" s="129" t="s">
        <v>297</v>
      </c>
      <c r="D121" s="130"/>
      <c r="E121" s="131">
        <v>268.03280000000001</v>
      </c>
      <c r="F121" s="132"/>
      <c r="G121" s="133"/>
      <c r="H121" s="134"/>
      <c r="I121" s="127"/>
      <c r="K121" s="127"/>
      <c r="M121" s="135" t="s">
        <v>297</v>
      </c>
      <c r="O121" s="11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36" t="str">
        <f>C120</f>
        <v>skládka města - Nitranská KM:12,2023*2</v>
      </c>
      <c r="BE121" s="121"/>
      <c r="BF121" s="121"/>
      <c r="BG121" s="121"/>
      <c r="BH121" s="121"/>
      <c r="BI121" s="121"/>
      <c r="BJ121" s="121"/>
      <c r="BK121" s="121"/>
    </row>
    <row r="122" spans="1:104" x14ac:dyDescent="0.2">
      <c r="A122" s="122"/>
      <c r="B122" s="123"/>
      <c r="C122" s="129" t="s">
        <v>298</v>
      </c>
      <c r="D122" s="130"/>
      <c r="E122" s="131">
        <v>733.26149999999996</v>
      </c>
      <c r="F122" s="132"/>
      <c r="G122" s="133"/>
      <c r="H122" s="134"/>
      <c r="I122" s="127"/>
      <c r="K122" s="127"/>
      <c r="M122" s="135" t="s">
        <v>298</v>
      </c>
      <c r="O122" s="11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36" t="str">
        <f>C121</f>
        <v>skládka Lutopecny - recyklace betonu:67,0082*4</v>
      </c>
      <c r="BE122" s="121"/>
      <c r="BF122" s="121"/>
      <c r="BG122" s="121"/>
      <c r="BH122" s="121"/>
      <c r="BI122" s="121"/>
      <c r="BJ122" s="121"/>
      <c r="BK122" s="121"/>
    </row>
    <row r="123" spans="1:104" x14ac:dyDescent="0.2">
      <c r="A123" s="112">
        <v>49</v>
      </c>
      <c r="B123" s="113" t="s">
        <v>221</v>
      </c>
      <c r="C123" s="114" t="s">
        <v>222</v>
      </c>
      <c r="D123" s="115" t="s">
        <v>183</v>
      </c>
      <c r="E123" s="116">
        <v>160.684</v>
      </c>
      <c r="F123" s="117"/>
      <c r="G123" s="118">
        <f>E123*F123</f>
        <v>0</v>
      </c>
      <c r="H123" s="119">
        <v>0</v>
      </c>
      <c r="I123" s="120">
        <f>E123*H123</f>
        <v>0</v>
      </c>
      <c r="J123" s="119">
        <v>0</v>
      </c>
      <c r="K123" s="120">
        <f>E123*J123</f>
        <v>0</v>
      </c>
      <c r="O123" s="111"/>
      <c r="Z123" s="121"/>
      <c r="AA123" s="121">
        <v>1</v>
      </c>
      <c r="AB123" s="121">
        <v>3</v>
      </c>
      <c r="AC123" s="121">
        <v>3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</v>
      </c>
      <c r="CB123" s="121">
        <v>3</v>
      </c>
      <c r="CZ123" s="78">
        <v>1</v>
      </c>
    </row>
    <row r="124" spans="1:104" x14ac:dyDescent="0.2">
      <c r="A124" s="122"/>
      <c r="B124" s="123"/>
      <c r="C124" s="129" t="s">
        <v>299</v>
      </c>
      <c r="D124" s="130"/>
      <c r="E124" s="131">
        <v>160.684</v>
      </c>
      <c r="F124" s="132"/>
      <c r="G124" s="133"/>
      <c r="H124" s="134"/>
      <c r="I124" s="127"/>
      <c r="K124" s="127"/>
      <c r="M124" s="135" t="s">
        <v>299</v>
      </c>
      <c r="O124" s="11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36" t="str">
        <f>C123</f>
        <v>Nakládání suti na dopravní prostředky</v>
      </c>
      <c r="BE124" s="121"/>
      <c r="BF124" s="121"/>
      <c r="BG124" s="121"/>
      <c r="BH124" s="121"/>
      <c r="BI124" s="121"/>
      <c r="BJ124" s="121"/>
      <c r="BK124" s="121"/>
    </row>
    <row r="125" spans="1:104" x14ac:dyDescent="0.2">
      <c r="A125" s="137" t="s">
        <v>36</v>
      </c>
      <c r="B125" s="138" t="s">
        <v>212</v>
      </c>
      <c r="C125" s="139" t="s">
        <v>213</v>
      </c>
      <c r="D125" s="140"/>
      <c r="E125" s="141"/>
      <c r="F125" s="141"/>
      <c r="G125" s="142">
        <f>SUM(G117:G124)</f>
        <v>0</v>
      </c>
      <c r="H125" s="143"/>
      <c r="I125" s="144">
        <f>SUM(I117:I124)</f>
        <v>0</v>
      </c>
      <c r="J125" s="145"/>
      <c r="K125" s="144">
        <f>SUM(K117:K124)</f>
        <v>0</v>
      </c>
      <c r="O125" s="111"/>
      <c r="X125" s="146">
        <f>K125</f>
        <v>0</v>
      </c>
      <c r="Y125" s="146">
        <f>I125</f>
        <v>0</v>
      </c>
      <c r="Z125" s="147">
        <f>G125</f>
        <v>0</v>
      </c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48"/>
      <c r="BB125" s="148"/>
      <c r="BC125" s="148"/>
      <c r="BD125" s="148"/>
      <c r="BE125" s="148"/>
      <c r="BF125" s="148"/>
      <c r="BG125" s="121"/>
      <c r="BH125" s="121"/>
      <c r="BI125" s="121"/>
      <c r="BJ125" s="121"/>
      <c r="BK125" s="121"/>
    </row>
    <row r="126" spans="1:104" x14ac:dyDescent="0.2">
      <c r="A126" s="149" t="s">
        <v>37</v>
      </c>
      <c r="B126" s="150" t="s">
        <v>38</v>
      </c>
      <c r="C126" s="151"/>
      <c r="D126" s="152"/>
      <c r="E126" s="153"/>
      <c r="F126" s="153"/>
      <c r="G126" s="154">
        <f>SUM(Z7:Z126)</f>
        <v>0</v>
      </c>
      <c r="H126" s="155"/>
      <c r="I126" s="156">
        <f>SUM(Y7:Y126)</f>
        <v>232.51394550011605</v>
      </c>
      <c r="J126" s="155"/>
      <c r="K126" s="156">
        <f>SUM(X7:X126)</f>
        <v>-161.83399999996743</v>
      </c>
      <c r="O126" s="111"/>
      <c r="BA126" s="157"/>
      <c r="BB126" s="157"/>
      <c r="BC126" s="157"/>
      <c r="BD126" s="157"/>
      <c r="BE126" s="157"/>
      <c r="BF126" s="157"/>
    </row>
    <row r="127" spans="1:104" x14ac:dyDescent="0.2">
      <c r="E127" s="78"/>
    </row>
    <row r="128" spans="1:104" x14ac:dyDescent="0.2">
      <c r="A128" s="158"/>
      <c r="E128" s="78"/>
    </row>
    <row r="129" spans="1:7" x14ac:dyDescent="0.2">
      <c r="A129" s="159"/>
      <c r="B129" s="160"/>
      <c r="C129" s="161" t="s">
        <v>39</v>
      </c>
      <c r="D129" s="160"/>
      <c r="E129" s="160"/>
      <c r="F129" s="160"/>
      <c r="G129" s="162" t="s">
        <v>40</v>
      </c>
    </row>
    <row r="130" spans="1:7" x14ac:dyDescent="0.2">
      <c r="A130" s="163"/>
      <c r="B130" s="164"/>
      <c r="C130" s="165" t="s">
        <v>224</v>
      </c>
      <c r="D130" s="166"/>
      <c r="E130" s="167"/>
      <c r="F130" s="167"/>
      <c r="G130" s="168">
        <v>0</v>
      </c>
    </row>
    <row r="131" spans="1:7" x14ac:dyDescent="0.2">
      <c r="A131" s="163"/>
      <c r="B131" s="164"/>
      <c r="C131" s="165" t="s">
        <v>41</v>
      </c>
      <c r="D131" s="166"/>
      <c r="E131" s="167"/>
      <c r="F131" s="167"/>
      <c r="G131" s="168">
        <v>0</v>
      </c>
    </row>
    <row r="132" spans="1:7" x14ac:dyDescent="0.2">
      <c r="A132" s="163"/>
      <c r="B132" s="164"/>
      <c r="C132" s="165" t="s">
        <v>42</v>
      </c>
      <c r="D132" s="166"/>
      <c r="E132" s="167"/>
      <c r="F132" s="167"/>
      <c r="G132" s="168">
        <v>0</v>
      </c>
    </row>
    <row r="133" spans="1:7" x14ac:dyDescent="0.2">
      <c r="A133" s="163"/>
      <c r="B133" s="164"/>
      <c r="C133" s="165" t="s">
        <v>43</v>
      </c>
      <c r="D133" s="166"/>
      <c r="E133" s="167"/>
      <c r="F133" s="167"/>
      <c r="G133" s="168">
        <v>0</v>
      </c>
    </row>
    <row r="134" spans="1:7" x14ac:dyDescent="0.2">
      <c r="A134" s="163"/>
      <c r="B134" s="164"/>
      <c r="C134" s="165" t="s">
        <v>44</v>
      </c>
      <c r="D134" s="166"/>
      <c r="E134" s="167"/>
      <c r="F134" s="167"/>
      <c r="G134" s="168"/>
    </row>
    <row r="135" spans="1:7" x14ac:dyDescent="0.2">
      <c r="A135" s="163"/>
      <c r="B135" s="164"/>
      <c r="C135" s="165" t="s">
        <v>45</v>
      </c>
      <c r="D135" s="166"/>
      <c r="E135" s="167"/>
      <c r="F135" s="167"/>
      <c r="G135" s="168">
        <v>0</v>
      </c>
    </row>
    <row r="136" spans="1:7" x14ac:dyDescent="0.2">
      <c r="A136" s="163"/>
      <c r="B136" s="164"/>
      <c r="C136" s="165" t="s">
        <v>46</v>
      </c>
      <c r="D136" s="166"/>
      <c r="E136" s="167"/>
      <c r="F136" s="167"/>
      <c r="G136" s="168"/>
    </row>
    <row r="137" spans="1:7" x14ac:dyDescent="0.2">
      <c r="A137" s="163"/>
      <c r="B137" s="164"/>
      <c r="C137" s="165" t="s">
        <v>47</v>
      </c>
      <c r="D137" s="166"/>
      <c r="E137" s="167"/>
      <c r="F137" s="167"/>
      <c r="G137" s="168">
        <v>0</v>
      </c>
    </row>
    <row r="138" spans="1:7" x14ac:dyDescent="0.2">
      <c r="A138" s="169"/>
      <c r="B138" s="170" t="s">
        <v>40</v>
      </c>
      <c r="C138" s="171"/>
      <c r="D138" s="172"/>
      <c r="E138" s="173"/>
      <c r="F138" s="173"/>
      <c r="G138" s="174">
        <f>SUM(G130:G137)</f>
        <v>0</v>
      </c>
    </row>
    <row r="139" spans="1:7" x14ac:dyDescent="0.2">
      <c r="E139" s="78"/>
    </row>
    <row r="140" spans="1:7" x14ac:dyDescent="0.2">
      <c r="E140" s="78"/>
    </row>
    <row r="141" spans="1:7" x14ac:dyDescent="0.2">
      <c r="E141" s="78"/>
    </row>
    <row r="142" spans="1:7" x14ac:dyDescent="0.2">
      <c r="E142" s="78"/>
    </row>
    <row r="143" spans="1:7" x14ac:dyDescent="0.2">
      <c r="E143" s="78"/>
    </row>
    <row r="144" spans="1:7" x14ac:dyDescent="0.2">
      <c r="E144" s="78"/>
    </row>
    <row r="145" spans="5:5" x14ac:dyDescent="0.2">
      <c r="E145" s="78"/>
    </row>
    <row r="146" spans="5:5" x14ac:dyDescent="0.2">
      <c r="E146" s="78"/>
    </row>
    <row r="147" spans="5:5" x14ac:dyDescent="0.2">
      <c r="E147" s="78"/>
    </row>
    <row r="148" spans="5:5" x14ac:dyDescent="0.2">
      <c r="E148" s="78"/>
    </row>
    <row r="149" spans="5:5" x14ac:dyDescent="0.2">
      <c r="E149" s="78"/>
    </row>
    <row r="150" spans="5:5" x14ac:dyDescent="0.2">
      <c r="E150" s="78"/>
    </row>
    <row r="151" spans="5:5" x14ac:dyDescent="0.2">
      <c r="E151" s="78"/>
    </row>
    <row r="152" spans="5:5" x14ac:dyDescent="0.2">
      <c r="E152" s="78"/>
    </row>
    <row r="153" spans="5:5" x14ac:dyDescent="0.2">
      <c r="E153" s="78"/>
    </row>
    <row r="154" spans="5:5" x14ac:dyDescent="0.2">
      <c r="E154" s="78"/>
    </row>
    <row r="155" spans="5:5" x14ac:dyDescent="0.2">
      <c r="E155" s="78"/>
    </row>
    <row r="156" spans="5:5" x14ac:dyDescent="0.2">
      <c r="E156" s="78"/>
    </row>
    <row r="157" spans="5:5" x14ac:dyDescent="0.2">
      <c r="E157" s="78"/>
    </row>
    <row r="158" spans="5:5" x14ac:dyDescent="0.2">
      <c r="E158" s="78"/>
    </row>
    <row r="159" spans="5:5" x14ac:dyDescent="0.2">
      <c r="E159" s="78"/>
    </row>
    <row r="160" spans="5:5" x14ac:dyDescent="0.2">
      <c r="E160" s="78"/>
    </row>
    <row r="161" spans="5:5" x14ac:dyDescent="0.2">
      <c r="E161" s="78"/>
    </row>
    <row r="162" spans="5:5" x14ac:dyDescent="0.2">
      <c r="E162" s="78"/>
    </row>
    <row r="163" spans="5:5" x14ac:dyDescent="0.2">
      <c r="E163" s="78"/>
    </row>
    <row r="164" spans="5:5" x14ac:dyDescent="0.2">
      <c r="E164" s="78"/>
    </row>
    <row r="165" spans="5:5" x14ac:dyDescent="0.2">
      <c r="E165" s="78"/>
    </row>
    <row r="166" spans="5:5" x14ac:dyDescent="0.2">
      <c r="E166" s="78"/>
    </row>
    <row r="167" spans="5:5" x14ac:dyDescent="0.2">
      <c r="E167" s="78"/>
    </row>
    <row r="168" spans="5:5" x14ac:dyDescent="0.2">
      <c r="E168" s="78"/>
    </row>
    <row r="169" spans="5:5" x14ac:dyDescent="0.2">
      <c r="E169" s="78"/>
    </row>
    <row r="170" spans="5:5" x14ac:dyDescent="0.2">
      <c r="E170" s="78"/>
    </row>
    <row r="171" spans="5:5" x14ac:dyDescent="0.2">
      <c r="E171" s="78"/>
    </row>
    <row r="172" spans="5:5" x14ac:dyDescent="0.2">
      <c r="E172" s="78"/>
    </row>
    <row r="173" spans="5:5" x14ac:dyDescent="0.2">
      <c r="E173" s="78"/>
    </row>
    <row r="174" spans="5:5" x14ac:dyDescent="0.2">
      <c r="E174" s="78"/>
    </row>
    <row r="175" spans="5:5" x14ac:dyDescent="0.2">
      <c r="E175" s="78"/>
    </row>
    <row r="176" spans="5:5" x14ac:dyDescent="0.2">
      <c r="E176" s="78"/>
    </row>
    <row r="177" spans="1:7" x14ac:dyDescent="0.2">
      <c r="E177" s="78"/>
    </row>
    <row r="178" spans="1:7" x14ac:dyDescent="0.2">
      <c r="E178" s="78"/>
    </row>
    <row r="179" spans="1:7" x14ac:dyDescent="0.2">
      <c r="E179" s="78"/>
    </row>
    <row r="180" spans="1:7" x14ac:dyDescent="0.2">
      <c r="E180" s="78"/>
    </row>
    <row r="181" spans="1:7" x14ac:dyDescent="0.2">
      <c r="E181" s="78"/>
    </row>
    <row r="182" spans="1:7" x14ac:dyDescent="0.2">
      <c r="E182" s="78"/>
    </row>
    <row r="183" spans="1:7" x14ac:dyDescent="0.2">
      <c r="E183" s="78"/>
    </row>
    <row r="184" spans="1:7" x14ac:dyDescent="0.2">
      <c r="E184" s="78"/>
    </row>
    <row r="185" spans="1:7" x14ac:dyDescent="0.2">
      <c r="E185" s="78"/>
    </row>
    <row r="186" spans="1:7" x14ac:dyDescent="0.2">
      <c r="E186" s="78"/>
    </row>
    <row r="187" spans="1:7" x14ac:dyDescent="0.2">
      <c r="E187" s="78"/>
    </row>
    <row r="188" spans="1:7" x14ac:dyDescent="0.2">
      <c r="E188" s="78"/>
    </row>
    <row r="189" spans="1:7" x14ac:dyDescent="0.2">
      <c r="E189" s="78"/>
    </row>
    <row r="190" spans="1:7" x14ac:dyDescent="0.2">
      <c r="E190" s="78"/>
    </row>
    <row r="191" spans="1:7" x14ac:dyDescent="0.2">
      <c r="A191" s="175"/>
      <c r="B191" s="175"/>
    </row>
    <row r="192" spans="1:7" x14ac:dyDescent="0.2">
      <c r="C192" s="176"/>
      <c r="D192" s="176"/>
      <c r="E192" s="177"/>
      <c r="F192" s="176"/>
      <c r="G192" s="178"/>
    </row>
    <row r="193" spans="1:2" x14ac:dyDescent="0.2">
      <c r="A193" s="175"/>
      <c r="B193" s="175"/>
    </row>
    <row r="1110" spans="1:7" x14ac:dyDescent="0.2">
      <c r="A1110" s="179"/>
      <c r="B1110" s="180"/>
      <c r="C1110" s="181" t="s">
        <v>41</v>
      </c>
      <c r="D1110" s="182"/>
      <c r="F1110" s="97"/>
      <c r="G1110" s="127">
        <v>100000</v>
      </c>
    </row>
    <row r="1111" spans="1:7" x14ac:dyDescent="0.2">
      <c r="A1111" s="179"/>
      <c r="B1111" s="180"/>
      <c r="C1111" s="181" t="s">
        <v>42</v>
      </c>
      <c r="D1111" s="182"/>
      <c r="F1111" s="97"/>
      <c r="G1111" s="127">
        <v>100000</v>
      </c>
    </row>
    <row r="1112" spans="1:7" x14ac:dyDescent="0.2">
      <c r="A1112" s="179"/>
      <c r="B1112" s="180"/>
      <c r="C1112" s="181" t="s">
        <v>43</v>
      </c>
      <c r="D1112" s="182"/>
      <c r="F1112" s="97"/>
      <c r="G1112" s="127">
        <v>100000</v>
      </c>
    </row>
    <row r="1113" spans="1:7" x14ac:dyDescent="0.2">
      <c r="A1113" s="179"/>
      <c r="B1113" s="180"/>
      <c r="C1113" s="181" t="s">
        <v>44</v>
      </c>
      <c r="D1113" s="182"/>
      <c r="F1113" s="97"/>
      <c r="G1113" s="127">
        <v>100000</v>
      </c>
    </row>
    <row r="1114" spans="1:7" x14ac:dyDescent="0.2">
      <c r="A1114" s="179"/>
      <c r="B1114" s="180"/>
      <c r="C1114" s="181" t="s">
        <v>45</v>
      </c>
      <c r="D1114" s="182"/>
      <c r="F1114" s="97"/>
      <c r="G1114" s="127">
        <v>100000</v>
      </c>
    </row>
    <row r="1115" spans="1:7" x14ac:dyDescent="0.2">
      <c r="A1115" s="179"/>
      <c r="B1115" s="180"/>
      <c r="C1115" s="181" t="s">
        <v>46</v>
      </c>
      <c r="D1115" s="182"/>
      <c r="F1115" s="97"/>
      <c r="G1115" s="127">
        <v>100000</v>
      </c>
    </row>
    <row r="1116" spans="1:7" x14ac:dyDescent="0.2">
      <c r="A1116" s="179"/>
      <c r="B1116" s="180"/>
      <c r="C1116" s="181" t="s">
        <v>47</v>
      </c>
      <c r="D1116" s="182"/>
      <c r="F1116" s="97"/>
      <c r="G1116" s="127">
        <v>100000</v>
      </c>
    </row>
  </sheetData>
  <mergeCells count="49">
    <mergeCell ref="C120:D120"/>
    <mergeCell ref="C121:D121"/>
    <mergeCell ref="C122:D122"/>
    <mergeCell ref="C124:D124"/>
    <mergeCell ref="C102:D102"/>
    <mergeCell ref="C104:G104"/>
    <mergeCell ref="C105:D105"/>
    <mergeCell ref="C107:G107"/>
    <mergeCell ref="C108:D108"/>
    <mergeCell ref="C109:D109"/>
    <mergeCell ref="C110:D110"/>
    <mergeCell ref="C112:G112"/>
    <mergeCell ref="C113:D113"/>
    <mergeCell ref="C97:D97"/>
    <mergeCell ref="C114:D114"/>
    <mergeCell ref="C115:D115"/>
    <mergeCell ref="C80:D80"/>
    <mergeCell ref="C81:D81"/>
    <mergeCell ref="C83:D83"/>
    <mergeCell ref="C84:D84"/>
    <mergeCell ref="C65:D65"/>
    <mergeCell ref="C67:D67"/>
    <mergeCell ref="C69:G69"/>
    <mergeCell ref="C71:D71"/>
    <mergeCell ref="C75:G75"/>
    <mergeCell ref="C76:D76"/>
    <mergeCell ref="C78:G78"/>
    <mergeCell ref="C79:G79"/>
    <mergeCell ref="C50:D50"/>
    <mergeCell ref="C51:D51"/>
    <mergeCell ref="C53:G53"/>
    <mergeCell ref="C58:D58"/>
    <mergeCell ref="C60:G60"/>
    <mergeCell ref="C61:D61"/>
    <mergeCell ref="C39:G39"/>
    <mergeCell ref="C40:G40"/>
    <mergeCell ref="C41:D41"/>
    <mergeCell ref="C42:D42"/>
    <mergeCell ref="C45:G45"/>
    <mergeCell ref="C46:D46"/>
    <mergeCell ref="C48:D48"/>
    <mergeCell ref="C49:D49"/>
    <mergeCell ref="C26:D26"/>
    <mergeCell ref="C27:D27"/>
    <mergeCell ref="C32:G32"/>
    <mergeCell ref="C35:D35"/>
    <mergeCell ref="A1:G1"/>
    <mergeCell ref="C12:D12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7C02-336B-4565-80F8-85DEDA688267}">
  <sheetPr codeName="List5"/>
  <dimension ref="A1:CZ1102"/>
  <sheetViews>
    <sheetView showGridLines="0" showZeros="0" topLeftCell="A94" zoomScaleNormal="100" workbookViewId="0">
      <selection activeCell="G122" sqref="G122"/>
    </sheetView>
  </sheetViews>
  <sheetFormatPr defaultRowHeight="12.75" x14ac:dyDescent="0.2"/>
  <cols>
    <col min="1" max="1" width="4.42578125" style="78" customWidth="1"/>
    <col min="2" max="2" width="11.5703125" style="78" customWidth="1"/>
    <col min="3" max="3" width="40.42578125" style="78" customWidth="1"/>
    <col min="4" max="4" width="5.5703125" style="78" customWidth="1"/>
    <col min="5" max="5" width="8.5703125" style="97" customWidth="1"/>
    <col min="6" max="6" width="9.85546875" style="78" customWidth="1"/>
    <col min="7" max="7" width="13.85546875" style="78" customWidth="1"/>
    <col min="8" max="8" width="11" style="78" hidden="1" customWidth="1"/>
    <col min="9" max="9" width="9.7109375" style="78" hidden="1" customWidth="1"/>
    <col min="10" max="10" width="11.28515625" style="78" hidden="1" customWidth="1"/>
    <col min="11" max="11" width="10.42578125" style="78" hidden="1" customWidth="1"/>
    <col min="12" max="12" width="75.42578125" style="78" customWidth="1"/>
    <col min="13" max="13" width="45.28515625" style="78" customWidth="1"/>
    <col min="14" max="55" width="9.140625" style="78"/>
    <col min="56" max="56" width="62.28515625" style="78" customWidth="1"/>
    <col min="57" max="256" width="9.140625" style="78"/>
    <col min="257" max="257" width="4.42578125" style="78" customWidth="1"/>
    <col min="258" max="258" width="11.5703125" style="78" customWidth="1"/>
    <col min="259" max="259" width="40.42578125" style="78" customWidth="1"/>
    <col min="260" max="260" width="5.5703125" style="78" customWidth="1"/>
    <col min="261" max="261" width="8.5703125" style="78" customWidth="1"/>
    <col min="262" max="262" width="9.85546875" style="78" customWidth="1"/>
    <col min="263" max="263" width="13.85546875" style="78" customWidth="1"/>
    <col min="264" max="264" width="11" style="78" customWidth="1"/>
    <col min="265" max="265" width="9.7109375" style="78" customWidth="1"/>
    <col min="266" max="266" width="11.28515625" style="78" customWidth="1"/>
    <col min="267" max="267" width="10.42578125" style="78" customWidth="1"/>
    <col min="268" max="268" width="75.42578125" style="78" customWidth="1"/>
    <col min="269" max="269" width="45.28515625" style="78" customWidth="1"/>
    <col min="270" max="311" width="9.140625" style="78"/>
    <col min="312" max="312" width="62.28515625" style="78" customWidth="1"/>
    <col min="313" max="512" width="9.140625" style="78"/>
    <col min="513" max="513" width="4.42578125" style="78" customWidth="1"/>
    <col min="514" max="514" width="11.5703125" style="78" customWidth="1"/>
    <col min="515" max="515" width="40.42578125" style="78" customWidth="1"/>
    <col min="516" max="516" width="5.5703125" style="78" customWidth="1"/>
    <col min="517" max="517" width="8.5703125" style="78" customWidth="1"/>
    <col min="518" max="518" width="9.85546875" style="78" customWidth="1"/>
    <col min="519" max="519" width="13.85546875" style="78" customWidth="1"/>
    <col min="520" max="520" width="11" style="78" customWidth="1"/>
    <col min="521" max="521" width="9.7109375" style="78" customWidth="1"/>
    <col min="522" max="522" width="11.28515625" style="78" customWidth="1"/>
    <col min="523" max="523" width="10.42578125" style="78" customWidth="1"/>
    <col min="524" max="524" width="75.42578125" style="78" customWidth="1"/>
    <col min="525" max="525" width="45.28515625" style="78" customWidth="1"/>
    <col min="526" max="567" width="9.140625" style="78"/>
    <col min="568" max="568" width="62.28515625" style="78" customWidth="1"/>
    <col min="569" max="768" width="9.140625" style="78"/>
    <col min="769" max="769" width="4.42578125" style="78" customWidth="1"/>
    <col min="770" max="770" width="11.5703125" style="78" customWidth="1"/>
    <col min="771" max="771" width="40.42578125" style="78" customWidth="1"/>
    <col min="772" max="772" width="5.5703125" style="78" customWidth="1"/>
    <col min="773" max="773" width="8.5703125" style="78" customWidth="1"/>
    <col min="774" max="774" width="9.85546875" style="78" customWidth="1"/>
    <col min="775" max="775" width="13.85546875" style="78" customWidth="1"/>
    <col min="776" max="776" width="11" style="78" customWidth="1"/>
    <col min="777" max="777" width="9.7109375" style="78" customWidth="1"/>
    <col min="778" max="778" width="11.28515625" style="78" customWidth="1"/>
    <col min="779" max="779" width="10.42578125" style="78" customWidth="1"/>
    <col min="780" max="780" width="75.42578125" style="78" customWidth="1"/>
    <col min="781" max="781" width="45.28515625" style="78" customWidth="1"/>
    <col min="782" max="823" width="9.140625" style="78"/>
    <col min="824" max="824" width="62.28515625" style="78" customWidth="1"/>
    <col min="825" max="1024" width="9.140625" style="78"/>
    <col min="1025" max="1025" width="4.42578125" style="78" customWidth="1"/>
    <col min="1026" max="1026" width="11.5703125" style="78" customWidth="1"/>
    <col min="1027" max="1027" width="40.42578125" style="78" customWidth="1"/>
    <col min="1028" max="1028" width="5.5703125" style="78" customWidth="1"/>
    <col min="1029" max="1029" width="8.5703125" style="78" customWidth="1"/>
    <col min="1030" max="1030" width="9.85546875" style="78" customWidth="1"/>
    <col min="1031" max="1031" width="13.85546875" style="78" customWidth="1"/>
    <col min="1032" max="1032" width="11" style="78" customWidth="1"/>
    <col min="1033" max="1033" width="9.7109375" style="78" customWidth="1"/>
    <col min="1034" max="1034" width="11.28515625" style="78" customWidth="1"/>
    <col min="1035" max="1035" width="10.42578125" style="78" customWidth="1"/>
    <col min="1036" max="1036" width="75.42578125" style="78" customWidth="1"/>
    <col min="1037" max="1037" width="45.28515625" style="78" customWidth="1"/>
    <col min="1038" max="1079" width="9.140625" style="78"/>
    <col min="1080" max="1080" width="62.28515625" style="78" customWidth="1"/>
    <col min="1081" max="1280" width="9.140625" style="78"/>
    <col min="1281" max="1281" width="4.42578125" style="78" customWidth="1"/>
    <col min="1282" max="1282" width="11.5703125" style="78" customWidth="1"/>
    <col min="1283" max="1283" width="40.42578125" style="78" customWidth="1"/>
    <col min="1284" max="1284" width="5.5703125" style="78" customWidth="1"/>
    <col min="1285" max="1285" width="8.5703125" style="78" customWidth="1"/>
    <col min="1286" max="1286" width="9.85546875" style="78" customWidth="1"/>
    <col min="1287" max="1287" width="13.85546875" style="78" customWidth="1"/>
    <col min="1288" max="1288" width="11" style="78" customWidth="1"/>
    <col min="1289" max="1289" width="9.7109375" style="78" customWidth="1"/>
    <col min="1290" max="1290" width="11.28515625" style="78" customWidth="1"/>
    <col min="1291" max="1291" width="10.42578125" style="78" customWidth="1"/>
    <col min="1292" max="1292" width="75.42578125" style="78" customWidth="1"/>
    <col min="1293" max="1293" width="45.28515625" style="78" customWidth="1"/>
    <col min="1294" max="1335" width="9.140625" style="78"/>
    <col min="1336" max="1336" width="62.28515625" style="78" customWidth="1"/>
    <col min="1337" max="1536" width="9.140625" style="78"/>
    <col min="1537" max="1537" width="4.42578125" style="78" customWidth="1"/>
    <col min="1538" max="1538" width="11.5703125" style="78" customWidth="1"/>
    <col min="1539" max="1539" width="40.42578125" style="78" customWidth="1"/>
    <col min="1540" max="1540" width="5.5703125" style="78" customWidth="1"/>
    <col min="1541" max="1541" width="8.5703125" style="78" customWidth="1"/>
    <col min="1542" max="1542" width="9.85546875" style="78" customWidth="1"/>
    <col min="1543" max="1543" width="13.85546875" style="78" customWidth="1"/>
    <col min="1544" max="1544" width="11" style="78" customWidth="1"/>
    <col min="1545" max="1545" width="9.7109375" style="78" customWidth="1"/>
    <col min="1546" max="1546" width="11.28515625" style="78" customWidth="1"/>
    <col min="1547" max="1547" width="10.42578125" style="78" customWidth="1"/>
    <col min="1548" max="1548" width="75.42578125" style="78" customWidth="1"/>
    <col min="1549" max="1549" width="45.28515625" style="78" customWidth="1"/>
    <col min="1550" max="1591" width="9.140625" style="78"/>
    <col min="1592" max="1592" width="62.28515625" style="78" customWidth="1"/>
    <col min="1593" max="1792" width="9.140625" style="78"/>
    <col min="1793" max="1793" width="4.42578125" style="78" customWidth="1"/>
    <col min="1794" max="1794" width="11.5703125" style="78" customWidth="1"/>
    <col min="1795" max="1795" width="40.42578125" style="78" customWidth="1"/>
    <col min="1796" max="1796" width="5.5703125" style="78" customWidth="1"/>
    <col min="1797" max="1797" width="8.5703125" style="78" customWidth="1"/>
    <col min="1798" max="1798" width="9.85546875" style="78" customWidth="1"/>
    <col min="1799" max="1799" width="13.85546875" style="78" customWidth="1"/>
    <col min="1800" max="1800" width="11" style="78" customWidth="1"/>
    <col min="1801" max="1801" width="9.7109375" style="78" customWidth="1"/>
    <col min="1802" max="1802" width="11.28515625" style="78" customWidth="1"/>
    <col min="1803" max="1803" width="10.42578125" style="78" customWidth="1"/>
    <col min="1804" max="1804" width="75.42578125" style="78" customWidth="1"/>
    <col min="1805" max="1805" width="45.28515625" style="78" customWidth="1"/>
    <col min="1806" max="1847" width="9.140625" style="78"/>
    <col min="1848" max="1848" width="62.28515625" style="78" customWidth="1"/>
    <col min="1849" max="2048" width="9.140625" style="78"/>
    <col min="2049" max="2049" width="4.42578125" style="78" customWidth="1"/>
    <col min="2050" max="2050" width="11.5703125" style="78" customWidth="1"/>
    <col min="2051" max="2051" width="40.42578125" style="78" customWidth="1"/>
    <col min="2052" max="2052" width="5.5703125" style="78" customWidth="1"/>
    <col min="2053" max="2053" width="8.5703125" style="78" customWidth="1"/>
    <col min="2054" max="2054" width="9.85546875" style="78" customWidth="1"/>
    <col min="2055" max="2055" width="13.85546875" style="78" customWidth="1"/>
    <col min="2056" max="2056" width="11" style="78" customWidth="1"/>
    <col min="2057" max="2057" width="9.7109375" style="78" customWidth="1"/>
    <col min="2058" max="2058" width="11.28515625" style="78" customWidth="1"/>
    <col min="2059" max="2059" width="10.42578125" style="78" customWidth="1"/>
    <col min="2060" max="2060" width="75.42578125" style="78" customWidth="1"/>
    <col min="2061" max="2061" width="45.28515625" style="78" customWidth="1"/>
    <col min="2062" max="2103" width="9.140625" style="78"/>
    <col min="2104" max="2104" width="62.28515625" style="78" customWidth="1"/>
    <col min="2105" max="2304" width="9.140625" style="78"/>
    <col min="2305" max="2305" width="4.42578125" style="78" customWidth="1"/>
    <col min="2306" max="2306" width="11.5703125" style="78" customWidth="1"/>
    <col min="2307" max="2307" width="40.42578125" style="78" customWidth="1"/>
    <col min="2308" max="2308" width="5.5703125" style="78" customWidth="1"/>
    <col min="2309" max="2309" width="8.5703125" style="78" customWidth="1"/>
    <col min="2310" max="2310" width="9.85546875" style="78" customWidth="1"/>
    <col min="2311" max="2311" width="13.85546875" style="78" customWidth="1"/>
    <col min="2312" max="2312" width="11" style="78" customWidth="1"/>
    <col min="2313" max="2313" width="9.7109375" style="78" customWidth="1"/>
    <col min="2314" max="2314" width="11.28515625" style="78" customWidth="1"/>
    <col min="2315" max="2315" width="10.42578125" style="78" customWidth="1"/>
    <col min="2316" max="2316" width="75.42578125" style="78" customWidth="1"/>
    <col min="2317" max="2317" width="45.28515625" style="78" customWidth="1"/>
    <col min="2318" max="2359" width="9.140625" style="78"/>
    <col min="2360" max="2360" width="62.28515625" style="78" customWidth="1"/>
    <col min="2361" max="2560" width="9.140625" style="78"/>
    <col min="2561" max="2561" width="4.42578125" style="78" customWidth="1"/>
    <col min="2562" max="2562" width="11.5703125" style="78" customWidth="1"/>
    <col min="2563" max="2563" width="40.42578125" style="78" customWidth="1"/>
    <col min="2564" max="2564" width="5.5703125" style="78" customWidth="1"/>
    <col min="2565" max="2565" width="8.5703125" style="78" customWidth="1"/>
    <col min="2566" max="2566" width="9.85546875" style="78" customWidth="1"/>
    <col min="2567" max="2567" width="13.85546875" style="78" customWidth="1"/>
    <col min="2568" max="2568" width="11" style="78" customWidth="1"/>
    <col min="2569" max="2569" width="9.7109375" style="78" customWidth="1"/>
    <col min="2570" max="2570" width="11.28515625" style="78" customWidth="1"/>
    <col min="2571" max="2571" width="10.42578125" style="78" customWidth="1"/>
    <col min="2572" max="2572" width="75.42578125" style="78" customWidth="1"/>
    <col min="2573" max="2573" width="45.28515625" style="78" customWidth="1"/>
    <col min="2574" max="2615" width="9.140625" style="78"/>
    <col min="2616" max="2616" width="62.28515625" style="78" customWidth="1"/>
    <col min="2617" max="2816" width="9.140625" style="78"/>
    <col min="2817" max="2817" width="4.42578125" style="78" customWidth="1"/>
    <col min="2818" max="2818" width="11.5703125" style="78" customWidth="1"/>
    <col min="2819" max="2819" width="40.42578125" style="78" customWidth="1"/>
    <col min="2820" max="2820" width="5.5703125" style="78" customWidth="1"/>
    <col min="2821" max="2821" width="8.5703125" style="78" customWidth="1"/>
    <col min="2822" max="2822" width="9.85546875" style="78" customWidth="1"/>
    <col min="2823" max="2823" width="13.85546875" style="78" customWidth="1"/>
    <col min="2824" max="2824" width="11" style="78" customWidth="1"/>
    <col min="2825" max="2825" width="9.7109375" style="78" customWidth="1"/>
    <col min="2826" max="2826" width="11.28515625" style="78" customWidth="1"/>
    <col min="2827" max="2827" width="10.42578125" style="78" customWidth="1"/>
    <col min="2828" max="2828" width="75.42578125" style="78" customWidth="1"/>
    <col min="2829" max="2829" width="45.28515625" style="78" customWidth="1"/>
    <col min="2830" max="2871" width="9.140625" style="78"/>
    <col min="2872" max="2872" width="62.28515625" style="78" customWidth="1"/>
    <col min="2873" max="3072" width="9.140625" style="78"/>
    <col min="3073" max="3073" width="4.42578125" style="78" customWidth="1"/>
    <col min="3074" max="3074" width="11.5703125" style="78" customWidth="1"/>
    <col min="3075" max="3075" width="40.42578125" style="78" customWidth="1"/>
    <col min="3076" max="3076" width="5.5703125" style="78" customWidth="1"/>
    <col min="3077" max="3077" width="8.5703125" style="78" customWidth="1"/>
    <col min="3078" max="3078" width="9.85546875" style="78" customWidth="1"/>
    <col min="3079" max="3079" width="13.85546875" style="78" customWidth="1"/>
    <col min="3080" max="3080" width="11" style="78" customWidth="1"/>
    <col min="3081" max="3081" width="9.7109375" style="78" customWidth="1"/>
    <col min="3082" max="3082" width="11.28515625" style="78" customWidth="1"/>
    <col min="3083" max="3083" width="10.42578125" style="78" customWidth="1"/>
    <col min="3084" max="3084" width="75.42578125" style="78" customWidth="1"/>
    <col min="3085" max="3085" width="45.28515625" style="78" customWidth="1"/>
    <col min="3086" max="3127" width="9.140625" style="78"/>
    <col min="3128" max="3128" width="62.28515625" style="78" customWidth="1"/>
    <col min="3129" max="3328" width="9.140625" style="78"/>
    <col min="3329" max="3329" width="4.42578125" style="78" customWidth="1"/>
    <col min="3330" max="3330" width="11.5703125" style="78" customWidth="1"/>
    <col min="3331" max="3331" width="40.42578125" style="78" customWidth="1"/>
    <col min="3332" max="3332" width="5.5703125" style="78" customWidth="1"/>
    <col min="3333" max="3333" width="8.5703125" style="78" customWidth="1"/>
    <col min="3334" max="3334" width="9.85546875" style="78" customWidth="1"/>
    <col min="3335" max="3335" width="13.85546875" style="78" customWidth="1"/>
    <col min="3336" max="3336" width="11" style="78" customWidth="1"/>
    <col min="3337" max="3337" width="9.7109375" style="78" customWidth="1"/>
    <col min="3338" max="3338" width="11.28515625" style="78" customWidth="1"/>
    <col min="3339" max="3339" width="10.42578125" style="78" customWidth="1"/>
    <col min="3340" max="3340" width="75.42578125" style="78" customWidth="1"/>
    <col min="3341" max="3341" width="45.28515625" style="78" customWidth="1"/>
    <col min="3342" max="3383" width="9.140625" style="78"/>
    <col min="3384" max="3384" width="62.28515625" style="78" customWidth="1"/>
    <col min="3385" max="3584" width="9.140625" style="78"/>
    <col min="3585" max="3585" width="4.42578125" style="78" customWidth="1"/>
    <col min="3586" max="3586" width="11.5703125" style="78" customWidth="1"/>
    <col min="3587" max="3587" width="40.42578125" style="78" customWidth="1"/>
    <col min="3588" max="3588" width="5.5703125" style="78" customWidth="1"/>
    <col min="3589" max="3589" width="8.5703125" style="78" customWidth="1"/>
    <col min="3590" max="3590" width="9.85546875" style="78" customWidth="1"/>
    <col min="3591" max="3591" width="13.85546875" style="78" customWidth="1"/>
    <col min="3592" max="3592" width="11" style="78" customWidth="1"/>
    <col min="3593" max="3593" width="9.7109375" style="78" customWidth="1"/>
    <col min="3594" max="3594" width="11.28515625" style="78" customWidth="1"/>
    <col min="3595" max="3595" width="10.42578125" style="78" customWidth="1"/>
    <col min="3596" max="3596" width="75.42578125" style="78" customWidth="1"/>
    <col min="3597" max="3597" width="45.28515625" style="78" customWidth="1"/>
    <col min="3598" max="3639" width="9.140625" style="78"/>
    <col min="3640" max="3640" width="62.28515625" style="78" customWidth="1"/>
    <col min="3641" max="3840" width="9.140625" style="78"/>
    <col min="3841" max="3841" width="4.42578125" style="78" customWidth="1"/>
    <col min="3842" max="3842" width="11.5703125" style="78" customWidth="1"/>
    <col min="3843" max="3843" width="40.42578125" style="78" customWidth="1"/>
    <col min="3844" max="3844" width="5.5703125" style="78" customWidth="1"/>
    <col min="3845" max="3845" width="8.5703125" style="78" customWidth="1"/>
    <col min="3846" max="3846" width="9.85546875" style="78" customWidth="1"/>
    <col min="3847" max="3847" width="13.85546875" style="78" customWidth="1"/>
    <col min="3848" max="3848" width="11" style="78" customWidth="1"/>
    <col min="3849" max="3849" width="9.7109375" style="78" customWidth="1"/>
    <col min="3850" max="3850" width="11.28515625" style="78" customWidth="1"/>
    <col min="3851" max="3851" width="10.42578125" style="78" customWidth="1"/>
    <col min="3852" max="3852" width="75.42578125" style="78" customWidth="1"/>
    <col min="3853" max="3853" width="45.28515625" style="78" customWidth="1"/>
    <col min="3854" max="3895" width="9.140625" style="78"/>
    <col min="3896" max="3896" width="62.28515625" style="78" customWidth="1"/>
    <col min="3897" max="4096" width="9.140625" style="78"/>
    <col min="4097" max="4097" width="4.42578125" style="78" customWidth="1"/>
    <col min="4098" max="4098" width="11.5703125" style="78" customWidth="1"/>
    <col min="4099" max="4099" width="40.42578125" style="78" customWidth="1"/>
    <col min="4100" max="4100" width="5.5703125" style="78" customWidth="1"/>
    <col min="4101" max="4101" width="8.5703125" style="78" customWidth="1"/>
    <col min="4102" max="4102" width="9.85546875" style="78" customWidth="1"/>
    <col min="4103" max="4103" width="13.85546875" style="78" customWidth="1"/>
    <col min="4104" max="4104" width="11" style="78" customWidth="1"/>
    <col min="4105" max="4105" width="9.7109375" style="78" customWidth="1"/>
    <col min="4106" max="4106" width="11.28515625" style="78" customWidth="1"/>
    <col min="4107" max="4107" width="10.42578125" style="78" customWidth="1"/>
    <col min="4108" max="4108" width="75.42578125" style="78" customWidth="1"/>
    <col min="4109" max="4109" width="45.28515625" style="78" customWidth="1"/>
    <col min="4110" max="4151" width="9.140625" style="78"/>
    <col min="4152" max="4152" width="62.28515625" style="78" customWidth="1"/>
    <col min="4153" max="4352" width="9.140625" style="78"/>
    <col min="4353" max="4353" width="4.42578125" style="78" customWidth="1"/>
    <col min="4354" max="4354" width="11.5703125" style="78" customWidth="1"/>
    <col min="4355" max="4355" width="40.42578125" style="78" customWidth="1"/>
    <col min="4356" max="4356" width="5.5703125" style="78" customWidth="1"/>
    <col min="4357" max="4357" width="8.5703125" style="78" customWidth="1"/>
    <col min="4358" max="4358" width="9.85546875" style="78" customWidth="1"/>
    <col min="4359" max="4359" width="13.85546875" style="78" customWidth="1"/>
    <col min="4360" max="4360" width="11" style="78" customWidth="1"/>
    <col min="4361" max="4361" width="9.7109375" style="78" customWidth="1"/>
    <col min="4362" max="4362" width="11.28515625" style="78" customWidth="1"/>
    <col min="4363" max="4363" width="10.42578125" style="78" customWidth="1"/>
    <col min="4364" max="4364" width="75.42578125" style="78" customWidth="1"/>
    <col min="4365" max="4365" width="45.28515625" style="78" customWidth="1"/>
    <col min="4366" max="4407" width="9.140625" style="78"/>
    <col min="4408" max="4408" width="62.28515625" style="78" customWidth="1"/>
    <col min="4409" max="4608" width="9.140625" style="78"/>
    <col min="4609" max="4609" width="4.42578125" style="78" customWidth="1"/>
    <col min="4610" max="4610" width="11.5703125" style="78" customWidth="1"/>
    <col min="4611" max="4611" width="40.42578125" style="78" customWidth="1"/>
    <col min="4612" max="4612" width="5.5703125" style="78" customWidth="1"/>
    <col min="4613" max="4613" width="8.5703125" style="78" customWidth="1"/>
    <col min="4614" max="4614" width="9.85546875" style="78" customWidth="1"/>
    <col min="4615" max="4615" width="13.85546875" style="78" customWidth="1"/>
    <col min="4616" max="4616" width="11" style="78" customWidth="1"/>
    <col min="4617" max="4617" width="9.7109375" style="78" customWidth="1"/>
    <col min="4618" max="4618" width="11.28515625" style="78" customWidth="1"/>
    <col min="4619" max="4619" width="10.42578125" style="78" customWidth="1"/>
    <col min="4620" max="4620" width="75.42578125" style="78" customWidth="1"/>
    <col min="4621" max="4621" width="45.28515625" style="78" customWidth="1"/>
    <col min="4622" max="4663" width="9.140625" style="78"/>
    <col min="4664" max="4664" width="62.28515625" style="78" customWidth="1"/>
    <col min="4665" max="4864" width="9.140625" style="78"/>
    <col min="4865" max="4865" width="4.42578125" style="78" customWidth="1"/>
    <col min="4866" max="4866" width="11.5703125" style="78" customWidth="1"/>
    <col min="4867" max="4867" width="40.42578125" style="78" customWidth="1"/>
    <col min="4868" max="4868" width="5.5703125" style="78" customWidth="1"/>
    <col min="4869" max="4869" width="8.5703125" style="78" customWidth="1"/>
    <col min="4870" max="4870" width="9.85546875" style="78" customWidth="1"/>
    <col min="4871" max="4871" width="13.85546875" style="78" customWidth="1"/>
    <col min="4872" max="4872" width="11" style="78" customWidth="1"/>
    <col min="4873" max="4873" width="9.7109375" style="78" customWidth="1"/>
    <col min="4874" max="4874" width="11.28515625" style="78" customWidth="1"/>
    <col min="4875" max="4875" width="10.42578125" style="78" customWidth="1"/>
    <col min="4876" max="4876" width="75.42578125" style="78" customWidth="1"/>
    <col min="4877" max="4877" width="45.28515625" style="78" customWidth="1"/>
    <col min="4878" max="4919" width="9.140625" style="78"/>
    <col min="4920" max="4920" width="62.28515625" style="78" customWidth="1"/>
    <col min="4921" max="5120" width="9.140625" style="78"/>
    <col min="5121" max="5121" width="4.42578125" style="78" customWidth="1"/>
    <col min="5122" max="5122" width="11.5703125" style="78" customWidth="1"/>
    <col min="5123" max="5123" width="40.42578125" style="78" customWidth="1"/>
    <col min="5124" max="5124" width="5.5703125" style="78" customWidth="1"/>
    <col min="5125" max="5125" width="8.5703125" style="78" customWidth="1"/>
    <col min="5126" max="5126" width="9.85546875" style="78" customWidth="1"/>
    <col min="5127" max="5127" width="13.85546875" style="78" customWidth="1"/>
    <col min="5128" max="5128" width="11" style="78" customWidth="1"/>
    <col min="5129" max="5129" width="9.7109375" style="78" customWidth="1"/>
    <col min="5130" max="5130" width="11.28515625" style="78" customWidth="1"/>
    <col min="5131" max="5131" width="10.42578125" style="78" customWidth="1"/>
    <col min="5132" max="5132" width="75.42578125" style="78" customWidth="1"/>
    <col min="5133" max="5133" width="45.28515625" style="78" customWidth="1"/>
    <col min="5134" max="5175" width="9.140625" style="78"/>
    <col min="5176" max="5176" width="62.28515625" style="78" customWidth="1"/>
    <col min="5177" max="5376" width="9.140625" style="78"/>
    <col min="5377" max="5377" width="4.42578125" style="78" customWidth="1"/>
    <col min="5378" max="5378" width="11.5703125" style="78" customWidth="1"/>
    <col min="5379" max="5379" width="40.42578125" style="78" customWidth="1"/>
    <col min="5380" max="5380" width="5.5703125" style="78" customWidth="1"/>
    <col min="5381" max="5381" width="8.5703125" style="78" customWidth="1"/>
    <col min="5382" max="5382" width="9.85546875" style="78" customWidth="1"/>
    <col min="5383" max="5383" width="13.85546875" style="78" customWidth="1"/>
    <col min="5384" max="5384" width="11" style="78" customWidth="1"/>
    <col min="5385" max="5385" width="9.7109375" style="78" customWidth="1"/>
    <col min="5386" max="5386" width="11.28515625" style="78" customWidth="1"/>
    <col min="5387" max="5387" width="10.42578125" style="78" customWidth="1"/>
    <col min="5388" max="5388" width="75.42578125" style="78" customWidth="1"/>
    <col min="5389" max="5389" width="45.28515625" style="78" customWidth="1"/>
    <col min="5390" max="5431" width="9.140625" style="78"/>
    <col min="5432" max="5432" width="62.28515625" style="78" customWidth="1"/>
    <col min="5433" max="5632" width="9.140625" style="78"/>
    <col min="5633" max="5633" width="4.42578125" style="78" customWidth="1"/>
    <col min="5634" max="5634" width="11.5703125" style="78" customWidth="1"/>
    <col min="5635" max="5635" width="40.42578125" style="78" customWidth="1"/>
    <col min="5636" max="5636" width="5.5703125" style="78" customWidth="1"/>
    <col min="5637" max="5637" width="8.5703125" style="78" customWidth="1"/>
    <col min="5638" max="5638" width="9.85546875" style="78" customWidth="1"/>
    <col min="5639" max="5639" width="13.85546875" style="78" customWidth="1"/>
    <col min="5640" max="5640" width="11" style="78" customWidth="1"/>
    <col min="5641" max="5641" width="9.7109375" style="78" customWidth="1"/>
    <col min="5642" max="5642" width="11.28515625" style="78" customWidth="1"/>
    <col min="5643" max="5643" width="10.42578125" style="78" customWidth="1"/>
    <col min="5644" max="5644" width="75.42578125" style="78" customWidth="1"/>
    <col min="5645" max="5645" width="45.28515625" style="78" customWidth="1"/>
    <col min="5646" max="5687" width="9.140625" style="78"/>
    <col min="5688" max="5688" width="62.28515625" style="78" customWidth="1"/>
    <col min="5689" max="5888" width="9.140625" style="78"/>
    <col min="5889" max="5889" width="4.42578125" style="78" customWidth="1"/>
    <col min="5890" max="5890" width="11.5703125" style="78" customWidth="1"/>
    <col min="5891" max="5891" width="40.42578125" style="78" customWidth="1"/>
    <col min="5892" max="5892" width="5.5703125" style="78" customWidth="1"/>
    <col min="5893" max="5893" width="8.5703125" style="78" customWidth="1"/>
    <col min="5894" max="5894" width="9.85546875" style="78" customWidth="1"/>
    <col min="5895" max="5895" width="13.85546875" style="78" customWidth="1"/>
    <col min="5896" max="5896" width="11" style="78" customWidth="1"/>
    <col min="5897" max="5897" width="9.7109375" style="78" customWidth="1"/>
    <col min="5898" max="5898" width="11.28515625" style="78" customWidth="1"/>
    <col min="5899" max="5899" width="10.42578125" style="78" customWidth="1"/>
    <col min="5900" max="5900" width="75.42578125" style="78" customWidth="1"/>
    <col min="5901" max="5901" width="45.28515625" style="78" customWidth="1"/>
    <col min="5902" max="5943" width="9.140625" style="78"/>
    <col min="5944" max="5944" width="62.28515625" style="78" customWidth="1"/>
    <col min="5945" max="6144" width="9.140625" style="78"/>
    <col min="6145" max="6145" width="4.42578125" style="78" customWidth="1"/>
    <col min="6146" max="6146" width="11.5703125" style="78" customWidth="1"/>
    <col min="6147" max="6147" width="40.42578125" style="78" customWidth="1"/>
    <col min="6148" max="6148" width="5.5703125" style="78" customWidth="1"/>
    <col min="6149" max="6149" width="8.5703125" style="78" customWidth="1"/>
    <col min="6150" max="6150" width="9.85546875" style="78" customWidth="1"/>
    <col min="6151" max="6151" width="13.85546875" style="78" customWidth="1"/>
    <col min="6152" max="6152" width="11" style="78" customWidth="1"/>
    <col min="6153" max="6153" width="9.7109375" style="78" customWidth="1"/>
    <col min="6154" max="6154" width="11.28515625" style="78" customWidth="1"/>
    <col min="6155" max="6155" width="10.42578125" style="78" customWidth="1"/>
    <col min="6156" max="6156" width="75.42578125" style="78" customWidth="1"/>
    <col min="6157" max="6157" width="45.28515625" style="78" customWidth="1"/>
    <col min="6158" max="6199" width="9.140625" style="78"/>
    <col min="6200" max="6200" width="62.28515625" style="78" customWidth="1"/>
    <col min="6201" max="6400" width="9.140625" style="78"/>
    <col min="6401" max="6401" width="4.42578125" style="78" customWidth="1"/>
    <col min="6402" max="6402" width="11.5703125" style="78" customWidth="1"/>
    <col min="6403" max="6403" width="40.42578125" style="78" customWidth="1"/>
    <col min="6404" max="6404" width="5.5703125" style="78" customWidth="1"/>
    <col min="6405" max="6405" width="8.5703125" style="78" customWidth="1"/>
    <col min="6406" max="6406" width="9.85546875" style="78" customWidth="1"/>
    <col min="6407" max="6407" width="13.85546875" style="78" customWidth="1"/>
    <col min="6408" max="6408" width="11" style="78" customWidth="1"/>
    <col min="6409" max="6409" width="9.7109375" style="78" customWidth="1"/>
    <col min="6410" max="6410" width="11.28515625" style="78" customWidth="1"/>
    <col min="6411" max="6411" width="10.42578125" style="78" customWidth="1"/>
    <col min="6412" max="6412" width="75.42578125" style="78" customWidth="1"/>
    <col min="6413" max="6413" width="45.28515625" style="78" customWidth="1"/>
    <col min="6414" max="6455" width="9.140625" style="78"/>
    <col min="6456" max="6456" width="62.28515625" style="78" customWidth="1"/>
    <col min="6457" max="6656" width="9.140625" style="78"/>
    <col min="6657" max="6657" width="4.42578125" style="78" customWidth="1"/>
    <col min="6658" max="6658" width="11.5703125" style="78" customWidth="1"/>
    <col min="6659" max="6659" width="40.42578125" style="78" customWidth="1"/>
    <col min="6660" max="6660" width="5.5703125" style="78" customWidth="1"/>
    <col min="6661" max="6661" width="8.5703125" style="78" customWidth="1"/>
    <col min="6662" max="6662" width="9.85546875" style="78" customWidth="1"/>
    <col min="6663" max="6663" width="13.85546875" style="78" customWidth="1"/>
    <col min="6664" max="6664" width="11" style="78" customWidth="1"/>
    <col min="6665" max="6665" width="9.7109375" style="78" customWidth="1"/>
    <col min="6666" max="6666" width="11.28515625" style="78" customWidth="1"/>
    <col min="6667" max="6667" width="10.42578125" style="78" customWidth="1"/>
    <col min="6668" max="6668" width="75.42578125" style="78" customWidth="1"/>
    <col min="6669" max="6669" width="45.28515625" style="78" customWidth="1"/>
    <col min="6670" max="6711" width="9.140625" style="78"/>
    <col min="6712" max="6712" width="62.28515625" style="78" customWidth="1"/>
    <col min="6713" max="6912" width="9.140625" style="78"/>
    <col min="6913" max="6913" width="4.42578125" style="78" customWidth="1"/>
    <col min="6914" max="6914" width="11.5703125" style="78" customWidth="1"/>
    <col min="6915" max="6915" width="40.42578125" style="78" customWidth="1"/>
    <col min="6916" max="6916" width="5.5703125" style="78" customWidth="1"/>
    <col min="6917" max="6917" width="8.5703125" style="78" customWidth="1"/>
    <col min="6918" max="6918" width="9.85546875" style="78" customWidth="1"/>
    <col min="6919" max="6919" width="13.85546875" style="78" customWidth="1"/>
    <col min="6920" max="6920" width="11" style="78" customWidth="1"/>
    <col min="6921" max="6921" width="9.7109375" style="78" customWidth="1"/>
    <col min="6922" max="6922" width="11.28515625" style="78" customWidth="1"/>
    <col min="6923" max="6923" width="10.42578125" style="78" customWidth="1"/>
    <col min="6924" max="6924" width="75.42578125" style="78" customWidth="1"/>
    <col min="6925" max="6925" width="45.28515625" style="78" customWidth="1"/>
    <col min="6926" max="6967" width="9.140625" style="78"/>
    <col min="6968" max="6968" width="62.28515625" style="78" customWidth="1"/>
    <col min="6969" max="7168" width="9.140625" style="78"/>
    <col min="7169" max="7169" width="4.42578125" style="78" customWidth="1"/>
    <col min="7170" max="7170" width="11.5703125" style="78" customWidth="1"/>
    <col min="7171" max="7171" width="40.42578125" style="78" customWidth="1"/>
    <col min="7172" max="7172" width="5.5703125" style="78" customWidth="1"/>
    <col min="7173" max="7173" width="8.5703125" style="78" customWidth="1"/>
    <col min="7174" max="7174" width="9.85546875" style="78" customWidth="1"/>
    <col min="7175" max="7175" width="13.85546875" style="78" customWidth="1"/>
    <col min="7176" max="7176" width="11" style="78" customWidth="1"/>
    <col min="7177" max="7177" width="9.7109375" style="78" customWidth="1"/>
    <col min="7178" max="7178" width="11.28515625" style="78" customWidth="1"/>
    <col min="7179" max="7179" width="10.42578125" style="78" customWidth="1"/>
    <col min="7180" max="7180" width="75.42578125" style="78" customWidth="1"/>
    <col min="7181" max="7181" width="45.28515625" style="78" customWidth="1"/>
    <col min="7182" max="7223" width="9.140625" style="78"/>
    <col min="7224" max="7224" width="62.28515625" style="78" customWidth="1"/>
    <col min="7225" max="7424" width="9.140625" style="78"/>
    <col min="7425" max="7425" width="4.42578125" style="78" customWidth="1"/>
    <col min="7426" max="7426" width="11.5703125" style="78" customWidth="1"/>
    <col min="7427" max="7427" width="40.42578125" style="78" customWidth="1"/>
    <col min="7428" max="7428" width="5.5703125" style="78" customWidth="1"/>
    <col min="7429" max="7429" width="8.5703125" style="78" customWidth="1"/>
    <col min="7430" max="7430" width="9.85546875" style="78" customWidth="1"/>
    <col min="7431" max="7431" width="13.85546875" style="78" customWidth="1"/>
    <col min="7432" max="7432" width="11" style="78" customWidth="1"/>
    <col min="7433" max="7433" width="9.7109375" style="78" customWidth="1"/>
    <col min="7434" max="7434" width="11.28515625" style="78" customWidth="1"/>
    <col min="7435" max="7435" width="10.42578125" style="78" customWidth="1"/>
    <col min="7436" max="7436" width="75.42578125" style="78" customWidth="1"/>
    <col min="7437" max="7437" width="45.28515625" style="78" customWidth="1"/>
    <col min="7438" max="7479" width="9.140625" style="78"/>
    <col min="7480" max="7480" width="62.28515625" style="78" customWidth="1"/>
    <col min="7481" max="7680" width="9.140625" style="78"/>
    <col min="7681" max="7681" width="4.42578125" style="78" customWidth="1"/>
    <col min="7682" max="7682" width="11.5703125" style="78" customWidth="1"/>
    <col min="7683" max="7683" width="40.42578125" style="78" customWidth="1"/>
    <col min="7684" max="7684" width="5.5703125" style="78" customWidth="1"/>
    <col min="7685" max="7685" width="8.5703125" style="78" customWidth="1"/>
    <col min="7686" max="7686" width="9.85546875" style="78" customWidth="1"/>
    <col min="7687" max="7687" width="13.85546875" style="78" customWidth="1"/>
    <col min="7688" max="7688" width="11" style="78" customWidth="1"/>
    <col min="7689" max="7689" width="9.7109375" style="78" customWidth="1"/>
    <col min="7690" max="7690" width="11.28515625" style="78" customWidth="1"/>
    <col min="7691" max="7691" width="10.42578125" style="78" customWidth="1"/>
    <col min="7692" max="7692" width="75.42578125" style="78" customWidth="1"/>
    <col min="7693" max="7693" width="45.28515625" style="78" customWidth="1"/>
    <col min="7694" max="7735" width="9.140625" style="78"/>
    <col min="7736" max="7736" width="62.28515625" style="78" customWidth="1"/>
    <col min="7737" max="7936" width="9.140625" style="78"/>
    <col min="7937" max="7937" width="4.42578125" style="78" customWidth="1"/>
    <col min="7938" max="7938" width="11.5703125" style="78" customWidth="1"/>
    <col min="7939" max="7939" width="40.42578125" style="78" customWidth="1"/>
    <col min="7940" max="7940" width="5.5703125" style="78" customWidth="1"/>
    <col min="7941" max="7941" width="8.5703125" style="78" customWidth="1"/>
    <col min="7942" max="7942" width="9.85546875" style="78" customWidth="1"/>
    <col min="7943" max="7943" width="13.85546875" style="78" customWidth="1"/>
    <col min="7944" max="7944" width="11" style="78" customWidth="1"/>
    <col min="7945" max="7945" width="9.7109375" style="78" customWidth="1"/>
    <col min="7946" max="7946" width="11.28515625" style="78" customWidth="1"/>
    <col min="7947" max="7947" width="10.42578125" style="78" customWidth="1"/>
    <col min="7948" max="7948" width="75.42578125" style="78" customWidth="1"/>
    <col min="7949" max="7949" width="45.28515625" style="78" customWidth="1"/>
    <col min="7950" max="7991" width="9.140625" style="78"/>
    <col min="7992" max="7992" width="62.28515625" style="78" customWidth="1"/>
    <col min="7993" max="8192" width="9.140625" style="78"/>
    <col min="8193" max="8193" width="4.42578125" style="78" customWidth="1"/>
    <col min="8194" max="8194" width="11.5703125" style="78" customWidth="1"/>
    <col min="8195" max="8195" width="40.42578125" style="78" customWidth="1"/>
    <col min="8196" max="8196" width="5.5703125" style="78" customWidth="1"/>
    <col min="8197" max="8197" width="8.5703125" style="78" customWidth="1"/>
    <col min="8198" max="8198" width="9.85546875" style="78" customWidth="1"/>
    <col min="8199" max="8199" width="13.85546875" style="78" customWidth="1"/>
    <col min="8200" max="8200" width="11" style="78" customWidth="1"/>
    <col min="8201" max="8201" width="9.7109375" style="78" customWidth="1"/>
    <col min="8202" max="8202" width="11.28515625" style="78" customWidth="1"/>
    <col min="8203" max="8203" width="10.42578125" style="78" customWidth="1"/>
    <col min="8204" max="8204" width="75.42578125" style="78" customWidth="1"/>
    <col min="8205" max="8205" width="45.28515625" style="78" customWidth="1"/>
    <col min="8206" max="8247" width="9.140625" style="78"/>
    <col min="8248" max="8248" width="62.28515625" style="78" customWidth="1"/>
    <col min="8249" max="8448" width="9.140625" style="78"/>
    <col min="8449" max="8449" width="4.42578125" style="78" customWidth="1"/>
    <col min="8450" max="8450" width="11.5703125" style="78" customWidth="1"/>
    <col min="8451" max="8451" width="40.42578125" style="78" customWidth="1"/>
    <col min="8452" max="8452" width="5.5703125" style="78" customWidth="1"/>
    <col min="8453" max="8453" width="8.5703125" style="78" customWidth="1"/>
    <col min="8454" max="8454" width="9.85546875" style="78" customWidth="1"/>
    <col min="8455" max="8455" width="13.85546875" style="78" customWidth="1"/>
    <col min="8456" max="8456" width="11" style="78" customWidth="1"/>
    <col min="8457" max="8457" width="9.7109375" style="78" customWidth="1"/>
    <col min="8458" max="8458" width="11.28515625" style="78" customWidth="1"/>
    <col min="8459" max="8459" width="10.42578125" style="78" customWidth="1"/>
    <col min="8460" max="8460" width="75.42578125" style="78" customWidth="1"/>
    <col min="8461" max="8461" width="45.28515625" style="78" customWidth="1"/>
    <col min="8462" max="8503" width="9.140625" style="78"/>
    <col min="8504" max="8504" width="62.28515625" style="78" customWidth="1"/>
    <col min="8505" max="8704" width="9.140625" style="78"/>
    <col min="8705" max="8705" width="4.42578125" style="78" customWidth="1"/>
    <col min="8706" max="8706" width="11.5703125" style="78" customWidth="1"/>
    <col min="8707" max="8707" width="40.42578125" style="78" customWidth="1"/>
    <col min="8708" max="8708" width="5.5703125" style="78" customWidth="1"/>
    <col min="8709" max="8709" width="8.5703125" style="78" customWidth="1"/>
    <col min="8710" max="8710" width="9.85546875" style="78" customWidth="1"/>
    <col min="8711" max="8711" width="13.85546875" style="78" customWidth="1"/>
    <col min="8712" max="8712" width="11" style="78" customWidth="1"/>
    <col min="8713" max="8713" width="9.7109375" style="78" customWidth="1"/>
    <col min="8714" max="8714" width="11.28515625" style="78" customWidth="1"/>
    <col min="8715" max="8715" width="10.42578125" style="78" customWidth="1"/>
    <col min="8716" max="8716" width="75.42578125" style="78" customWidth="1"/>
    <col min="8717" max="8717" width="45.28515625" style="78" customWidth="1"/>
    <col min="8718" max="8759" width="9.140625" style="78"/>
    <col min="8760" max="8760" width="62.28515625" style="78" customWidth="1"/>
    <col min="8761" max="8960" width="9.140625" style="78"/>
    <col min="8961" max="8961" width="4.42578125" style="78" customWidth="1"/>
    <col min="8962" max="8962" width="11.5703125" style="78" customWidth="1"/>
    <col min="8963" max="8963" width="40.42578125" style="78" customWidth="1"/>
    <col min="8964" max="8964" width="5.5703125" style="78" customWidth="1"/>
    <col min="8965" max="8965" width="8.5703125" style="78" customWidth="1"/>
    <col min="8966" max="8966" width="9.85546875" style="78" customWidth="1"/>
    <col min="8967" max="8967" width="13.85546875" style="78" customWidth="1"/>
    <col min="8968" max="8968" width="11" style="78" customWidth="1"/>
    <col min="8969" max="8969" width="9.7109375" style="78" customWidth="1"/>
    <col min="8970" max="8970" width="11.28515625" style="78" customWidth="1"/>
    <col min="8971" max="8971" width="10.42578125" style="78" customWidth="1"/>
    <col min="8972" max="8972" width="75.42578125" style="78" customWidth="1"/>
    <col min="8973" max="8973" width="45.28515625" style="78" customWidth="1"/>
    <col min="8974" max="9015" width="9.140625" style="78"/>
    <col min="9016" max="9016" width="62.28515625" style="78" customWidth="1"/>
    <col min="9017" max="9216" width="9.140625" style="78"/>
    <col min="9217" max="9217" width="4.42578125" style="78" customWidth="1"/>
    <col min="9218" max="9218" width="11.5703125" style="78" customWidth="1"/>
    <col min="9219" max="9219" width="40.42578125" style="78" customWidth="1"/>
    <col min="9220" max="9220" width="5.5703125" style="78" customWidth="1"/>
    <col min="9221" max="9221" width="8.5703125" style="78" customWidth="1"/>
    <col min="9222" max="9222" width="9.85546875" style="78" customWidth="1"/>
    <col min="9223" max="9223" width="13.85546875" style="78" customWidth="1"/>
    <col min="9224" max="9224" width="11" style="78" customWidth="1"/>
    <col min="9225" max="9225" width="9.7109375" style="78" customWidth="1"/>
    <col min="9226" max="9226" width="11.28515625" style="78" customWidth="1"/>
    <col min="9227" max="9227" width="10.42578125" style="78" customWidth="1"/>
    <col min="9228" max="9228" width="75.42578125" style="78" customWidth="1"/>
    <col min="9229" max="9229" width="45.28515625" style="78" customWidth="1"/>
    <col min="9230" max="9271" width="9.140625" style="78"/>
    <col min="9272" max="9272" width="62.28515625" style="78" customWidth="1"/>
    <col min="9273" max="9472" width="9.140625" style="78"/>
    <col min="9473" max="9473" width="4.42578125" style="78" customWidth="1"/>
    <col min="9474" max="9474" width="11.5703125" style="78" customWidth="1"/>
    <col min="9475" max="9475" width="40.42578125" style="78" customWidth="1"/>
    <col min="9476" max="9476" width="5.5703125" style="78" customWidth="1"/>
    <col min="9477" max="9477" width="8.5703125" style="78" customWidth="1"/>
    <col min="9478" max="9478" width="9.85546875" style="78" customWidth="1"/>
    <col min="9479" max="9479" width="13.85546875" style="78" customWidth="1"/>
    <col min="9480" max="9480" width="11" style="78" customWidth="1"/>
    <col min="9481" max="9481" width="9.7109375" style="78" customWidth="1"/>
    <col min="9482" max="9482" width="11.28515625" style="78" customWidth="1"/>
    <col min="9483" max="9483" width="10.42578125" style="78" customWidth="1"/>
    <col min="9484" max="9484" width="75.42578125" style="78" customWidth="1"/>
    <col min="9485" max="9485" width="45.28515625" style="78" customWidth="1"/>
    <col min="9486" max="9527" width="9.140625" style="78"/>
    <col min="9528" max="9528" width="62.28515625" style="78" customWidth="1"/>
    <col min="9529" max="9728" width="9.140625" style="78"/>
    <col min="9729" max="9729" width="4.42578125" style="78" customWidth="1"/>
    <col min="9730" max="9730" width="11.5703125" style="78" customWidth="1"/>
    <col min="9731" max="9731" width="40.42578125" style="78" customWidth="1"/>
    <col min="9732" max="9732" width="5.5703125" style="78" customWidth="1"/>
    <col min="9733" max="9733" width="8.5703125" style="78" customWidth="1"/>
    <col min="9734" max="9734" width="9.85546875" style="78" customWidth="1"/>
    <col min="9735" max="9735" width="13.85546875" style="78" customWidth="1"/>
    <col min="9736" max="9736" width="11" style="78" customWidth="1"/>
    <col min="9737" max="9737" width="9.7109375" style="78" customWidth="1"/>
    <col min="9738" max="9738" width="11.28515625" style="78" customWidth="1"/>
    <col min="9739" max="9739" width="10.42578125" style="78" customWidth="1"/>
    <col min="9740" max="9740" width="75.42578125" style="78" customWidth="1"/>
    <col min="9741" max="9741" width="45.28515625" style="78" customWidth="1"/>
    <col min="9742" max="9783" width="9.140625" style="78"/>
    <col min="9784" max="9784" width="62.28515625" style="78" customWidth="1"/>
    <col min="9785" max="9984" width="9.140625" style="78"/>
    <col min="9985" max="9985" width="4.42578125" style="78" customWidth="1"/>
    <col min="9986" max="9986" width="11.5703125" style="78" customWidth="1"/>
    <col min="9987" max="9987" width="40.42578125" style="78" customWidth="1"/>
    <col min="9988" max="9988" width="5.5703125" style="78" customWidth="1"/>
    <col min="9989" max="9989" width="8.5703125" style="78" customWidth="1"/>
    <col min="9990" max="9990" width="9.85546875" style="78" customWidth="1"/>
    <col min="9991" max="9991" width="13.85546875" style="78" customWidth="1"/>
    <col min="9992" max="9992" width="11" style="78" customWidth="1"/>
    <col min="9993" max="9993" width="9.7109375" style="78" customWidth="1"/>
    <col min="9994" max="9994" width="11.28515625" style="78" customWidth="1"/>
    <col min="9995" max="9995" width="10.42578125" style="78" customWidth="1"/>
    <col min="9996" max="9996" width="75.42578125" style="78" customWidth="1"/>
    <col min="9997" max="9997" width="45.28515625" style="78" customWidth="1"/>
    <col min="9998" max="10039" width="9.140625" style="78"/>
    <col min="10040" max="10040" width="62.28515625" style="78" customWidth="1"/>
    <col min="10041" max="10240" width="9.140625" style="78"/>
    <col min="10241" max="10241" width="4.42578125" style="78" customWidth="1"/>
    <col min="10242" max="10242" width="11.5703125" style="78" customWidth="1"/>
    <col min="10243" max="10243" width="40.42578125" style="78" customWidth="1"/>
    <col min="10244" max="10244" width="5.5703125" style="78" customWidth="1"/>
    <col min="10245" max="10245" width="8.5703125" style="78" customWidth="1"/>
    <col min="10246" max="10246" width="9.85546875" style="78" customWidth="1"/>
    <col min="10247" max="10247" width="13.85546875" style="78" customWidth="1"/>
    <col min="10248" max="10248" width="11" style="78" customWidth="1"/>
    <col min="10249" max="10249" width="9.7109375" style="78" customWidth="1"/>
    <col min="10250" max="10250" width="11.28515625" style="78" customWidth="1"/>
    <col min="10251" max="10251" width="10.42578125" style="78" customWidth="1"/>
    <col min="10252" max="10252" width="75.42578125" style="78" customWidth="1"/>
    <col min="10253" max="10253" width="45.28515625" style="78" customWidth="1"/>
    <col min="10254" max="10295" width="9.140625" style="78"/>
    <col min="10296" max="10296" width="62.28515625" style="78" customWidth="1"/>
    <col min="10297" max="10496" width="9.140625" style="78"/>
    <col min="10497" max="10497" width="4.42578125" style="78" customWidth="1"/>
    <col min="10498" max="10498" width="11.5703125" style="78" customWidth="1"/>
    <col min="10499" max="10499" width="40.42578125" style="78" customWidth="1"/>
    <col min="10500" max="10500" width="5.5703125" style="78" customWidth="1"/>
    <col min="10501" max="10501" width="8.5703125" style="78" customWidth="1"/>
    <col min="10502" max="10502" width="9.85546875" style="78" customWidth="1"/>
    <col min="10503" max="10503" width="13.85546875" style="78" customWidth="1"/>
    <col min="10504" max="10504" width="11" style="78" customWidth="1"/>
    <col min="10505" max="10505" width="9.7109375" style="78" customWidth="1"/>
    <col min="10506" max="10506" width="11.28515625" style="78" customWidth="1"/>
    <col min="10507" max="10507" width="10.42578125" style="78" customWidth="1"/>
    <col min="10508" max="10508" width="75.42578125" style="78" customWidth="1"/>
    <col min="10509" max="10509" width="45.28515625" style="78" customWidth="1"/>
    <col min="10510" max="10551" width="9.140625" style="78"/>
    <col min="10552" max="10552" width="62.28515625" style="78" customWidth="1"/>
    <col min="10553" max="10752" width="9.140625" style="78"/>
    <col min="10753" max="10753" width="4.42578125" style="78" customWidth="1"/>
    <col min="10754" max="10754" width="11.5703125" style="78" customWidth="1"/>
    <col min="10755" max="10755" width="40.42578125" style="78" customWidth="1"/>
    <col min="10756" max="10756" width="5.5703125" style="78" customWidth="1"/>
    <col min="10757" max="10757" width="8.5703125" style="78" customWidth="1"/>
    <col min="10758" max="10758" width="9.85546875" style="78" customWidth="1"/>
    <col min="10759" max="10759" width="13.85546875" style="78" customWidth="1"/>
    <col min="10760" max="10760" width="11" style="78" customWidth="1"/>
    <col min="10761" max="10761" width="9.7109375" style="78" customWidth="1"/>
    <col min="10762" max="10762" width="11.28515625" style="78" customWidth="1"/>
    <col min="10763" max="10763" width="10.42578125" style="78" customWidth="1"/>
    <col min="10764" max="10764" width="75.42578125" style="78" customWidth="1"/>
    <col min="10765" max="10765" width="45.28515625" style="78" customWidth="1"/>
    <col min="10766" max="10807" width="9.140625" style="78"/>
    <col min="10808" max="10808" width="62.28515625" style="78" customWidth="1"/>
    <col min="10809" max="11008" width="9.140625" style="78"/>
    <col min="11009" max="11009" width="4.42578125" style="78" customWidth="1"/>
    <col min="11010" max="11010" width="11.5703125" style="78" customWidth="1"/>
    <col min="11011" max="11011" width="40.42578125" style="78" customWidth="1"/>
    <col min="11012" max="11012" width="5.5703125" style="78" customWidth="1"/>
    <col min="11013" max="11013" width="8.5703125" style="78" customWidth="1"/>
    <col min="11014" max="11014" width="9.85546875" style="78" customWidth="1"/>
    <col min="11015" max="11015" width="13.85546875" style="78" customWidth="1"/>
    <col min="11016" max="11016" width="11" style="78" customWidth="1"/>
    <col min="11017" max="11017" width="9.7109375" style="78" customWidth="1"/>
    <col min="11018" max="11018" width="11.28515625" style="78" customWidth="1"/>
    <col min="11019" max="11019" width="10.42578125" style="78" customWidth="1"/>
    <col min="11020" max="11020" width="75.42578125" style="78" customWidth="1"/>
    <col min="11021" max="11021" width="45.28515625" style="78" customWidth="1"/>
    <col min="11022" max="11063" width="9.140625" style="78"/>
    <col min="11064" max="11064" width="62.28515625" style="78" customWidth="1"/>
    <col min="11065" max="11264" width="9.140625" style="78"/>
    <col min="11265" max="11265" width="4.42578125" style="78" customWidth="1"/>
    <col min="11266" max="11266" width="11.5703125" style="78" customWidth="1"/>
    <col min="11267" max="11267" width="40.42578125" style="78" customWidth="1"/>
    <col min="11268" max="11268" width="5.5703125" style="78" customWidth="1"/>
    <col min="11269" max="11269" width="8.5703125" style="78" customWidth="1"/>
    <col min="11270" max="11270" width="9.85546875" style="78" customWidth="1"/>
    <col min="11271" max="11271" width="13.85546875" style="78" customWidth="1"/>
    <col min="11272" max="11272" width="11" style="78" customWidth="1"/>
    <col min="11273" max="11273" width="9.7109375" style="78" customWidth="1"/>
    <col min="11274" max="11274" width="11.28515625" style="78" customWidth="1"/>
    <col min="11275" max="11275" width="10.42578125" style="78" customWidth="1"/>
    <col min="11276" max="11276" width="75.42578125" style="78" customWidth="1"/>
    <col min="11277" max="11277" width="45.28515625" style="78" customWidth="1"/>
    <col min="11278" max="11319" width="9.140625" style="78"/>
    <col min="11320" max="11320" width="62.28515625" style="78" customWidth="1"/>
    <col min="11321" max="11520" width="9.140625" style="78"/>
    <col min="11521" max="11521" width="4.42578125" style="78" customWidth="1"/>
    <col min="11522" max="11522" width="11.5703125" style="78" customWidth="1"/>
    <col min="11523" max="11523" width="40.42578125" style="78" customWidth="1"/>
    <col min="11524" max="11524" width="5.5703125" style="78" customWidth="1"/>
    <col min="11525" max="11525" width="8.5703125" style="78" customWidth="1"/>
    <col min="11526" max="11526" width="9.85546875" style="78" customWidth="1"/>
    <col min="11527" max="11527" width="13.85546875" style="78" customWidth="1"/>
    <col min="11528" max="11528" width="11" style="78" customWidth="1"/>
    <col min="11529" max="11529" width="9.7109375" style="78" customWidth="1"/>
    <col min="11530" max="11530" width="11.28515625" style="78" customWidth="1"/>
    <col min="11531" max="11531" width="10.42578125" style="78" customWidth="1"/>
    <col min="11532" max="11532" width="75.42578125" style="78" customWidth="1"/>
    <col min="11533" max="11533" width="45.28515625" style="78" customWidth="1"/>
    <col min="11534" max="11575" width="9.140625" style="78"/>
    <col min="11576" max="11576" width="62.28515625" style="78" customWidth="1"/>
    <col min="11577" max="11776" width="9.140625" style="78"/>
    <col min="11777" max="11777" width="4.42578125" style="78" customWidth="1"/>
    <col min="11778" max="11778" width="11.5703125" style="78" customWidth="1"/>
    <col min="11779" max="11779" width="40.42578125" style="78" customWidth="1"/>
    <col min="11780" max="11780" width="5.5703125" style="78" customWidth="1"/>
    <col min="11781" max="11781" width="8.5703125" style="78" customWidth="1"/>
    <col min="11782" max="11782" width="9.85546875" style="78" customWidth="1"/>
    <col min="11783" max="11783" width="13.85546875" style="78" customWidth="1"/>
    <col min="11784" max="11784" width="11" style="78" customWidth="1"/>
    <col min="11785" max="11785" width="9.7109375" style="78" customWidth="1"/>
    <col min="11786" max="11786" width="11.28515625" style="78" customWidth="1"/>
    <col min="11787" max="11787" width="10.42578125" style="78" customWidth="1"/>
    <col min="11788" max="11788" width="75.42578125" style="78" customWidth="1"/>
    <col min="11789" max="11789" width="45.28515625" style="78" customWidth="1"/>
    <col min="11790" max="11831" width="9.140625" style="78"/>
    <col min="11832" max="11832" width="62.28515625" style="78" customWidth="1"/>
    <col min="11833" max="12032" width="9.140625" style="78"/>
    <col min="12033" max="12033" width="4.42578125" style="78" customWidth="1"/>
    <col min="12034" max="12034" width="11.5703125" style="78" customWidth="1"/>
    <col min="12035" max="12035" width="40.42578125" style="78" customWidth="1"/>
    <col min="12036" max="12036" width="5.5703125" style="78" customWidth="1"/>
    <col min="12037" max="12037" width="8.5703125" style="78" customWidth="1"/>
    <col min="12038" max="12038" width="9.85546875" style="78" customWidth="1"/>
    <col min="12039" max="12039" width="13.85546875" style="78" customWidth="1"/>
    <col min="12040" max="12040" width="11" style="78" customWidth="1"/>
    <col min="12041" max="12041" width="9.7109375" style="78" customWidth="1"/>
    <col min="12042" max="12042" width="11.28515625" style="78" customWidth="1"/>
    <col min="12043" max="12043" width="10.42578125" style="78" customWidth="1"/>
    <col min="12044" max="12044" width="75.42578125" style="78" customWidth="1"/>
    <col min="12045" max="12045" width="45.28515625" style="78" customWidth="1"/>
    <col min="12046" max="12087" width="9.140625" style="78"/>
    <col min="12088" max="12088" width="62.28515625" style="78" customWidth="1"/>
    <col min="12089" max="12288" width="9.140625" style="78"/>
    <col min="12289" max="12289" width="4.42578125" style="78" customWidth="1"/>
    <col min="12290" max="12290" width="11.5703125" style="78" customWidth="1"/>
    <col min="12291" max="12291" width="40.42578125" style="78" customWidth="1"/>
    <col min="12292" max="12292" width="5.5703125" style="78" customWidth="1"/>
    <col min="12293" max="12293" width="8.5703125" style="78" customWidth="1"/>
    <col min="12294" max="12294" width="9.85546875" style="78" customWidth="1"/>
    <col min="12295" max="12295" width="13.85546875" style="78" customWidth="1"/>
    <col min="12296" max="12296" width="11" style="78" customWidth="1"/>
    <col min="12297" max="12297" width="9.7109375" style="78" customWidth="1"/>
    <col min="12298" max="12298" width="11.28515625" style="78" customWidth="1"/>
    <col min="12299" max="12299" width="10.42578125" style="78" customWidth="1"/>
    <col min="12300" max="12300" width="75.42578125" style="78" customWidth="1"/>
    <col min="12301" max="12301" width="45.28515625" style="78" customWidth="1"/>
    <col min="12302" max="12343" width="9.140625" style="78"/>
    <col min="12344" max="12344" width="62.28515625" style="78" customWidth="1"/>
    <col min="12345" max="12544" width="9.140625" style="78"/>
    <col min="12545" max="12545" width="4.42578125" style="78" customWidth="1"/>
    <col min="12546" max="12546" width="11.5703125" style="78" customWidth="1"/>
    <col min="12547" max="12547" width="40.42578125" style="78" customWidth="1"/>
    <col min="12548" max="12548" width="5.5703125" style="78" customWidth="1"/>
    <col min="12549" max="12549" width="8.5703125" style="78" customWidth="1"/>
    <col min="12550" max="12550" width="9.85546875" style="78" customWidth="1"/>
    <col min="12551" max="12551" width="13.85546875" style="78" customWidth="1"/>
    <col min="12552" max="12552" width="11" style="78" customWidth="1"/>
    <col min="12553" max="12553" width="9.7109375" style="78" customWidth="1"/>
    <col min="12554" max="12554" width="11.28515625" style="78" customWidth="1"/>
    <col min="12555" max="12555" width="10.42578125" style="78" customWidth="1"/>
    <col min="12556" max="12556" width="75.42578125" style="78" customWidth="1"/>
    <col min="12557" max="12557" width="45.28515625" style="78" customWidth="1"/>
    <col min="12558" max="12599" width="9.140625" style="78"/>
    <col min="12600" max="12600" width="62.28515625" style="78" customWidth="1"/>
    <col min="12601" max="12800" width="9.140625" style="78"/>
    <col min="12801" max="12801" width="4.42578125" style="78" customWidth="1"/>
    <col min="12802" max="12802" width="11.5703125" style="78" customWidth="1"/>
    <col min="12803" max="12803" width="40.42578125" style="78" customWidth="1"/>
    <col min="12804" max="12804" width="5.5703125" style="78" customWidth="1"/>
    <col min="12805" max="12805" width="8.5703125" style="78" customWidth="1"/>
    <col min="12806" max="12806" width="9.85546875" style="78" customWidth="1"/>
    <col min="12807" max="12807" width="13.85546875" style="78" customWidth="1"/>
    <col min="12808" max="12808" width="11" style="78" customWidth="1"/>
    <col min="12809" max="12809" width="9.7109375" style="78" customWidth="1"/>
    <col min="12810" max="12810" width="11.28515625" style="78" customWidth="1"/>
    <col min="12811" max="12811" width="10.42578125" style="78" customWidth="1"/>
    <col min="12812" max="12812" width="75.42578125" style="78" customWidth="1"/>
    <col min="12813" max="12813" width="45.28515625" style="78" customWidth="1"/>
    <col min="12814" max="12855" width="9.140625" style="78"/>
    <col min="12856" max="12856" width="62.28515625" style="78" customWidth="1"/>
    <col min="12857" max="13056" width="9.140625" style="78"/>
    <col min="13057" max="13057" width="4.42578125" style="78" customWidth="1"/>
    <col min="13058" max="13058" width="11.5703125" style="78" customWidth="1"/>
    <col min="13059" max="13059" width="40.42578125" style="78" customWidth="1"/>
    <col min="13060" max="13060" width="5.5703125" style="78" customWidth="1"/>
    <col min="13061" max="13061" width="8.5703125" style="78" customWidth="1"/>
    <col min="13062" max="13062" width="9.85546875" style="78" customWidth="1"/>
    <col min="13063" max="13063" width="13.85546875" style="78" customWidth="1"/>
    <col min="13064" max="13064" width="11" style="78" customWidth="1"/>
    <col min="13065" max="13065" width="9.7109375" style="78" customWidth="1"/>
    <col min="13066" max="13066" width="11.28515625" style="78" customWidth="1"/>
    <col min="13067" max="13067" width="10.42578125" style="78" customWidth="1"/>
    <col min="13068" max="13068" width="75.42578125" style="78" customWidth="1"/>
    <col min="13069" max="13069" width="45.28515625" style="78" customWidth="1"/>
    <col min="13070" max="13111" width="9.140625" style="78"/>
    <col min="13112" max="13112" width="62.28515625" style="78" customWidth="1"/>
    <col min="13113" max="13312" width="9.140625" style="78"/>
    <col min="13313" max="13313" width="4.42578125" style="78" customWidth="1"/>
    <col min="13314" max="13314" width="11.5703125" style="78" customWidth="1"/>
    <col min="13315" max="13315" width="40.42578125" style="78" customWidth="1"/>
    <col min="13316" max="13316" width="5.5703125" style="78" customWidth="1"/>
    <col min="13317" max="13317" width="8.5703125" style="78" customWidth="1"/>
    <col min="13318" max="13318" width="9.85546875" style="78" customWidth="1"/>
    <col min="13319" max="13319" width="13.85546875" style="78" customWidth="1"/>
    <col min="13320" max="13320" width="11" style="78" customWidth="1"/>
    <col min="13321" max="13321" width="9.7109375" style="78" customWidth="1"/>
    <col min="13322" max="13322" width="11.28515625" style="78" customWidth="1"/>
    <col min="13323" max="13323" width="10.42578125" style="78" customWidth="1"/>
    <col min="13324" max="13324" width="75.42578125" style="78" customWidth="1"/>
    <col min="13325" max="13325" width="45.28515625" style="78" customWidth="1"/>
    <col min="13326" max="13367" width="9.140625" style="78"/>
    <col min="13368" max="13368" width="62.28515625" style="78" customWidth="1"/>
    <col min="13369" max="13568" width="9.140625" style="78"/>
    <col min="13569" max="13569" width="4.42578125" style="78" customWidth="1"/>
    <col min="13570" max="13570" width="11.5703125" style="78" customWidth="1"/>
    <col min="13571" max="13571" width="40.42578125" style="78" customWidth="1"/>
    <col min="13572" max="13572" width="5.5703125" style="78" customWidth="1"/>
    <col min="13573" max="13573" width="8.5703125" style="78" customWidth="1"/>
    <col min="13574" max="13574" width="9.85546875" style="78" customWidth="1"/>
    <col min="13575" max="13575" width="13.85546875" style="78" customWidth="1"/>
    <col min="13576" max="13576" width="11" style="78" customWidth="1"/>
    <col min="13577" max="13577" width="9.7109375" style="78" customWidth="1"/>
    <col min="13578" max="13578" width="11.28515625" style="78" customWidth="1"/>
    <col min="13579" max="13579" width="10.42578125" style="78" customWidth="1"/>
    <col min="13580" max="13580" width="75.42578125" style="78" customWidth="1"/>
    <col min="13581" max="13581" width="45.28515625" style="78" customWidth="1"/>
    <col min="13582" max="13623" width="9.140625" style="78"/>
    <col min="13624" max="13624" width="62.28515625" style="78" customWidth="1"/>
    <col min="13625" max="13824" width="9.140625" style="78"/>
    <col min="13825" max="13825" width="4.42578125" style="78" customWidth="1"/>
    <col min="13826" max="13826" width="11.5703125" style="78" customWidth="1"/>
    <col min="13827" max="13827" width="40.42578125" style="78" customWidth="1"/>
    <col min="13828" max="13828" width="5.5703125" style="78" customWidth="1"/>
    <col min="13829" max="13829" width="8.5703125" style="78" customWidth="1"/>
    <col min="13830" max="13830" width="9.85546875" style="78" customWidth="1"/>
    <col min="13831" max="13831" width="13.85546875" style="78" customWidth="1"/>
    <col min="13832" max="13832" width="11" style="78" customWidth="1"/>
    <col min="13833" max="13833" width="9.7109375" style="78" customWidth="1"/>
    <col min="13834" max="13834" width="11.28515625" style="78" customWidth="1"/>
    <col min="13835" max="13835" width="10.42578125" style="78" customWidth="1"/>
    <col min="13836" max="13836" width="75.42578125" style="78" customWidth="1"/>
    <col min="13837" max="13837" width="45.28515625" style="78" customWidth="1"/>
    <col min="13838" max="13879" width="9.140625" style="78"/>
    <col min="13880" max="13880" width="62.28515625" style="78" customWidth="1"/>
    <col min="13881" max="14080" width="9.140625" style="78"/>
    <col min="14081" max="14081" width="4.42578125" style="78" customWidth="1"/>
    <col min="14082" max="14082" width="11.5703125" style="78" customWidth="1"/>
    <col min="14083" max="14083" width="40.42578125" style="78" customWidth="1"/>
    <col min="14084" max="14084" width="5.5703125" style="78" customWidth="1"/>
    <col min="14085" max="14085" width="8.5703125" style="78" customWidth="1"/>
    <col min="14086" max="14086" width="9.85546875" style="78" customWidth="1"/>
    <col min="14087" max="14087" width="13.85546875" style="78" customWidth="1"/>
    <col min="14088" max="14088" width="11" style="78" customWidth="1"/>
    <col min="14089" max="14089" width="9.7109375" style="78" customWidth="1"/>
    <col min="14090" max="14090" width="11.28515625" style="78" customWidth="1"/>
    <col min="14091" max="14091" width="10.42578125" style="78" customWidth="1"/>
    <col min="14092" max="14092" width="75.42578125" style="78" customWidth="1"/>
    <col min="14093" max="14093" width="45.28515625" style="78" customWidth="1"/>
    <col min="14094" max="14135" width="9.140625" style="78"/>
    <col min="14136" max="14136" width="62.28515625" style="78" customWidth="1"/>
    <col min="14137" max="14336" width="9.140625" style="78"/>
    <col min="14337" max="14337" width="4.42578125" style="78" customWidth="1"/>
    <col min="14338" max="14338" width="11.5703125" style="78" customWidth="1"/>
    <col min="14339" max="14339" width="40.42578125" style="78" customWidth="1"/>
    <col min="14340" max="14340" width="5.5703125" style="78" customWidth="1"/>
    <col min="14341" max="14341" width="8.5703125" style="78" customWidth="1"/>
    <col min="14342" max="14342" width="9.85546875" style="78" customWidth="1"/>
    <col min="14343" max="14343" width="13.85546875" style="78" customWidth="1"/>
    <col min="14344" max="14344" width="11" style="78" customWidth="1"/>
    <col min="14345" max="14345" width="9.7109375" style="78" customWidth="1"/>
    <col min="14346" max="14346" width="11.28515625" style="78" customWidth="1"/>
    <col min="14347" max="14347" width="10.42578125" style="78" customWidth="1"/>
    <col min="14348" max="14348" width="75.42578125" style="78" customWidth="1"/>
    <col min="14349" max="14349" width="45.28515625" style="78" customWidth="1"/>
    <col min="14350" max="14391" width="9.140625" style="78"/>
    <col min="14392" max="14392" width="62.28515625" style="78" customWidth="1"/>
    <col min="14393" max="14592" width="9.140625" style="78"/>
    <col min="14593" max="14593" width="4.42578125" style="78" customWidth="1"/>
    <col min="14594" max="14594" width="11.5703125" style="78" customWidth="1"/>
    <col min="14595" max="14595" width="40.42578125" style="78" customWidth="1"/>
    <col min="14596" max="14596" width="5.5703125" style="78" customWidth="1"/>
    <col min="14597" max="14597" width="8.5703125" style="78" customWidth="1"/>
    <col min="14598" max="14598" width="9.85546875" style="78" customWidth="1"/>
    <col min="14599" max="14599" width="13.85546875" style="78" customWidth="1"/>
    <col min="14600" max="14600" width="11" style="78" customWidth="1"/>
    <col min="14601" max="14601" width="9.7109375" style="78" customWidth="1"/>
    <col min="14602" max="14602" width="11.28515625" style="78" customWidth="1"/>
    <col min="14603" max="14603" width="10.42578125" style="78" customWidth="1"/>
    <col min="14604" max="14604" width="75.42578125" style="78" customWidth="1"/>
    <col min="14605" max="14605" width="45.28515625" style="78" customWidth="1"/>
    <col min="14606" max="14647" width="9.140625" style="78"/>
    <col min="14648" max="14648" width="62.28515625" style="78" customWidth="1"/>
    <col min="14649" max="14848" width="9.140625" style="78"/>
    <col min="14849" max="14849" width="4.42578125" style="78" customWidth="1"/>
    <col min="14850" max="14850" width="11.5703125" style="78" customWidth="1"/>
    <col min="14851" max="14851" width="40.42578125" style="78" customWidth="1"/>
    <col min="14852" max="14852" width="5.5703125" style="78" customWidth="1"/>
    <col min="14853" max="14853" width="8.5703125" style="78" customWidth="1"/>
    <col min="14854" max="14854" width="9.85546875" style="78" customWidth="1"/>
    <col min="14855" max="14855" width="13.85546875" style="78" customWidth="1"/>
    <col min="14856" max="14856" width="11" style="78" customWidth="1"/>
    <col min="14857" max="14857" width="9.7109375" style="78" customWidth="1"/>
    <col min="14858" max="14858" width="11.28515625" style="78" customWidth="1"/>
    <col min="14859" max="14859" width="10.42578125" style="78" customWidth="1"/>
    <col min="14860" max="14860" width="75.42578125" style="78" customWidth="1"/>
    <col min="14861" max="14861" width="45.28515625" style="78" customWidth="1"/>
    <col min="14862" max="14903" width="9.140625" style="78"/>
    <col min="14904" max="14904" width="62.28515625" style="78" customWidth="1"/>
    <col min="14905" max="15104" width="9.140625" style="78"/>
    <col min="15105" max="15105" width="4.42578125" style="78" customWidth="1"/>
    <col min="15106" max="15106" width="11.5703125" style="78" customWidth="1"/>
    <col min="15107" max="15107" width="40.42578125" style="78" customWidth="1"/>
    <col min="15108" max="15108" width="5.5703125" style="78" customWidth="1"/>
    <col min="15109" max="15109" width="8.5703125" style="78" customWidth="1"/>
    <col min="15110" max="15110" width="9.85546875" style="78" customWidth="1"/>
    <col min="15111" max="15111" width="13.85546875" style="78" customWidth="1"/>
    <col min="15112" max="15112" width="11" style="78" customWidth="1"/>
    <col min="15113" max="15113" width="9.7109375" style="78" customWidth="1"/>
    <col min="15114" max="15114" width="11.28515625" style="78" customWidth="1"/>
    <col min="15115" max="15115" width="10.42578125" style="78" customWidth="1"/>
    <col min="15116" max="15116" width="75.42578125" style="78" customWidth="1"/>
    <col min="15117" max="15117" width="45.28515625" style="78" customWidth="1"/>
    <col min="15118" max="15159" width="9.140625" style="78"/>
    <col min="15160" max="15160" width="62.28515625" style="78" customWidth="1"/>
    <col min="15161" max="15360" width="9.140625" style="78"/>
    <col min="15361" max="15361" width="4.42578125" style="78" customWidth="1"/>
    <col min="15362" max="15362" width="11.5703125" style="78" customWidth="1"/>
    <col min="15363" max="15363" width="40.42578125" style="78" customWidth="1"/>
    <col min="15364" max="15364" width="5.5703125" style="78" customWidth="1"/>
    <col min="15365" max="15365" width="8.5703125" style="78" customWidth="1"/>
    <col min="15366" max="15366" width="9.85546875" style="78" customWidth="1"/>
    <col min="15367" max="15367" width="13.85546875" style="78" customWidth="1"/>
    <col min="15368" max="15368" width="11" style="78" customWidth="1"/>
    <col min="15369" max="15369" width="9.7109375" style="78" customWidth="1"/>
    <col min="15370" max="15370" width="11.28515625" style="78" customWidth="1"/>
    <col min="15371" max="15371" width="10.42578125" style="78" customWidth="1"/>
    <col min="15372" max="15372" width="75.42578125" style="78" customWidth="1"/>
    <col min="15373" max="15373" width="45.28515625" style="78" customWidth="1"/>
    <col min="15374" max="15415" width="9.140625" style="78"/>
    <col min="15416" max="15416" width="62.28515625" style="78" customWidth="1"/>
    <col min="15417" max="15616" width="9.140625" style="78"/>
    <col min="15617" max="15617" width="4.42578125" style="78" customWidth="1"/>
    <col min="15618" max="15618" width="11.5703125" style="78" customWidth="1"/>
    <col min="15619" max="15619" width="40.42578125" style="78" customWidth="1"/>
    <col min="15620" max="15620" width="5.5703125" style="78" customWidth="1"/>
    <col min="15621" max="15621" width="8.5703125" style="78" customWidth="1"/>
    <col min="15622" max="15622" width="9.85546875" style="78" customWidth="1"/>
    <col min="15623" max="15623" width="13.85546875" style="78" customWidth="1"/>
    <col min="15624" max="15624" width="11" style="78" customWidth="1"/>
    <col min="15625" max="15625" width="9.7109375" style="78" customWidth="1"/>
    <col min="15626" max="15626" width="11.28515625" style="78" customWidth="1"/>
    <col min="15627" max="15627" width="10.42578125" style="78" customWidth="1"/>
    <col min="15628" max="15628" width="75.42578125" style="78" customWidth="1"/>
    <col min="15629" max="15629" width="45.28515625" style="78" customWidth="1"/>
    <col min="15630" max="15671" width="9.140625" style="78"/>
    <col min="15672" max="15672" width="62.28515625" style="78" customWidth="1"/>
    <col min="15673" max="15872" width="9.140625" style="78"/>
    <col min="15873" max="15873" width="4.42578125" style="78" customWidth="1"/>
    <col min="15874" max="15874" width="11.5703125" style="78" customWidth="1"/>
    <col min="15875" max="15875" width="40.42578125" style="78" customWidth="1"/>
    <col min="15876" max="15876" width="5.5703125" style="78" customWidth="1"/>
    <col min="15877" max="15877" width="8.5703125" style="78" customWidth="1"/>
    <col min="15878" max="15878" width="9.85546875" style="78" customWidth="1"/>
    <col min="15879" max="15879" width="13.85546875" style="78" customWidth="1"/>
    <col min="15880" max="15880" width="11" style="78" customWidth="1"/>
    <col min="15881" max="15881" width="9.7109375" style="78" customWidth="1"/>
    <col min="15882" max="15882" width="11.28515625" style="78" customWidth="1"/>
    <col min="15883" max="15883" width="10.42578125" style="78" customWidth="1"/>
    <col min="15884" max="15884" width="75.42578125" style="78" customWidth="1"/>
    <col min="15885" max="15885" width="45.28515625" style="78" customWidth="1"/>
    <col min="15886" max="15927" width="9.140625" style="78"/>
    <col min="15928" max="15928" width="62.28515625" style="78" customWidth="1"/>
    <col min="15929" max="16128" width="9.140625" style="78"/>
    <col min="16129" max="16129" width="4.42578125" style="78" customWidth="1"/>
    <col min="16130" max="16130" width="11.5703125" style="78" customWidth="1"/>
    <col min="16131" max="16131" width="40.42578125" style="78" customWidth="1"/>
    <col min="16132" max="16132" width="5.5703125" style="78" customWidth="1"/>
    <col min="16133" max="16133" width="8.5703125" style="78" customWidth="1"/>
    <col min="16134" max="16134" width="9.85546875" style="78" customWidth="1"/>
    <col min="16135" max="16135" width="13.85546875" style="78" customWidth="1"/>
    <col min="16136" max="16136" width="11" style="78" customWidth="1"/>
    <col min="16137" max="16137" width="9.7109375" style="78" customWidth="1"/>
    <col min="16138" max="16138" width="11.28515625" style="78" customWidth="1"/>
    <col min="16139" max="16139" width="10.42578125" style="78" customWidth="1"/>
    <col min="16140" max="16140" width="75.42578125" style="78" customWidth="1"/>
    <col min="16141" max="16141" width="45.28515625" style="78" customWidth="1"/>
    <col min="16142" max="16183" width="9.140625" style="78"/>
    <col min="16184" max="16184" width="62.28515625" style="78" customWidth="1"/>
    <col min="16185" max="16384" width="9.140625" style="78"/>
  </cols>
  <sheetData>
    <row r="1" spans="1:104" ht="15" customHeight="1" x14ac:dyDescent="0.25">
      <c r="A1" s="77" t="s">
        <v>341</v>
      </c>
      <c r="B1" s="77"/>
      <c r="C1" s="77"/>
      <c r="D1" s="77"/>
      <c r="E1" s="77"/>
      <c r="F1" s="77"/>
      <c r="G1" s="77"/>
    </row>
    <row r="2" spans="1:104" ht="3" customHeight="1" thickBot="1" x14ac:dyDescent="0.25">
      <c r="B2" s="79"/>
      <c r="C2" s="80"/>
      <c r="D2" s="80"/>
      <c r="E2" s="81"/>
      <c r="F2" s="80"/>
      <c r="G2" s="80"/>
    </row>
    <row r="3" spans="1:104" ht="13.5" customHeight="1" thickTop="1" x14ac:dyDescent="0.2">
      <c r="A3" s="82" t="s">
        <v>19</v>
      </c>
      <c r="B3" s="83"/>
      <c r="C3" s="84"/>
      <c r="D3" s="85" t="s">
        <v>226</v>
      </c>
      <c r="E3" s="86"/>
      <c r="F3" s="87"/>
      <c r="G3" s="88"/>
    </row>
    <row r="4" spans="1:104" ht="13.5" customHeight="1" thickBot="1" x14ac:dyDescent="0.25">
      <c r="A4" s="89" t="s">
        <v>20</v>
      </c>
      <c r="B4" s="90"/>
      <c r="C4" s="91"/>
      <c r="D4" s="92" t="s">
        <v>328</v>
      </c>
      <c r="E4" s="93"/>
      <c r="F4" s="94"/>
      <c r="G4" s="95"/>
    </row>
    <row r="5" spans="1:104" ht="13.5" thickTop="1" x14ac:dyDescent="0.2">
      <c r="A5" s="96"/>
    </row>
    <row r="6" spans="1:104" s="102" customFormat="1" ht="26.25" customHeight="1" x14ac:dyDescent="0.2">
      <c r="A6" s="98" t="s">
        <v>21</v>
      </c>
      <c r="B6" s="99" t="s">
        <v>22</v>
      </c>
      <c r="C6" s="99" t="s">
        <v>23</v>
      </c>
      <c r="D6" s="99" t="s">
        <v>24</v>
      </c>
      <c r="E6" s="99" t="s">
        <v>25</v>
      </c>
      <c r="F6" s="99" t="s">
        <v>26</v>
      </c>
      <c r="G6" s="100" t="s">
        <v>27</v>
      </c>
      <c r="H6" s="101" t="s">
        <v>28</v>
      </c>
      <c r="I6" s="101" t="s">
        <v>29</v>
      </c>
      <c r="J6" s="101" t="s">
        <v>30</v>
      </c>
      <c r="K6" s="101" t="s">
        <v>31</v>
      </c>
    </row>
    <row r="7" spans="1:104" ht="14.25" customHeight="1" x14ac:dyDescent="0.2">
      <c r="A7" s="103" t="s">
        <v>32</v>
      </c>
      <c r="B7" s="104" t="s">
        <v>48</v>
      </c>
      <c r="C7" s="105" t="s">
        <v>34</v>
      </c>
      <c r="D7" s="106"/>
      <c r="E7" s="107"/>
      <c r="F7" s="107"/>
      <c r="G7" s="108"/>
      <c r="H7" s="109"/>
      <c r="I7" s="110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8">
        <v>1</v>
      </c>
    </row>
    <row r="9" spans="1:104" x14ac:dyDescent="0.2">
      <c r="A9" s="137" t="s">
        <v>36</v>
      </c>
      <c r="B9" s="138" t="s">
        <v>48</v>
      </c>
      <c r="C9" s="139" t="s">
        <v>34</v>
      </c>
      <c r="D9" s="140"/>
      <c r="E9" s="141"/>
      <c r="F9" s="141"/>
      <c r="G9" s="142">
        <f>SUM(G7:G8)</f>
        <v>0</v>
      </c>
      <c r="H9" s="143"/>
      <c r="I9" s="144">
        <f>SUM(I7:I8)</f>
        <v>0</v>
      </c>
      <c r="J9" s="145"/>
      <c r="K9" s="144">
        <f>SUM(K7:K8)</f>
        <v>0</v>
      </c>
      <c r="O9" s="111"/>
      <c r="X9" s="146">
        <f>K9</f>
        <v>0</v>
      </c>
      <c r="Y9" s="146">
        <f>I9</f>
        <v>0</v>
      </c>
      <c r="Z9" s="147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8"/>
      <c r="BB9" s="148"/>
      <c r="BC9" s="148"/>
      <c r="BD9" s="148"/>
      <c r="BE9" s="148"/>
      <c r="BF9" s="148"/>
      <c r="BG9" s="121"/>
      <c r="BH9" s="121"/>
      <c r="BI9" s="121"/>
      <c r="BJ9" s="121"/>
      <c r="BK9" s="121"/>
    </row>
    <row r="10" spans="1:104" ht="14.25" customHeight="1" x14ac:dyDescent="0.2">
      <c r="A10" s="103" t="s">
        <v>32</v>
      </c>
      <c r="B10" s="104" t="s">
        <v>33</v>
      </c>
      <c r="C10" s="105" t="s">
        <v>34</v>
      </c>
      <c r="D10" s="106"/>
      <c r="E10" s="107"/>
      <c r="F10" s="107"/>
      <c r="G10" s="108"/>
      <c r="H10" s="109"/>
      <c r="I10" s="110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39.700000000000003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8">
        <v>1</v>
      </c>
    </row>
    <row r="12" spans="1:104" x14ac:dyDescent="0.2">
      <c r="A12" s="122"/>
      <c r="B12" s="123"/>
      <c r="C12" s="129" t="s">
        <v>301</v>
      </c>
      <c r="D12" s="130"/>
      <c r="E12" s="131">
        <v>39.700000000000003</v>
      </c>
      <c r="F12" s="132"/>
      <c r="G12" s="133"/>
      <c r="H12" s="134"/>
      <c r="I12" s="127"/>
      <c r="K12" s="127"/>
      <c r="M12" s="135" t="s">
        <v>301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6" t="str">
        <f>C11</f>
        <v>Odkopávky pro silnice v hor. 3 do 1000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39.700000000000003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8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39.700000000000003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8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16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8">
        <v>1</v>
      </c>
    </row>
    <row r="16" spans="1:104" x14ac:dyDescent="0.2">
      <c r="A16" s="112">
        <v>6</v>
      </c>
      <c r="B16" s="113" t="s">
        <v>62</v>
      </c>
      <c r="C16" s="114" t="s">
        <v>63</v>
      </c>
      <c r="D16" s="115" t="s">
        <v>35</v>
      </c>
      <c r="E16" s="116">
        <v>174.9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8">
        <v>1</v>
      </c>
    </row>
    <row r="17" spans="1:104" x14ac:dyDescent="0.2">
      <c r="A17" s="122"/>
      <c r="B17" s="123"/>
      <c r="C17" s="129" t="s">
        <v>302</v>
      </c>
      <c r="D17" s="130"/>
      <c r="E17" s="131">
        <v>174.9</v>
      </c>
      <c r="F17" s="132"/>
      <c r="G17" s="133"/>
      <c r="H17" s="134"/>
      <c r="I17" s="127"/>
      <c r="K17" s="127"/>
      <c r="M17" s="135" t="s">
        <v>302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6" t="str">
        <f>C16</f>
        <v>Úprava pláně v zářezech v hor. 1-4, se zhutněním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37" t="s">
        <v>36</v>
      </c>
      <c r="B18" s="138" t="s">
        <v>33</v>
      </c>
      <c r="C18" s="139" t="s">
        <v>34</v>
      </c>
      <c r="D18" s="140"/>
      <c r="E18" s="141"/>
      <c r="F18" s="141"/>
      <c r="G18" s="142">
        <f>SUM(G10:G17)</f>
        <v>0</v>
      </c>
      <c r="H18" s="143"/>
      <c r="I18" s="144">
        <f>SUM(I10:I17)</f>
        <v>0</v>
      </c>
      <c r="J18" s="145"/>
      <c r="K18" s="144">
        <f>SUM(K10:K17)</f>
        <v>0</v>
      </c>
      <c r="O18" s="111"/>
      <c r="X18" s="146">
        <f>K18</f>
        <v>0</v>
      </c>
      <c r="Y18" s="146">
        <f>I18</f>
        <v>0</v>
      </c>
      <c r="Z18" s="147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8"/>
      <c r="BB18" s="148"/>
      <c r="BC18" s="148"/>
      <c r="BD18" s="148"/>
      <c r="BE18" s="148"/>
      <c r="BF18" s="148"/>
      <c r="BG18" s="121"/>
      <c r="BH18" s="121"/>
      <c r="BI18" s="121"/>
      <c r="BJ18" s="121"/>
      <c r="BK18" s="121"/>
    </row>
    <row r="19" spans="1:104" ht="14.25" customHeight="1" x14ac:dyDescent="0.2">
      <c r="A19" s="103" t="s">
        <v>32</v>
      </c>
      <c r="B19" s="104" t="s">
        <v>65</v>
      </c>
      <c r="C19" s="105" t="s">
        <v>66</v>
      </c>
      <c r="D19" s="106"/>
      <c r="E19" s="107"/>
      <c r="F19" s="107"/>
      <c r="G19" s="108"/>
      <c r="H19" s="109"/>
      <c r="I19" s="110"/>
      <c r="J19" s="109"/>
      <c r="K19" s="110"/>
      <c r="O19" s="111"/>
    </row>
    <row r="20" spans="1:104" x14ac:dyDescent="0.2">
      <c r="A20" s="112">
        <v>7</v>
      </c>
      <c r="B20" s="113" t="s">
        <v>67</v>
      </c>
      <c r="C20" s="114" t="s">
        <v>68</v>
      </c>
      <c r="D20" s="115" t="s">
        <v>35</v>
      </c>
      <c r="E20" s="116">
        <v>63.85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8">
        <v>1</v>
      </c>
    </row>
    <row r="21" spans="1:104" x14ac:dyDescent="0.2">
      <c r="A21" s="112">
        <v>8</v>
      </c>
      <c r="B21" s="113" t="s">
        <v>69</v>
      </c>
      <c r="C21" s="114" t="s">
        <v>70</v>
      </c>
      <c r="D21" s="115" t="s">
        <v>35</v>
      </c>
      <c r="E21" s="116">
        <v>63.85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8">
        <v>1</v>
      </c>
    </row>
    <row r="22" spans="1:104" x14ac:dyDescent="0.2">
      <c r="A22" s="112">
        <v>9</v>
      </c>
      <c r="B22" s="113" t="s">
        <v>71</v>
      </c>
      <c r="C22" s="114" t="s">
        <v>72</v>
      </c>
      <c r="D22" s="115" t="s">
        <v>35</v>
      </c>
      <c r="E22" s="116">
        <v>63.85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8">
        <v>1</v>
      </c>
    </row>
    <row r="23" spans="1:104" x14ac:dyDescent="0.2">
      <c r="A23" s="112">
        <v>10</v>
      </c>
      <c r="B23" s="113" t="s">
        <v>73</v>
      </c>
      <c r="C23" s="114" t="s">
        <v>74</v>
      </c>
      <c r="D23" s="115" t="s">
        <v>35</v>
      </c>
      <c r="E23" s="116">
        <v>63.85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8">
        <v>1</v>
      </c>
    </row>
    <row r="24" spans="1:104" x14ac:dyDescent="0.2">
      <c r="A24" s="112">
        <v>11</v>
      </c>
      <c r="B24" s="113" t="s">
        <v>75</v>
      </c>
      <c r="C24" s="114" t="s">
        <v>76</v>
      </c>
      <c r="D24" s="115" t="s">
        <v>35</v>
      </c>
      <c r="E24" s="116">
        <v>63.85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8">
        <v>1</v>
      </c>
    </row>
    <row r="25" spans="1:104" x14ac:dyDescent="0.2">
      <c r="A25" s="112">
        <v>12</v>
      </c>
      <c r="B25" s="113" t="s">
        <v>77</v>
      </c>
      <c r="C25" s="114" t="s">
        <v>78</v>
      </c>
      <c r="D25" s="115" t="s">
        <v>79</v>
      </c>
      <c r="E25" s="116">
        <v>17.878</v>
      </c>
      <c r="F25" s="117"/>
      <c r="G25" s="118">
        <f>E25*F25</f>
        <v>0</v>
      </c>
      <c r="H25" s="119">
        <v>9.9999999999944599E-4</v>
      </c>
      <c r="I25" s="120">
        <f>E25*H25</f>
        <v>1.7877999999990096E-2</v>
      </c>
      <c r="J25" s="119"/>
      <c r="K25" s="120">
        <f>E25*J25</f>
        <v>0</v>
      </c>
      <c r="O25" s="111"/>
      <c r="Z25" s="121"/>
      <c r="AA25" s="121">
        <v>3</v>
      </c>
      <c r="AB25" s="121">
        <v>1</v>
      </c>
      <c r="AC25" s="121">
        <v>572410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1</v>
      </c>
      <c r="CZ25" s="78">
        <v>1</v>
      </c>
    </row>
    <row r="26" spans="1:104" x14ac:dyDescent="0.2">
      <c r="A26" s="122"/>
      <c r="B26" s="123"/>
      <c r="C26" s="129" t="s">
        <v>303</v>
      </c>
      <c r="D26" s="130"/>
      <c r="E26" s="131">
        <v>12.77</v>
      </c>
      <c r="F26" s="132"/>
      <c r="G26" s="133"/>
      <c r="H26" s="134"/>
      <c r="I26" s="127"/>
      <c r="K26" s="127"/>
      <c r="M26" s="135" t="s">
        <v>303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6" t="str">
        <f>C25</f>
        <v>Směs travní parková II. mírná zátěž PROFI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29" t="s">
        <v>304</v>
      </c>
      <c r="D27" s="130"/>
      <c r="E27" s="131">
        <v>5.1079999999999997</v>
      </c>
      <c r="F27" s="132"/>
      <c r="G27" s="133"/>
      <c r="H27" s="134"/>
      <c r="I27" s="127"/>
      <c r="K27" s="127"/>
      <c r="M27" s="135" t="s">
        <v>304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6" t="str">
        <f>C26</f>
        <v>úsek č. 1-první osetí - spotřeba 200g/m2:63,85*200/1000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2">
        <v>13</v>
      </c>
      <c r="B28" s="113" t="s">
        <v>82</v>
      </c>
      <c r="C28" s="114" t="s">
        <v>83</v>
      </c>
      <c r="D28" s="115" t="s">
        <v>54</v>
      </c>
      <c r="E28" s="116">
        <v>6.5</v>
      </c>
      <c r="F28" s="117"/>
      <c r="G28" s="118">
        <f>E28*F28</f>
        <v>0</v>
      </c>
      <c r="H28" s="119">
        <v>1.6700000000000701</v>
      </c>
      <c r="I28" s="120">
        <f>E28*H28</f>
        <v>10.855000000000455</v>
      </c>
      <c r="J28" s="119"/>
      <c r="K28" s="120">
        <f>E28*J28</f>
        <v>0</v>
      </c>
      <c r="O28" s="111"/>
      <c r="Z28" s="121"/>
      <c r="AA28" s="121">
        <v>3</v>
      </c>
      <c r="AB28" s="121">
        <v>10</v>
      </c>
      <c r="AC28" s="121">
        <v>10364200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3</v>
      </c>
      <c r="CB28" s="121">
        <v>10</v>
      </c>
      <c r="CZ28" s="78">
        <v>1</v>
      </c>
    </row>
    <row r="29" spans="1:104" x14ac:dyDescent="0.2">
      <c r="A29" s="137" t="s">
        <v>36</v>
      </c>
      <c r="B29" s="138" t="s">
        <v>65</v>
      </c>
      <c r="C29" s="139" t="s">
        <v>66</v>
      </c>
      <c r="D29" s="140"/>
      <c r="E29" s="141"/>
      <c r="F29" s="141"/>
      <c r="G29" s="142">
        <f>SUM(G19:G28)</f>
        <v>0</v>
      </c>
      <c r="H29" s="143"/>
      <c r="I29" s="144">
        <f>SUM(I19:I28)</f>
        <v>10.872878000000446</v>
      </c>
      <c r="J29" s="145"/>
      <c r="K29" s="144">
        <f>SUM(K19:K28)</f>
        <v>0</v>
      </c>
      <c r="O29" s="111"/>
      <c r="X29" s="146">
        <f>K29</f>
        <v>0</v>
      </c>
      <c r="Y29" s="146">
        <f>I29</f>
        <v>10.872878000000446</v>
      </c>
      <c r="Z29" s="147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8"/>
      <c r="BB29" s="148"/>
      <c r="BC29" s="148"/>
      <c r="BD29" s="148"/>
      <c r="BE29" s="148"/>
      <c r="BF29" s="148"/>
      <c r="BG29" s="121"/>
      <c r="BH29" s="121"/>
      <c r="BI29" s="121"/>
      <c r="BJ29" s="121"/>
      <c r="BK29" s="121"/>
    </row>
    <row r="30" spans="1:104" ht="14.25" customHeight="1" x14ac:dyDescent="0.2">
      <c r="A30" s="103" t="s">
        <v>32</v>
      </c>
      <c r="B30" s="104" t="s">
        <v>84</v>
      </c>
      <c r="C30" s="105" t="s">
        <v>85</v>
      </c>
      <c r="D30" s="106"/>
      <c r="E30" s="107"/>
      <c r="F30" s="107"/>
      <c r="G30" s="108"/>
      <c r="H30" s="109"/>
      <c r="I30" s="110"/>
      <c r="J30" s="109"/>
      <c r="K30" s="110"/>
      <c r="O30" s="111"/>
    </row>
    <row r="31" spans="1:104" x14ac:dyDescent="0.2">
      <c r="A31" s="112">
        <v>14</v>
      </c>
      <c r="B31" s="113" t="s">
        <v>86</v>
      </c>
      <c r="C31" s="114" t="s">
        <v>87</v>
      </c>
      <c r="D31" s="115" t="s">
        <v>35</v>
      </c>
      <c r="E31" s="116">
        <v>128.5</v>
      </c>
      <c r="F31" s="117"/>
      <c r="G31" s="118">
        <f>E31*F31</f>
        <v>0</v>
      </c>
      <c r="H31" s="119">
        <v>0.51086000000032095</v>
      </c>
      <c r="I31" s="120">
        <f>E31*H31</f>
        <v>65.645510000041241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8">
        <v>1</v>
      </c>
    </row>
    <row r="32" spans="1:104" x14ac:dyDescent="0.2">
      <c r="A32" s="122"/>
      <c r="B32" s="123"/>
      <c r="C32" s="124"/>
      <c r="D32" s="125"/>
      <c r="E32" s="125"/>
      <c r="F32" s="125"/>
      <c r="G32" s="126"/>
      <c r="I32" s="127"/>
      <c r="K32" s="127"/>
      <c r="L32" s="128"/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15</v>
      </c>
      <c r="B33" s="113" t="s">
        <v>88</v>
      </c>
      <c r="C33" s="114" t="s">
        <v>89</v>
      </c>
      <c r="D33" s="115" t="s">
        <v>35</v>
      </c>
      <c r="E33" s="116">
        <v>174.9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1</v>
      </c>
      <c r="AC33" s="121">
        <v>1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1</v>
      </c>
      <c r="CZ33" s="78">
        <v>1</v>
      </c>
    </row>
    <row r="34" spans="1:104" x14ac:dyDescent="0.2">
      <c r="A34" s="112">
        <v>16</v>
      </c>
      <c r="B34" s="113" t="s">
        <v>90</v>
      </c>
      <c r="C34" s="114" t="s">
        <v>91</v>
      </c>
      <c r="D34" s="115" t="s">
        <v>35</v>
      </c>
      <c r="E34" s="116">
        <v>180.14699999999999</v>
      </c>
      <c r="F34" s="117"/>
      <c r="G34" s="118">
        <f>E34*F34</f>
        <v>0</v>
      </c>
      <c r="H34" s="119">
        <v>4.99999999999723E-4</v>
      </c>
      <c r="I34" s="120">
        <f>E34*H34</f>
        <v>9.0073499999950096E-2</v>
      </c>
      <c r="J34" s="119"/>
      <c r="K34" s="120">
        <f>E34*J34</f>
        <v>0</v>
      </c>
      <c r="O34" s="111"/>
      <c r="Z34" s="121"/>
      <c r="AA34" s="121">
        <v>3</v>
      </c>
      <c r="AB34" s="121">
        <v>1</v>
      </c>
      <c r="AC34" s="121">
        <v>67390529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</v>
      </c>
      <c r="CZ34" s="78">
        <v>1</v>
      </c>
    </row>
    <row r="35" spans="1:104" x14ac:dyDescent="0.2">
      <c r="A35" s="122"/>
      <c r="B35" s="123"/>
      <c r="C35" s="129" t="s">
        <v>305</v>
      </c>
      <c r="D35" s="130"/>
      <c r="E35" s="131">
        <v>180.14699999999999</v>
      </c>
      <c r="F35" s="132"/>
      <c r="G35" s="133"/>
      <c r="H35" s="134"/>
      <c r="I35" s="127"/>
      <c r="K35" s="127"/>
      <c r="M35" s="135" t="s">
        <v>305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6" t="str">
        <f>C34</f>
        <v>Geotextilie netkaná NETEX S500 - 500 g/m2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37" t="s">
        <v>36</v>
      </c>
      <c r="B36" s="138" t="s">
        <v>84</v>
      </c>
      <c r="C36" s="139" t="s">
        <v>85</v>
      </c>
      <c r="D36" s="140"/>
      <c r="E36" s="141"/>
      <c r="F36" s="141"/>
      <c r="G36" s="142">
        <f>SUM(G30:G35)</f>
        <v>0</v>
      </c>
      <c r="H36" s="143"/>
      <c r="I36" s="144">
        <f>SUM(I30:I35)</f>
        <v>65.735583500041187</v>
      </c>
      <c r="J36" s="145"/>
      <c r="K36" s="144">
        <f>SUM(K30:K35)</f>
        <v>0</v>
      </c>
      <c r="O36" s="111"/>
      <c r="X36" s="146">
        <f>K36</f>
        <v>0</v>
      </c>
      <c r="Y36" s="146">
        <f>I36</f>
        <v>65.735583500041187</v>
      </c>
      <c r="Z36" s="147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8"/>
      <c r="BB36" s="148"/>
      <c r="BC36" s="148"/>
      <c r="BD36" s="148"/>
      <c r="BE36" s="148"/>
      <c r="BF36" s="148"/>
      <c r="BG36" s="121"/>
      <c r="BH36" s="121"/>
      <c r="BI36" s="121"/>
      <c r="BJ36" s="121"/>
      <c r="BK36" s="121"/>
    </row>
    <row r="37" spans="1:104" ht="14.25" customHeight="1" x14ac:dyDescent="0.2">
      <c r="A37" s="103" t="s">
        <v>32</v>
      </c>
      <c r="B37" s="104" t="s">
        <v>93</v>
      </c>
      <c r="C37" s="105" t="s">
        <v>94</v>
      </c>
      <c r="D37" s="106"/>
      <c r="E37" s="107"/>
      <c r="F37" s="107"/>
      <c r="G37" s="108"/>
      <c r="H37" s="109"/>
      <c r="I37" s="110"/>
      <c r="J37" s="109"/>
      <c r="K37" s="110"/>
      <c r="O37" s="111"/>
    </row>
    <row r="38" spans="1:104" x14ac:dyDescent="0.2">
      <c r="A38" s="112">
        <v>17</v>
      </c>
      <c r="B38" s="113" t="s">
        <v>95</v>
      </c>
      <c r="C38" s="114" t="s">
        <v>96</v>
      </c>
      <c r="D38" s="115" t="s">
        <v>35</v>
      </c>
      <c r="E38" s="116">
        <v>128.5</v>
      </c>
      <c r="F38" s="117"/>
      <c r="G38" s="118">
        <f>E38*F38</f>
        <v>0</v>
      </c>
      <c r="H38" s="119">
        <v>7.3899999999980495E-2</v>
      </c>
      <c r="I38" s="120">
        <f>E38*H38</f>
        <v>9.4961499999974937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8">
        <v>1</v>
      </c>
    </row>
    <row r="39" spans="1:104" ht="22.5" x14ac:dyDescent="0.2">
      <c r="A39" s="122"/>
      <c r="B39" s="123"/>
      <c r="C39" s="124" t="s">
        <v>97</v>
      </c>
      <c r="D39" s="125"/>
      <c r="E39" s="125"/>
      <c r="F39" s="125"/>
      <c r="G39" s="126"/>
      <c r="I39" s="127"/>
      <c r="K39" s="127"/>
      <c r="L39" s="128" t="s">
        <v>97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124" t="s">
        <v>98</v>
      </c>
      <c r="D40" s="125"/>
      <c r="E40" s="125"/>
      <c r="F40" s="125"/>
      <c r="G40" s="126"/>
      <c r="I40" s="127"/>
      <c r="K40" s="127"/>
      <c r="L40" s="128" t="s">
        <v>98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29" t="s">
        <v>306</v>
      </c>
      <c r="D41" s="130"/>
      <c r="E41" s="131">
        <v>123.6</v>
      </c>
      <c r="F41" s="132"/>
      <c r="G41" s="133"/>
      <c r="H41" s="134"/>
      <c r="I41" s="127"/>
      <c r="K41" s="127"/>
      <c r="M41" s="135" t="s">
        <v>306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6" t="str">
        <f>C40</f>
        <v>dlažba ve specifikaci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129" t="s">
        <v>307</v>
      </c>
      <c r="D42" s="130"/>
      <c r="E42" s="131">
        <v>4.9000000000000004</v>
      </c>
      <c r="F42" s="132"/>
      <c r="G42" s="133"/>
      <c r="H42" s="134"/>
      <c r="I42" s="127"/>
      <c r="K42" s="127"/>
      <c r="M42" s="135" t="s">
        <v>307</v>
      </c>
      <c r="O42" s="11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6" t="str">
        <f>C41</f>
        <v>dlažba 200x200x60, šedá s fazetami:123,6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2">
        <v>18</v>
      </c>
      <c r="B43" s="113" t="s">
        <v>101</v>
      </c>
      <c r="C43" s="114" t="s">
        <v>102</v>
      </c>
      <c r="D43" s="115" t="s">
        <v>103</v>
      </c>
      <c r="E43" s="116">
        <v>78</v>
      </c>
      <c r="F43" s="117"/>
      <c r="G43" s="118">
        <f>E43*F43</f>
        <v>0</v>
      </c>
      <c r="H43" s="119">
        <v>3.2999999999994102E-4</v>
      </c>
      <c r="I43" s="120">
        <f>E43*H43</f>
        <v>2.5739999999995399E-2</v>
      </c>
      <c r="J43" s="119">
        <v>0</v>
      </c>
      <c r="K43" s="120">
        <f>E43*J43</f>
        <v>0</v>
      </c>
      <c r="O43" s="111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8">
        <v>1</v>
      </c>
    </row>
    <row r="44" spans="1:104" x14ac:dyDescent="0.2">
      <c r="A44" s="112">
        <v>19</v>
      </c>
      <c r="B44" s="113" t="s">
        <v>104</v>
      </c>
      <c r="C44" s="114" t="s">
        <v>105</v>
      </c>
      <c r="D44" s="115" t="s">
        <v>103</v>
      </c>
      <c r="E44" s="116">
        <v>11</v>
      </c>
      <c r="F44" s="117"/>
      <c r="G44" s="118">
        <f>E44*F44</f>
        <v>0</v>
      </c>
      <c r="H44" s="119">
        <v>9.9709999999959095E-2</v>
      </c>
      <c r="I44" s="120">
        <f>E44*H44</f>
        <v>1.09680999999955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8">
        <v>1</v>
      </c>
    </row>
    <row r="45" spans="1:104" x14ac:dyDescent="0.2">
      <c r="A45" s="122"/>
      <c r="B45" s="123"/>
      <c r="C45" s="124"/>
      <c r="D45" s="125"/>
      <c r="E45" s="125"/>
      <c r="F45" s="125"/>
      <c r="G45" s="126"/>
      <c r="I45" s="127"/>
      <c r="K45" s="127"/>
      <c r="L45" s="128"/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129" t="s">
        <v>308</v>
      </c>
      <c r="D46" s="130"/>
      <c r="E46" s="131">
        <v>11</v>
      </c>
      <c r="F46" s="132"/>
      <c r="G46" s="133"/>
      <c r="H46" s="134"/>
      <c r="I46" s="127"/>
      <c r="K46" s="127"/>
      <c r="M46" s="135" t="s">
        <v>308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6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20</v>
      </c>
      <c r="B47" s="113" t="s">
        <v>107</v>
      </c>
      <c r="C47" s="114" t="s">
        <v>108</v>
      </c>
      <c r="D47" s="115" t="s">
        <v>103</v>
      </c>
      <c r="E47" s="116">
        <v>116</v>
      </c>
      <c r="F47" s="117"/>
      <c r="G47" s="118">
        <f>E47*F47</f>
        <v>0</v>
      </c>
      <c r="H47" s="119">
        <v>0.148740000000089</v>
      </c>
      <c r="I47" s="120">
        <f>E47*H47</f>
        <v>17.253840000010324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8">
        <v>1</v>
      </c>
    </row>
    <row r="48" spans="1:104" x14ac:dyDescent="0.2">
      <c r="A48" s="122"/>
      <c r="B48" s="123"/>
      <c r="C48" s="129" t="s">
        <v>309</v>
      </c>
      <c r="D48" s="130"/>
      <c r="E48" s="131">
        <v>116</v>
      </c>
      <c r="F48" s="132"/>
      <c r="G48" s="133"/>
      <c r="H48" s="134"/>
      <c r="I48" s="127"/>
      <c r="K48" s="127"/>
      <c r="M48" s="135" t="s">
        <v>309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6" t="str">
        <f>C47</f>
        <v>Osazení obrub.bet. s opěrou,lože z C 12/15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12">
        <v>21</v>
      </c>
      <c r="B49" s="113" t="s">
        <v>113</v>
      </c>
      <c r="C49" s="114" t="s">
        <v>114</v>
      </c>
      <c r="D49" s="115" t="s">
        <v>115</v>
      </c>
      <c r="E49" s="116">
        <v>0</v>
      </c>
      <c r="F49" s="117"/>
      <c r="G49" s="118">
        <f>E49*F49</f>
        <v>0</v>
      </c>
      <c r="H49" s="119">
        <v>0</v>
      </c>
      <c r="I49" s="120">
        <f>E49*H49</f>
        <v>0</v>
      </c>
      <c r="J49" s="119"/>
      <c r="K49" s="120">
        <f>E49*J49</f>
        <v>0</v>
      </c>
      <c r="O49" s="111"/>
      <c r="Z49" s="121"/>
      <c r="AA49" s="121">
        <v>3</v>
      </c>
      <c r="AB49" s="121">
        <v>1</v>
      </c>
      <c r="AC49" s="121">
        <v>58380120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CA49" s="121">
        <v>3</v>
      </c>
      <c r="CB49" s="121">
        <v>1</v>
      </c>
      <c r="CZ49" s="78">
        <v>1</v>
      </c>
    </row>
    <row r="50" spans="1:104" x14ac:dyDescent="0.2">
      <c r="A50" s="122"/>
      <c r="B50" s="123"/>
      <c r="C50" s="124" t="s">
        <v>116</v>
      </c>
      <c r="D50" s="125"/>
      <c r="E50" s="125"/>
      <c r="F50" s="125"/>
      <c r="G50" s="126"/>
      <c r="I50" s="127"/>
      <c r="K50" s="127"/>
      <c r="L50" s="128" t="s">
        <v>116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2">
        <v>22</v>
      </c>
      <c r="B51" s="113" t="s">
        <v>117</v>
      </c>
      <c r="C51" s="114" t="s">
        <v>118</v>
      </c>
      <c r="D51" s="115" t="s">
        <v>119</v>
      </c>
      <c r="E51" s="116">
        <v>130</v>
      </c>
      <c r="F51" s="117"/>
      <c r="G51" s="118">
        <f>E51*F51</f>
        <v>0</v>
      </c>
      <c r="H51" s="119">
        <v>6.0000000000002301E-2</v>
      </c>
      <c r="I51" s="120">
        <f>E51*H51</f>
        <v>7.8000000000002991</v>
      </c>
      <c r="J51" s="119"/>
      <c r="K51" s="120">
        <f>E51*J51</f>
        <v>0</v>
      </c>
      <c r="O51" s="111"/>
      <c r="Z51" s="121"/>
      <c r="AA51" s="121">
        <v>3</v>
      </c>
      <c r="AB51" s="121">
        <v>1</v>
      </c>
      <c r="AC51" s="121">
        <v>59217421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3</v>
      </c>
      <c r="CB51" s="121">
        <v>1</v>
      </c>
      <c r="CZ51" s="78">
        <v>1</v>
      </c>
    </row>
    <row r="52" spans="1:104" x14ac:dyDescent="0.2">
      <c r="A52" s="112">
        <v>23</v>
      </c>
      <c r="B52" s="113" t="s">
        <v>240</v>
      </c>
      <c r="C52" s="114" t="s">
        <v>241</v>
      </c>
      <c r="D52" s="115" t="s">
        <v>119</v>
      </c>
      <c r="E52" s="116">
        <v>2</v>
      </c>
      <c r="F52" s="117"/>
      <c r="G52" s="118">
        <f>E52*F52</f>
        <v>0</v>
      </c>
      <c r="H52" s="119">
        <v>8.2099999999968504E-2</v>
      </c>
      <c r="I52" s="120">
        <f>E52*H52</f>
        <v>0.16419999999993701</v>
      </c>
      <c r="J52" s="119"/>
      <c r="K52" s="120">
        <f>E52*J52</f>
        <v>0</v>
      </c>
      <c r="O52" s="111"/>
      <c r="Z52" s="121"/>
      <c r="AA52" s="121">
        <v>3</v>
      </c>
      <c r="AB52" s="121">
        <v>1</v>
      </c>
      <c r="AC52" s="121">
        <v>59217472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3</v>
      </c>
      <c r="CB52" s="121">
        <v>1</v>
      </c>
      <c r="CZ52" s="78">
        <v>1</v>
      </c>
    </row>
    <row r="53" spans="1:104" ht="22.5" x14ac:dyDescent="0.2">
      <c r="A53" s="112">
        <v>24</v>
      </c>
      <c r="B53" s="113" t="s">
        <v>126</v>
      </c>
      <c r="C53" s="114" t="s">
        <v>127</v>
      </c>
      <c r="D53" s="115" t="s">
        <v>35</v>
      </c>
      <c r="E53" s="116">
        <v>5.39</v>
      </c>
      <c r="F53" s="117"/>
      <c r="G53" s="118">
        <f>E53*F53</f>
        <v>0</v>
      </c>
      <c r="H53" s="119">
        <v>0.14400000000000501</v>
      </c>
      <c r="I53" s="120">
        <f>E53*H53</f>
        <v>0.77616000000002694</v>
      </c>
      <c r="J53" s="119"/>
      <c r="K53" s="120">
        <f>E53*J53</f>
        <v>0</v>
      </c>
      <c r="O53" s="111"/>
      <c r="Z53" s="121"/>
      <c r="AA53" s="121">
        <v>3</v>
      </c>
      <c r="AB53" s="121">
        <v>1</v>
      </c>
      <c r="AC53" s="121">
        <v>592451151</v>
      </c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CA53" s="121">
        <v>3</v>
      </c>
      <c r="CB53" s="121">
        <v>1</v>
      </c>
      <c r="CZ53" s="78">
        <v>1</v>
      </c>
    </row>
    <row r="54" spans="1:104" x14ac:dyDescent="0.2">
      <c r="A54" s="122"/>
      <c r="B54" s="123"/>
      <c r="C54" s="129" t="s">
        <v>310</v>
      </c>
      <c r="D54" s="130"/>
      <c r="E54" s="131">
        <v>5.39</v>
      </c>
      <c r="F54" s="132"/>
      <c r="G54" s="133"/>
      <c r="H54" s="134"/>
      <c r="I54" s="127"/>
      <c r="K54" s="127"/>
      <c r="M54" s="135" t="s">
        <v>310</v>
      </c>
      <c r="O54" s="11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36" t="str">
        <f>C53</f>
        <v>Dlažba betonová SLP 20x10x6 cm, barva červená náklepová</v>
      </c>
      <c r="BE54" s="121"/>
      <c r="BF54" s="121"/>
      <c r="BG54" s="121"/>
      <c r="BH54" s="121"/>
      <c r="BI54" s="121"/>
      <c r="BJ54" s="121"/>
      <c r="BK54" s="121"/>
    </row>
    <row r="55" spans="1:104" ht="22.5" x14ac:dyDescent="0.2">
      <c r="A55" s="112">
        <v>25</v>
      </c>
      <c r="B55" s="113" t="s">
        <v>129</v>
      </c>
      <c r="C55" s="114" t="s">
        <v>130</v>
      </c>
      <c r="D55" s="115" t="s">
        <v>35</v>
      </c>
      <c r="E55" s="116">
        <v>129.78</v>
      </c>
      <c r="F55" s="117"/>
      <c r="G55" s="118">
        <f>E55*F55</f>
        <v>0</v>
      </c>
      <c r="H55" s="119">
        <v>0.13100000000008499</v>
      </c>
      <c r="I55" s="120">
        <f>E55*H55</f>
        <v>17.001180000011029</v>
      </c>
      <c r="J55" s="119"/>
      <c r="K55" s="120">
        <f>E55*J55</f>
        <v>0</v>
      </c>
      <c r="O55" s="111"/>
      <c r="Z55" s="121"/>
      <c r="AA55" s="121">
        <v>3</v>
      </c>
      <c r="AB55" s="121">
        <v>1</v>
      </c>
      <c r="AC55" s="121">
        <v>5924511900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8">
        <v>1</v>
      </c>
    </row>
    <row r="56" spans="1:104" x14ac:dyDescent="0.2">
      <c r="A56" s="122"/>
      <c r="B56" s="123"/>
      <c r="C56" s="124"/>
      <c r="D56" s="125"/>
      <c r="E56" s="125"/>
      <c r="F56" s="125"/>
      <c r="G56" s="126"/>
      <c r="I56" s="127"/>
      <c r="K56" s="127"/>
      <c r="L56" s="128"/>
      <c r="O56" s="11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22"/>
      <c r="B57" s="123"/>
      <c r="C57" s="129" t="s">
        <v>311</v>
      </c>
      <c r="D57" s="130"/>
      <c r="E57" s="131">
        <v>129.78</v>
      </c>
      <c r="F57" s="132"/>
      <c r="G57" s="133"/>
      <c r="H57" s="134"/>
      <c r="I57" s="127"/>
      <c r="K57" s="127"/>
      <c r="M57" s="135" t="s">
        <v>311</v>
      </c>
      <c r="O57" s="11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36">
        <f>C56</f>
        <v>0</v>
      </c>
      <c r="BE57" s="121"/>
      <c r="BF57" s="121"/>
      <c r="BG57" s="121"/>
      <c r="BH57" s="121"/>
      <c r="BI57" s="121"/>
      <c r="BJ57" s="121"/>
      <c r="BK57" s="121"/>
    </row>
    <row r="58" spans="1:104" x14ac:dyDescent="0.2">
      <c r="A58" s="137" t="s">
        <v>36</v>
      </c>
      <c r="B58" s="138" t="s">
        <v>93</v>
      </c>
      <c r="C58" s="139" t="s">
        <v>94</v>
      </c>
      <c r="D58" s="140"/>
      <c r="E58" s="141"/>
      <c r="F58" s="141"/>
      <c r="G58" s="142">
        <f>SUM(G37:G57)</f>
        <v>0</v>
      </c>
      <c r="H58" s="143"/>
      <c r="I58" s="144">
        <f>SUM(I37:I57)</f>
        <v>53.614080000018646</v>
      </c>
      <c r="J58" s="145"/>
      <c r="K58" s="144">
        <f>SUM(K37:K57)</f>
        <v>0</v>
      </c>
      <c r="O58" s="111"/>
      <c r="X58" s="146">
        <f>K58</f>
        <v>0</v>
      </c>
      <c r="Y58" s="146">
        <f>I58</f>
        <v>53.614080000018646</v>
      </c>
      <c r="Z58" s="147">
        <f>G58</f>
        <v>0</v>
      </c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48"/>
      <c r="BB58" s="148"/>
      <c r="BC58" s="148"/>
      <c r="BD58" s="148"/>
      <c r="BE58" s="148"/>
      <c r="BF58" s="148"/>
      <c r="BG58" s="121"/>
      <c r="BH58" s="121"/>
      <c r="BI58" s="121"/>
      <c r="BJ58" s="121"/>
      <c r="BK58" s="121"/>
    </row>
    <row r="59" spans="1:104" ht="14.25" customHeight="1" x14ac:dyDescent="0.2">
      <c r="A59" s="103" t="s">
        <v>32</v>
      </c>
      <c r="B59" s="104" t="s">
        <v>132</v>
      </c>
      <c r="C59" s="105" t="s">
        <v>133</v>
      </c>
      <c r="D59" s="106"/>
      <c r="E59" s="107"/>
      <c r="F59" s="107"/>
      <c r="G59" s="108"/>
      <c r="H59" s="109"/>
      <c r="I59" s="110"/>
      <c r="J59" s="109"/>
      <c r="K59" s="110"/>
      <c r="O59" s="111"/>
    </row>
    <row r="60" spans="1:104" x14ac:dyDescent="0.2">
      <c r="A60" s="112">
        <v>26</v>
      </c>
      <c r="B60" s="113" t="s">
        <v>134</v>
      </c>
      <c r="C60" s="114" t="s">
        <v>135</v>
      </c>
      <c r="D60" s="115" t="s">
        <v>35</v>
      </c>
      <c r="E60" s="116">
        <v>162.19999999999999</v>
      </c>
      <c r="F60" s="117"/>
      <c r="G60" s="118">
        <f>E60*F60</f>
        <v>0</v>
      </c>
      <c r="H60" s="119">
        <v>0</v>
      </c>
      <c r="I60" s="120">
        <f>E60*H60</f>
        <v>0</v>
      </c>
      <c r="J60" s="119">
        <v>-0.13799999999991999</v>
      </c>
      <c r="K60" s="120">
        <f>E60*J60</f>
        <v>-22.38359999998702</v>
      </c>
      <c r="O60" s="111"/>
      <c r="Z60" s="121"/>
      <c r="AA60" s="121">
        <v>1</v>
      </c>
      <c r="AB60" s="121">
        <v>1</v>
      </c>
      <c r="AC60" s="121">
        <v>1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1</v>
      </c>
      <c r="CB60" s="121">
        <v>1</v>
      </c>
      <c r="CZ60" s="78">
        <v>1</v>
      </c>
    </row>
    <row r="61" spans="1:104" x14ac:dyDescent="0.2">
      <c r="A61" s="122"/>
      <c r="B61" s="123"/>
      <c r="C61" s="129" t="s">
        <v>312</v>
      </c>
      <c r="D61" s="130"/>
      <c r="E61" s="131">
        <v>162.19999999999999</v>
      </c>
      <c r="F61" s="132"/>
      <c r="G61" s="133"/>
      <c r="H61" s="134"/>
      <c r="I61" s="127"/>
      <c r="K61" s="127"/>
      <c r="M61" s="135" t="s">
        <v>312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6" t="str">
        <f>C60</f>
        <v>Rozebrání dlažeb z betonových dlaždic na sucho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2">
        <v>27</v>
      </c>
      <c r="B62" s="113" t="s">
        <v>140</v>
      </c>
      <c r="C62" s="114" t="s">
        <v>141</v>
      </c>
      <c r="D62" s="115" t="s">
        <v>35</v>
      </c>
      <c r="E62" s="116">
        <v>17.3</v>
      </c>
      <c r="F62" s="117"/>
      <c r="G62" s="118">
        <f>E62*F62</f>
        <v>0</v>
      </c>
      <c r="H62" s="119">
        <v>0</v>
      </c>
      <c r="I62" s="120">
        <f>E62*H62</f>
        <v>0</v>
      </c>
      <c r="J62" s="119">
        <v>-0.224999999999909</v>
      </c>
      <c r="K62" s="120">
        <f>E62*J62</f>
        <v>-3.8924999999984258</v>
      </c>
      <c r="O62" s="111"/>
      <c r="Z62" s="121"/>
      <c r="AA62" s="121">
        <v>1</v>
      </c>
      <c r="AB62" s="121">
        <v>1</v>
      </c>
      <c r="AC62" s="121">
        <v>1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1</v>
      </c>
      <c r="CB62" s="121">
        <v>1</v>
      </c>
      <c r="CZ62" s="78">
        <v>1</v>
      </c>
    </row>
    <row r="63" spans="1:104" x14ac:dyDescent="0.2">
      <c r="A63" s="122"/>
      <c r="B63" s="123"/>
      <c r="C63" s="124"/>
      <c r="D63" s="125"/>
      <c r="E63" s="125"/>
      <c r="F63" s="125"/>
      <c r="G63" s="126"/>
      <c r="I63" s="127"/>
      <c r="K63" s="127"/>
      <c r="L63" s="128"/>
      <c r="O63" s="11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12">
        <v>28</v>
      </c>
      <c r="B64" s="113" t="s">
        <v>144</v>
      </c>
      <c r="C64" s="114" t="s">
        <v>145</v>
      </c>
      <c r="D64" s="115" t="s">
        <v>35</v>
      </c>
      <c r="E64" s="116">
        <v>179.5</v>
      </c>
      <c r="F64" s="117"/>
      <c r="G64" s="118">
        <f>E64*F64</f>
        <v>0</v>
      </c>
      <c r="H64" s="119">
        <v>0</v>
      </c>
      <c r="I64" s="120">
        <f>E64*H64</f>
        <v>0</v>
      </c>
      <c r="J64" s="119">
        <v>-0.32999999999992702</v>
      </c>
      <c r="K64" s="120">
        <f>E64*J64</f>
        <v>-59.234999999986897</v>
      </c>
      <c r="O64" s="111"/>
      <c r="Z64" s="121"/>
      <c r="AA64" s="121">
        <v>1</v>
      </c>
      <c r="AB64" s="121">
        <v>1</v>
      </c>
      <c r="AC64" s="121">
        <v>1</v>
      </c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CA64" s="121">
        <v>1</v>
      </c>
      <c r="CB64" s="121">
        <v>1</v>
      </c>
      <c r="CZ64" s="78">
        <v>1</v>
      </c>
    </row>
    <row r="65" spans="1:104" x14ac:dyDescent="0.2">
      <c r="A65" s="122"/>
      <c r="B65" s="123"/>
      <c r="C65" s="129" t="s">
        <v>313</v>
      </c>
      <c r="D65" s="130"/>
      <c r="E65" s="131">
        <v>179.5</v>
      </c>
      <c r="F65" s="132"/>
      <c r="G65" s="133"/>
      <c r="H65" s="134"/>
      <c r="I65" s="127"/>
      <c r="K65" s="127"/>
      <c r="M65" s="135" t="s">
        <v>313</v>
      </c>
      <c r="O65" s="11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36" t="str">
        <f>C64</f>
        <v>Odstranění podkladu nad 50 m2,kam.drcené tl.15 cm</v>
      </c>
      <c r="BE65" s="121"/>
      <c r="BF65" s="121"/>
      <c r="BG65" s="121"/>
      <c r="BH65" s="121"/>
      <c r="BI65" s="121"/>
      <c r="BJ65" s="121"/>
      <c r="BK65" s="121"/>
    </row>
    <row r="66" spans="1:104" x14ac:dyDescent="0.2">
      <c r="A66" s="112">
        <v>29</v>
      </c>
      <c r="B66" s="113" t="s">
        <v>149</v>
      </c>
      <c r="C66" s="114" t="s">
        <v>150</v>
      </c>
      <c r="D66" s="115" t="s">
        <v>103</v>
      </c>
      <c r="E66" s="116">
        <v>116.5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-0.230000000000018</v>
      </c>
      <c r="K66" s="120">
        <f>E66*J66</f>
        <v>-26.795000000002098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8">
        <v>1</v>
      </c>
    </row>
    <row r="67" spans="1:104" x14ac:dyDescent="0.2">
      <c r="A67" s="112">
        <v>30</v>
      </c>
      <c r="B67" s="113" t="s">
        <v>153</v>
      </c>
      <c r="C67" s="114" t="s">
        <v>154</v>
      </c>
      <c r="D67" s="115" t="s">
        <v>103</v>
      </c>
      <c r="E67" s="116">
        <v>11</v>
      </c>
      <c r="F67" s="117"/>
      <c r="G67" s="118">
        <f>E67*F67</f>
        <v>0</v>
      </c>
      <c r="H67" s="119">
        <v>0</v>
      </c>
      <c r="I67" s="120">
        <f>E67*H67</f>
        <v>0</v>
      </c>
      <c r="J67" s="119">
        <v>-0.115000000000009</v>
      </c>
      <c r="K67" s="120">
        <f>E67*J67</f>
        <v>-1.2650000000000989</v>
      </c>
      <c r="O67" s="111"/>
      <c r="Z67" s="121"/>
      <c r="AA67" s="121">
        <v>1</v>
      </c>
      <c r="AB67" s="121">
        <v>1</v>
      </c>
      <c r="AC67" s="121">
        <v>1</v>
      </c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CA67" s="121">
        <v>1</v>
      </c>
      <c r="CB67" s="121">
        <v>1</v>
      </c>
      <c r="CZ67" s="78">
        <v>1</v>
      </c>
    </row>
    <row r="68" spans="1:104" x14ac:dyDescent="0.2">
      <c r="A68" s="122"/>
      <c r="B68" s="123"/>
      <c r="C68" s="124"/>
      <c r="D68" s="125"/>
      <c r="E68" s="125"/>
      <c r="F68" s="125"/>
      <c r="G68" s="126"/>
      <c r="I68" s="127"/>
      <c r="K68" s="127"/>
      <c r="L68" s="128"/>
      <c r="O68" s="11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</row>
    <row r="69" spans="1:104" x14ac:dyDescent="0.2">
      <c r="A69" s="122"/>
      <c r="B69" s="123"/>
      <c r="C69" s="129" t="s">
        <v>314</v>
      </c>
      <c r="D69" s="130"/>
      <c r="E69" s="131">
        <v>11</v>
      </c>
      <c r="F69" s="132"/>
      <c r="G69" s="133"/>
      <c r="H69" s="134"/>
      <c r="I69" s="127"/>
      <c r="K69" s="127"/>
      <c r="M69" s="135" t="s">
        <v>314</v>
      </c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36">
        <f>C68</f>
        <v>0</v>
      </c>
      <c r="BE69" s="121"/>
      <c r="BF69" s="121"/>
      <c r="BG69" s="121"/>
      <c r="BH69" s="121"/>
      <c r="BI69" s="121"/>
      <c r="BJ69" s="121"/>
      <c r="BK69" s="121"/>
    </row>
    <row r="70" spans="1:104" ht="22.5" x14ac:dyDescent="0.2">
      <c r="A70" s="112">
        <v>31</v>
      </c>
      <c r="B70" s="113" t="s">
        <v>157</v>
      </c>
      <c r="C70" s="114" t="s">
        <v>158</v>
      </c>
      <c r="D70" s="115" t="s">
        <v>35</v>
      </c>
      <c r="E70" s="116">
        <v>25.41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0</v>
      </c>
      <c r="K70" s="120">
        <f>E70*J70</f>
        <v>0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8">
        <v>1</v>
      </c>
    </row>
    <row r="71" spans="1:104" x14ac:dyDescent="0.2">
      <c r="A71" s="122"/>
      <c r="B71" s="123"/>
      <c r="C71" s="124" t="s">
        <v>159</v>
      </c>
      <c r="D71" s="125"/>
      <c r="E71" s="125"/>
      <c r="F71" s="125"/>
      <c r="G71" s="126"/>
      <c r="I71" s="127"/>
      <c r="K71" s="127"/>
      <c r="L71" s="128" t="s">
        <v>159</v>
      </c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22"/>
      <c r="B72" s="123"/>
      <c r="C72" s="124" t="s">
        <v>160</v>
      </c>
      <c r="D72" s="125"/>
      <c r="E72" s="125"/>
      <c r="F72" s="125"/>
      <c r="G72" s="126"/>
      <c r="I72" s="127"/>
      <c r="K72" s="127"/>
      <c r="L72" s="128" t="s">
        <v>160</v>
      </c>
      <c r="O72" s="11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</row>
    <row r="73" spans="1:104" x14ac:dyDescent="0.2">
      <c r="A73" s="122"/>
      <c r="B73" s="123"/>
      <c r="C73" s="129" t="s">
        <v>315</v>
      </c>
      <c r="D73" s="130"/>
      <c r="E73" s="131">
        <v>8.11</v>
      </c>
      <c r="F73" s="132"/>
      <c r="G73" s="133"/>
      <c r="H73" s="134"/>
      <c r="I73" s="127"/>
      <c r="K73" s="127"/>
      <c r="M73" s="135" t="s">
        <v>315</v>
      </c>
      <c r="O73" s="11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36" t="str">
        <f>C72</f>
        <v>vybírat pouze nepoškozené dlaždice</v>
      </c>
      <c r="BE73" s="121"/>
      <c r="BF73" s="121"/>
      <c r="BG73" s="121"/>
      <c r="BH73" s="121"/>
      <c r="BI73" s="121"/>
      <c r="BJ73" s="121"/>
      <c r="BK73" s="121"/>
    </row>
    <row r="74" spans="1:104" x14ac:dyDescent="0.2">
      <c r="A74" s="122"/>
      <c r="B74" s="123"/>
      <c r="C74" s="129" t="s">
        <v>316</v>
      </c>
      <c r="D74" s="130"/>
      <c r="E74" s="131">
        <v>17.3</v>
      </c>
      <c r="F74" s="132"/>
      <c r="G74" s="133"/>
      <c r="H74" s="134"/>
      <c r="I74" s="127"/>
      <c r="K74" s="127"/>
      <c r="M74" s="135" t="s">
        <v>316</v>
      </c>
      <c r="O74" s="11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36" t="str">
        <f>C73</f>
        <v>30/30:162,2*0,05</v>
      </c>
      <c r="BE74" s="121"/>
      <c r="BF74" s="121"/>
      <c r="BG74" s="121"/>
      <c r="BH74" s="121"/>
      <c r="BI74" s="121"/>
      <c r="BJ74" s="121"/>
      <c r="BK74" s="121"/>
    </row>
    <row r="75" spans="1:104" x14ac:dyDescent="0.2">
      <c r="A75" s="112">
        <v>32</v>
      </c>
      <c r="B75" s="113" t="s">
        <v>163</v>
      </c>
      <c r="C75" s="114" t="s">
        <v>164</v>
      </c>
      <c r="D75" s="115" t="s">
        <v>35</v>
      </c>
      <c r="E75" s="116">
        <v>1.375</v>
      </c>
      <c r="F75" s="117"/>
      <c r="G75" s="118">
        <f>E75*F75</f>
        <v>0</v>
      </c>
      <c r="H75" s="119">
        <v>0</v>
      </c>
      <c r="I75" s="120">
        <f>E75*H75</f>
        <v>0</v>
      </c>
      <c r="J75" s="119">
        <v>0</v>
      </c>
      <c r="K75" s="120">
        <f>E75*J75</f>
        <v>0</v>
      </c>
      <c r="O75" s="111"/>
      <c r="Z75" s="121"/>
      <c r="AA75" s="121">
        <v>1</v>
      </c>
      <c r="AB75" s="121">
        <v>1</v>
      </c>
      <c r="AC75" s="121">
        <v>1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CA75" s="121">
        <v>1</v>
      </c>
      <c r="CB75" s="121">
        <v>1</v>
      </c>
      <c r="CZ75" s="78">
        <v>1</v>
      </c>
    </row>
    <row r="76" spans="1:104" x14ac:dyDescent="0.2">
      <c r="A76" s="122"/>
      <c r="B76" s="123"/>
      <c r="C76" s="129" t="s">
        <v>317</v>
      </c>
      <c r="D76" s="130"/>
      <c r="E76" s="131">
        <v>1.375</v>
      </c>
      <c r="F76" s="132"/>
      <c r="G76" s="133"/>
      <c r="H76" s="134"/>
      <c r="I76" s="127"/>
      <c r="K76" s="127"/>
      <c r="M76" s="135" t="s">
        <v>317</v>
      </c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36" t="str">
        <f>C75</f>
        <v>Očištění vybour.kostek drobných s výplní MC/živicí</v>
      </c>
      <c r="BE76" s="121"/>
      <c r="BF76" s="121"/>
      <c r="BG76" s="121"/>
      <c r="BH76" s="121"/>
      <c r="BI76" s="121"/>
      <c r="BJ76" s="121"/>
      <c r="BK76" s="121"/>
    </row>
    <row r="77" spans="1:104" x14ac:dyDescent="0.2">
      <c r="A77" s="112">
        <v>33</v>
      </c>
      <c r="B77" s="113" t="s">
        <v>167</v>
      </c>
      <c r="C77" s="114" t="s">
        <v>168</v>
      </c>
      <c r="D77" s="115" t="s">
        <v>169</v>
      </c>
      <c r="E77" s="116">
        <v>4</v>
      </c>
      <c r="F77" s="117"/>
      <c r="G77" s="118">
        <f>E77*F77</f>
        <v>0</v>
      </c>
      <c r="H77" s="119">
        <v>0</v>
      </c>
      <c r="I77" s="120">
        <f>E77*H77</f>
        <v>0</v>
      </c>
      <c r="J77" s="119"/>
      <c r="K77" s="120">
        <f>E77*J77</f>
        <v>0</v>
      </c>
      <c r="O77" s="111"/>
      <c r="Z77" s="121"/>
      <c r="AA77" s="121">
        <v>12</v>
      </c>
      <c r="AB77" s="121">
        <v>0</v>
      </c>
      <c r="AC77" s="121">
        <v>2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12</v>
      </c>
      <c r="CB77" s="121">
        <v>0</v>
      </c>
      <c r="CZ77" s="78">
        <v>1</v>
      </c>
    </row>
    <row r="78" spans="1:104" x14ac:dyDescent="0.2">
      <c r="A78" s="137" t="s">
        <v>36</v>
      </c>
      <c r="B78" s="138" t="s">
        <v>132</v>
      </c>
      <c r="C78" s="139" t="s">
        <v>133</v>
      </c>
      <c r="D78" s="140"/>
      <c r="E78" s="141"/>
      <c r="F78" s="141"/>
      <c r="G78" s="142">
        <f>SUM(G59:G77)</f>
        <v>0</v>
      </c>
      <c r="H78" s="143"/>
      <c r="I78" s="144">
        <f>SUM(I59:I77)</f>
        <v>0</v>
      </c>
      <c r="J78" s="145"/>
      <c r="K78" s="144">
        <f>SUM(K59:K77)</f>
        <v>-113.57109999997454</v>
      </c>
      <c r="O78" s="111"/>
      <c r="X78" s="146">
        <f>K78</f>
        <v>-113.57109999997454</v>
      </c>
      <c r="Y78" s="146">
        <f>I78</f>
        <v>0</v>
      </c>
      <c r="Z78" s="147">
        <f>G78</f>
        <v>0</v>
      </c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48"/>
      <c r="BB78" s="148"/>
      <c r="BC78" s="148"/>
      <c r="BD78" s="148"/>
      <c r="BE78" s="148"/>
      <c r="BF78" s="148"/>
      <c r="BG78" s="121"/>
      <c r="BH78" s="121"/>
      <c r="BI78" s="121"/>
      <c r="BJ78" s="121"/>
      <c r="BK78" s="121"/>
    </row>
    <row r="79" spans="1:104" ht="14.25" customHeight="1" x14ac:dyDescent="0.2">
      <c r="A79" s="103" t="s">
        <v>32</v>
      </c>
      <c r="B79" s="104" t="s">
        <v>170</v>
      </c>
      <c r="C79" s="105" t="s">
        <v>171</v>
      </c>
      <c r="D79" s="106"/>
      <c r="E79" s="107"/>
      <c r="F79" s="107"/>
      <c r="G79" s="108"/>
      <c r="H79" s="109"/>
      <c r="I79" s="110"/>
      <c r="J79" s="109"/>
      <c r="K79" s="110"/>
      <c r="O79" s="111"/>
    </row>
    <row r="80" spans="1:104" x14ac:dyDescent="0.2">
      <c r="A80" s="112">
        <v>34</v>
      </c>
      <c r="B80" s="113" t="s">
        <v>172</v>
      </c>
      <c r="C80" s="114" t="s">
        <v>173</v>
      </c>
      <c r="D80" s="115" t="s">
        <v>51</v>
      </c>
      <c r="E80" s="116">
        <v>1</v>
      </c>
      <c r="F80" s="117"/>
      <c r="G80" s="118">
        <f>E80*F80</f>
        <v>0</v>
      </c>
      <c r="H80" s="119">
        <v>0</v>
      </c>
      <c r="I80" s="120">
        <f>E80*H80</f>
        <v>0</v>
      </c>
      <c r="J80" s="119"/>
      <c r="K80" s="120">
        <f>E80*J80</f>
        <v>0</v>
      </c>
      <c r="O80" s="111"/>
      <c r="Z80" s="121"/>
      <c r="AA80" s="121">
        <v>12</v>
      </c>
      <c r="AB80" s="121">
        <v>0</v>
      </c>
      <c r="AC80" s="121">
        <v>3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CA80" s="121">
        <v>12</v>
      </c>
      <c r="CB80" s="121">
        <v>0</v>
      </c>
      <c r="CZ80" s="78">
        <v>1</v>
      </c>
    </row>
    <row r="81" spans="1:104" x14ac:dyDescent="0.2">
      <c r="A81" s="112">
        <v>35</v>
      </c>
      <c r="B81" s="113" t="s">
        <v>174</v>
      </c>
      <c r="C81" s="114" t="s">
        <v>175</v>
      </c>
      <c r="D81" s="115" t="s">
        <v>51</v>
      </c>
      <c r="E81" s="116">
        <v>1</v>
      </c>
      <c r="F81" s="117"/>
      <c r="G81" s="118">
        <f>E81*F81</f>
        <v>0</v>
      </c>
      <c r="H81" s="119">
        <v>0</v>
      </c>
      <c r="I81" s="120">
        <f>E81*H81</f>
        <v>0</v>
      </c>
      <c r="J81" s="119"/>
      <c r="K81" s="120">
        <f>E81*J81</f>
        <v>0</v>
      </c>
      <c r="O81" s="111"/>
      <c r="Z81" s="121"/>
      <c r="AA81" s="121">
        <v>12</v>
      </c>
      <c r="AB81" s="121">
        <v>0</v>
      </c>
      <c r="AC81" s="121">
        <v>4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CA81" s="121">
        <v>12</v>
      </c>
      <c r="CB81" s="121">
        <v>0</v>
      </c>
      <c r="CZ81" s="78">
        <v>1</v>
      </c>
    </row>
    <row r="82" spans="1:104" x14ac:dyDescent="0.2">
      <c r="A82" s="112">
        <v>36</v>
      </c>
      <c r="B82" s="113" t="s">
        <v>176</v>
      </c>
      <c r="C82" s="114" t="s">
        <v>177</v>
      </c>
      <c r="D82" s="115" t="s">
        <v>178</v>
      </c>
      <c r="E82" s="116">
        <v>30</v>
      </c>
      <c r="F82" s="117"/>
      <c r="G82" s="118">
        <f>E82*F82</f>
        <v>0</v>
      </c>
      <c r="H82" s="119">
        <v>0</v>
      </c>
      <c r="I82" s="120">
        <f>E82*H82</f>
        <v>0</v>
      </c>
      <c r="J82" s="119"/>
      <c r="K82" s="120">
        <f>E82*J82</f>
        <v>0</v>
      </c>
      <c r="O82" s="111"/>
      <c r="Z82" s="121"/>
      <c r="AA82" s="121">
        <v>12</v>
      </c>
      <c r="AB82" s="121">
        <v>0</v>
      </c>
      <c r="AC82" s="121">
        <v>5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12</v>
      </c>
      <c r="CB82" s="121">
        <v>0</v>
      </c>
      <c r="CZ82" s="78">
        <v>1</v>
      </c>
    </row>
    <row r="83" spans="1:104" x14ac:dyDescent="0.2">
      <c r="A83" s="137" t="s">
        <v>36</v>
      </c>
      <c r="B83" s="138" t="s">
        <v>170</v>
      </c>
      <c r="C83" s="139" t="s">
        <v>171</v>
      </c>
      <c r="D83" s="140"/>
      <c r="E83" s="141"/>
      <c r="F83" s="141"/>
      <c r="G83" s="142">
        <f>SUM(G79:G82)</f>
        <v>0</v>
      </c>
      <c r="H83" s="143"/>
      <c r="I83" s="144">
        <f>SUM(I79:I82)</f>
        <v>0</v>
      </c>
      <c r="J83" s="145"/>
      <c r="K83" s="144">
        <f>SUM(K79:K82)</f>
        <v>0</v>
      </c>
      <c r="O83" s="111"/>
      <c r="X83" s="146">
        <f>K83</f>
        <v>0</v>
      </c>
      <c r="Y83" s="146">
        <f>I83</f>
        <v>0</v>
      </c>
      <c r="Z83" s="147">
        <f>G83</f>
        <v>0</v>
      </c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48"/>
      <c r="BB83" s="148"/>
      <c r="BC83" s="148"/>
      <c r="BD83" s="148"/>
      <c r="BE83" s="148"/>
      <c r="BF83" s="148"/>
      <c r="BG83" s="121"/>
      <c r="BH83" s="121"/>
      <c r="BI83" s="121"/>
      <c r="BJ83" s="121"/>
      <c r="BK83" s="121"/>
    </row>
    <row r="84" spans="1:104" ht="14.25" customHeight="1" x14ac:dyDescent="0.2">
      <c r="A84" s="103" t="s">
        <v>32</v>
      </c>
      <c r="B84" s="104" t="s">
        <v>179</v>
      </c>
      <c r="C84" s="105" t="s">
        <v>180</v>
      </c>
      <c r="D84" s="106"/>
      <c r="E84" s="107"/>
      <c r="F84" s="107"/>
      <c r="G84" s="108"/>
      <c r="H84" s="109"/>
      <c r="I84" s="110"/>
      <c r="J84" s="109"/>
      <c r="K84" s="110"/>
      <c r="O84" s="111"/>
    </row>
    <row r="85" spans="1:104" x14ac:dyDescent="0.2">
      <c r="A85" s="112">
        <v>37</v>
      </c>
      <c r="B85" s="113" t="s">
        <v>181</v>
      </c>
      <c r="C85" s="114" t="s">
        <v>182</v>
      </c>
      <c r="D85" s="115" t="s">
        <v>183</v>
      </c>
      <c r="E85" s="116">
        <v>130.22254150006</v>
      </c>
      <c r="F85" s="117"/>
      <c r="G85" s="118">
        <f>E85*F85</f>
        <v>0</v>
      </c>
      <c r="H85" s="119">
        <v>0</v>
      </c>
      <c r="I85" s="120">
        <f>E85*H85</f>
        <v>0</v>
      </c>
      <c r="J85" s="119"/>
      <c r="K85" s="120">
        <f>E85*J85</f>
        <v>0</v>
      </c>
      <c r="O85" s="111"/>
      <c r="Z85" s="121"/>
      <c r="AA85" s="121">
        <v>7</v>
      </c>
      <c r="AB85" s="121">
        <v>1</v>
      </c>
      <c r="AC85" s="121">
        <v>2</v>
      </c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CA85" s="121">
        <v>7</v>
      </c>
      <c r="CB85" s="121">
        <v>1</v>
      </c>
      <c r="CZ85" s="78">
        <v>1</v>
      </c>
    </row>
    <row r="86" spans="1:104" x14ac:dyDescent="0.2">
      <c r="A86" s="137" t="s">
        <v>36</v>
      </c>
      <c r="B86" s="138" t="s">
        <v>179</v>
      </c>
      <c r="C86" s="139" t="s">
        <v>180</v>
      </c>
      <c r="D86" s="140"/>
      <c r="E86" s="141"/>
      <c r="F86" s="141"/>
      <c r="G86" s="142">
        <f>SUM(G84:G85)</f>
        <v>0</v>
      </c>
      <c r="H86" s="143"/>
      <c r="I86" s="144">
        <f>SUM(I84:I85)</f>
        <v>0</v>
      </c>
      <c r="J86" s="145"/>
      <c r="K86" s="144">
        <f>SUM(K84:K85)</f>
        <v>0</v>
      </c>
      <c r="O86" s="111"/>
      <c r="X86" s="146">
        <f>K86</f>
        <v>0</v>
      </c>
      <c r="Y86" s="146">
        <f>I86</f>
        <v>0</v>
      </c>
      <c r="Z86" s="147">
        <f>G86</f>
        <v>0</v>
      </c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48"/>
      <c r="BB86" s="148"/>
      <c r="BC86" s="148"/>
      <c r="BD86" s="148"/>
      <c r="BE86" s="148"/>
      <c r="BF86" s="148"/>
      <c r="BG86" s="121"/>
      <c r="BH86" s="121"/>
      <c r="BI86" s="121"/>
      <c r="BJ86" s="121"/>
      <c r="BK86" s="121"/>
    </row>
    <row r="87" spans="1:104" ht="14.25" customHeight="1" x14ac:dyDescent="0.2">
      <c r="A87" s="103" t="s">
        <v>32</v>
      </c>
      <c r="B87" s="104" t="s">
        <v>191</v>
      </c>
      <c r="C87" s="105" t="s">
        <v>192</v>
      </c>
      <c r="D87" s="106"/>
      <c r="E87" s="107"/>
      <c r="F87" s="107"/>
      <c r="G87" s="108"/>
      <c r="H87" s="109"/>
      <c r="I87" s="110"/>
      <c r="J87" s="109"/>
      <c r="K87" s="110"/>
      <c r="O87" s="111"/>
    </row>
    <row r="88" spans="1:104" x14ac:dyDescent="0.2">
      <c r="A88" s="112">
        <v>38</v>
      </c>
      <c r="B88" s="113" t="s">
        <v>193</v>
      </c>
      <c r="C88" s="114" t="s">
        <v>194</v>
      </c>
      <c r="D88" s="115" t="s">
        <v>54</v>
      </c>
      <c r="E88" s="116">
        <v>23.7</v>
      </c>
      <c r="F88" s="117"/>
      <c r="G88" s="118">
        <f>E88*F88</f>
        <v>0</v>
      </c>
      <c r="H88" s="119">
        <v>0</v>
      </c>
      <c r="I88" s="120">
        <f>E88*H88</f>
        <v>0</v>
      </c>
      <c r="J88" s="119">
        <v>0</v>
      </c>
      <c r="K88" s="120">
        <f>E88*J88</f>
        <v>0</v>
      </c>
      <c r="O88" s="111"/>
      <c r="Z88" s="121"/>
      <c r="AA88" s="121">
        <v>1</v>
      </c>
      <c r="AB88" s="121">
        <v>1</v>
      </c>
      <c r="AC88" s="121">
        <v>1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</v>
      </c>
      <c r="CB88" s="121">
        <v>1</v>
      </c>
      <c r="CZ88" s="78">
        <v>1</v>
      </c>
    </row>
    <row r="89" spans="1:104" x14ac:dyDescent="0.2">
      <c r="A89" s="122"/>
      <c r="B89" s="123"/>
      <c r="C89" s="129" t="s">
        <v>318</v>
      </c>
      <c r="D89" s="130"/>
      <c r="E89" s="131">
        <v>23.7</v>
      </c>
      <c r="F89" s="132"/>
      <c r="G89" s="133"/>
      <c r="H89" s="134"/>
      <c r="I89" s="127"/>
      <c r="K89" s="127"/>
      <c r="M89" s="135" t="s">
        <v>318</v>
      </c>
      <c r="O89" s="11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36" t="str">
        <f>C88</f>
        <v>Poplatek za skládku horniny 1- 4</v>
      </c>
      <c r="BE89" s="121"/>
      <c r="BF89" s="121"/>
      <c r="BG89" s="121"/>
      <c r="BH89" s="121"/>
      <c r="BI89" s="121"/>
      <c r="BJ89" s="121"/>
      <c r="BK89" s="121"/>
    </row>
    <row r="90" spans="1:104" x14ac:dyDescent="0.2">
      <c r="A90" s="112">
        <v>39</v>
      </c>
      <c r="B90" s="113" t="s">
        <v>196</v>
      </c>
      <c r="C90" s="114" t="s">
        <v>197</v>
      </c>
      <c r="D90" s="115" t="s">
        <v>183</v>
      </c>
      <c r="E90" s="116">
        <v>59.234999999999999</v>
      </c>
      <c r="F90" s="117"/>
      <c r="G90" s="118">
        <f>E90*F90</f>
        <v>0</v>
      </c>
      <c r="H90" s="119">
        <v>0</v>
      </c>
      <c r="I90" s="120">
        <f>E90*H90</f>
        <v>0</v>
      </c>
      <c r="J90" s="119">
        <v>0</v>
      </c>
      <c r="K90" s="120">
        <f>E90*J90</f>
        <v>0</v>
      </c>
      <c r="O90" s="111"/>
      <c r="Z90" s="121"/>
      <c r="AA90" s="121">
        <v>1</v>
      </c>
      <c r="AB90" s="121">
        <v>3</v>
      </c>
      <c r="AC90" s="121">
        <v>3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1</v>
      </c>
      <c r="CB90" s="121">
        <v>3</v>
      </c>
      <c r="CZ90" s="78">
        <v>1</v>
      </c>
    </row>
    <row r="91" spans="1:104" x14ac:dyDescent="0.2">
      <c r="A91" s="122"/>
      <c r="B91" s="123"/>
      <c r="C91" s="124" t="s">
        <v>198</v>
      </c>
      <c r="D91" s="125"/>
      <c r="E91" s="125"/>
      <c r="F91" s="125"/>
      <c r="G91" s="126"/>
      <c r="I91" s="127"/>
      <c r="K91" s="127"/>
      <c r="L91" s="128" t="s">
        <v>198</v>
      </c>
      <c r="O91" s="11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</row>
    <row r="92" spans="1:104" x14ac:dyDescent="0.2">
      <c r="A92" s="122"/>
      <c r="B92" s="123"/>
      <c r="C92" s="129" t="s">
        <v>319</v>
      </c>
      <c r="D92" s="130"/>
      <c r="E92" s="131">
        <v>59.234999999999999</v>
      </c>
      <c r="F92" s="132"/>
      <c r="G92" s="133"/>
      <c r="H92" s="134"/>
      <c r="I92" s="127"/>
      <c r="K92" s="127"/>
      <c r="M92" s="135" t="s">
        <v>319</v>
      </c>
      <c r="O92" s="11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36" t="str">
        <f>C91</f>
        <v>materiál z podkladu, ostatní materiál</v>
      </c>
      <c r="BE92" s="121"/>
      <c r="BF92" s="121"/>
      <c r="BG92" s="121"/>
      <c r="BH92" s="121"/>
      <c r="BI92" s="121"/>
      <c r="BJ92" s="121"/>
      <c r="BK92" s="121"/>
    </row>
    <row r="93" spans="1:104" x14ac:dyDescent="0.2">
      <c r="A93" s="112">
        <v>40</v>
      </c>
      <c r="B93" s="113" t="s">
        <v>200</v>
      </c>
      <c r="C93" s="114" t="s">
        <v>201</v>
      </c>
      <c r="D93" s="115"/>
      <c r="E93" s="116">
        <v>5.0117000000000003</v>
      </c>
      <c r="F93" s="117">
        <v>0</v>
      </c>
      <c r="G93" s="118">
        <f>E93*F93</f>
        <v>0</v>
      </c>
      <c r="H93" s="119">
        <v>0</v>
      </c>
      <c r="I93" s="120">
        <f>E93*H93</f>
        <v>0</v>
      </c>
      <c r="J93" s="119">
        <v>0</v>
      </c>
      <c r="K93" s="120">
        <f>E93*J93</f>
        <v>0</v>
      </c>
      <c r="O93" s="111"/>
      <c r="Z93" s="121"/>
      <c r="AA93" s="121">
        <v>1</v>
      </c>
      <c r="AB93" s="121">
        <v>0</v>
      </c>
      <c r="AC93" s="121">
        <v>0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CA93" s="121">
        <v>1</v>
      </c>
      <c r="CB93" s="121">
        <v>0</v>
      </c>
      <c r="CZ93" s="78">
        <v>1</v>
      </c>
    </row>
    <row r="94" spans="1:104" x14ac:dyDescent="0.2">
      <c r="A94" s="122"/>
      <c r="B94" s="123"/>
      <c r="C94" s="124" t="s">
        <v>202</v>
      </c>
      <c r="D94" s="125"/>
      <c r="E94" s="125"/>
      <c r="F94" s="125"/>
      <c r="G94" s="126"/>
      <c r="I94" s="127"/>
      <c r="K94" s="127"/>
      <c r="L94" s="128" t="s">
        <v>202</v>
      </c>
      <c r="O94" s="11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</row>
    <row r="95" spans="1:104" x14ac:dyDescent="0.2">
      <c r="A95" s="122"/>
      <c r="B95" s="123"/>
      <c r="C95" s="129" t="s">
        <v>253</v>
      </c>
      <c r="D95" s="130"/>
      <c r="E95" s="131">
        <v>0</v>
      </c>
      <c r="F95" s="132"/>
      <c r="G95" s="133"/>
      <c r="H95" s="134"/>
      <c r="I95" s="127"/>
      <c r="K95" s="127"/>
      <c r="M95" s="135" t="s">
        <v>253</v>
      </c>
      <c r="O95" s="11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36" t="str">
        <f>C94</f>
        <v>BEZ POPLATKŮ!!</v>
      </c>
      <c r="BE95" s="121"/>
      <c r="BF95" s="121"/>
      <c r="BG95" s="121"/>
      <c r="BH95" s="121"/>
      <c r="BI95" s="121"/>
      <c r="BJ95" s="121"/>
      <c r="BK95" s="121"/>
    </row>
    <row r="96" spans="1:104" x14ac:dyDescent="0.2">
      <c r="A96" s="122"/>
      <c r="B96" s="123"/>
      <c r="C96" s="129" t="s">
        <v>320</v>
      </c>
      <c r="D96" s="130"/>
      <c r="E96" s="131">
        <v>1.1192</v>
      </c>
      <c r="F96" s="132"/>
      <c r="G96" s="133"/>
      <c r="H96" s="134"/>
      <c r="I96" s="127"/>
      <c r="K96" s="127"/>
      <c r="M96" s="135" t="s">
        <v>320</v>
      </c>
      <c r="O96" s="11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36" t="str">
        <f>C95</f>
        <v>kamenné obrubníky:0</v>
      </c>
      <c r="BE96" s="121"/>
      <c r="BF96" s="121"/>
      <c r="BG96" s="121"/>
      <c r="BH96" s="121"/>
      <c r="BI96" s="121"/>
      <c r="BJ96" s="121"/>
      <c r="BK96" s="121"/>
    </row>
    <row r="97" spans="1:104" x14ac:dyDescent="0.2">
      <c r="A97" s="122"/>
      <c r="B97" s="123"/>
      <c r="C97" s="129" t="s">
        <v>321</v>
      </c>
      <c r="D97" s="130"/>
      <c r="E97" s="131">
        <v>3.8925000000000001</v>
      </c>
      <c r="F97" s="132"/>
      <c r="G97" s="133"/>
      <c r="H97" s="134"/>
      <c r="I97" s="127"/>
      <c r="K97" s="127"/>
      <c r="M97" s="135" t="s">
        <v>321</v>
      </c>
      <c r="O97" s="11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36" t="str">
        <f>C96</f>
        <v>dlažba 30/30 - 5%:22,3836*0,05</v>
      </c>
      <c r="BE97" s="121"/>
      <c r="BF97" s="121"/>
      <c r="BG97" s="121"/>
      <c r="BH97" s="121"/>
      <c r="BI97" s="121"/>
      <c r="BJ97" s="121"/>
      <c r="BK97" s="121"/>
    </row>
    <row r="98" spans="1:104" x14ac:dyDescent="0.2">
      <c r="A98" s="112">
        <v>41</v>
      </c>
      <c r="B98" s="113" t="s">
        <v>206</v>
      </c>
      <c r="C98" s="114" t="s">
        <v>207</v>
      </c>
      <c r="D98" s="115" t="s">
        <v>183</v>
      </c>
      <c r="E98" s="116">
        <v>48.059399999999997</v>
      </c>
      <c r="F98" s="117"/>
      <c r="G98" s="118">
        <f>E98*F98</f>
        <v>0</v>
      </c>
      <c r="H98" s="119">
        <v>0</v>
      </c>
      <c r="I98" s="120">
        <f>E98*H98</f>
        <v>0</v>
      </c>
      <c r="J98" s="119">
        <v>0</v>
      </c>
      <c r="K98" s="120">
        <f>E98*J98</f>
        <v>0</v>
      </c>
      <c r="O98" s="111"/>
      <c r="Z98" s="121"/>
      <c r="AA98" s="121">
        <v>1</v>
      </c>
      <c r="AB98" s="121">
        <v>3</v>
      </c>
      <c r="AC98" s="121">
        <v>3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1</v>
      </c>
      <c r="CB98" s="121">
        <v>3</v>
      </c>
      <c r="CZ98" s="78">
        <v>1</v>
      </c>
    </row>
    <row r="99" spans="1:104" x14ac:dyDescent="0.2">
      <c r="A99" s="122"/>
      <c r="B99" s="123"/>
      <c r="C99" s="124" t="s">
        <v>208</v>
      </c>
      <c r="D99" s="125"/>
      <c r="E99" s="125"/>
      <c r="F99" s="125"/>
      <c r="G99" s="126"/>
      <c r="I99" s="127"/>
      <c r="K99" s="127"/>
      <c r="L99" s="128" t="s">
        <v>208</v>
      </c>
      <c r="O99" s="11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</row>
    <row r="100" spans="1:104" x14ac:dyDescent="0.2">
      <c r="A100" s="122"/>
      <c r="B100" s="123"/>
      <c r="C100" s="129" t="s">
        <v>322</v>
      </c>
      <c r="D100" s="130"/>
      <c r="E100" s="131">
        <v>21.264399999999998</v>
      </c>
      <c r="F100" s="132"/>
      <c r="G100" s="133"/>
      <c r="H100" s="134"/>
      <c r="I100" s="127"/>
      <c r="K100" s="127"/>
      <c r="M100" s="135" t="s">
        <v>322</v>
      </c>
      <c r="O100" s="11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36" t="str">
        <f>C99</f>
        <v>určeno k recyklaci</v>
      </c>
      <c r="BE100" s="121"/>
      <c r="BF100" s="121"/>
      <c r="BG100" s="121"/>
      <c r="BH100" s="121"/>
      <c r="BI100" s="121"/>
      <c r="BJ100" s="121"/>
      <c r="BK100" s="121"/>
    </row>
    <row r="101" spans="1:104" x14ac:dyDescent="0.2">
      <c r="A101" s="122"/>
      <c r="B101" s="123"/>
      <c r="C101" s="129" t="s">
        <v>323</v>
      </c>
      <c r="D101" s="130"/>
      <c r="E101" s="131">
        <v>26.795000000000002</v>
      </c>
      <c r="F101" s="132"/>
      <c r="G101" s="133"/>
      <c r="H101" s="134"/>
      <c r="I101" s="127"/>
      <c r="K101" s="127"/>
      <c r="M101" s="135" t="s">
        <v>323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6" t="str">
        <f>C100</f>
        <v>dlažba 95%:22,3836*0,95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37" t="s">
        <v>36</v>
      </c>
      <c r="B102" s="138" t="s">
        <v>191</v>
      </c>
      <c r="C102" s="139" t="s">
        <v>192</v>
      </c>
      <c r="D102" s="140"/>
      <c r="E102" s="141"/>
      <c r="F102" s="141"/>
      <c r="G102" s="142">
        <f>SUM(G87:G101)</f>
        <v>0</v>
      </c>
      <c r="H102" s="143"/>
      <c r="I102" s="144">
        <f>SUM(I87:I101)</f>
        <v>0</v>
      </c>
      <c r="J102" s="145"/>
      <c r="K102" s="144">
        <f>SUM(K87:K101)</f>
        <v>0</v>
      </c>
      <c r="O102" s="111"/>
      <c r="X102" s="146">
        <f>K102</f>
        <v>0</v>
      </c>
      <c r="Y102" s="146">
        <f>I102</f>
        <v>0</v>
      </c>
      <c r="Z102" s="147">
        <f>G102</f>
        <v>0</v>
      </c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48"/>
      <c r="BB102" s="148"/>
      <c r="BC102" s="148"/>
      <c r="BD102" s="148"/>
      <c r="BE102" s="148"/>
      <c r="BF102" s="148"/>
      <c r="BG102" s="121"/>
      <c r="BH102" s="121"/>
      <c r="BI102" s="121"/>
      <c r="BJ102" s="121"/>
      <c r="BK102" s="121"/>
    </row>
    <row r="103" spans="1:104" ht="14.25" customHeight="1" x14ac:dyDescent="0.2">
      <c r="A103" s="103" t="s">
        <v>32</v>
      </c>
      <c r="B103" s="104" t="s">
        <v>212</v>
      </c>
      <c r="C103" s="105" t="s">
        <v>213</v>
      </c>
      <c r="D103" s="106"/>
      <c r="E103" s="107"/>
      <c r="F103" s="107"/>
      <c r="G103" s="108"/>
      <c r="H103" s="109"/>
      <c r="I103" s="110"/>
      <c r="J103" s="109"/>
      <c r="K103" s="110"/>
      <c r="O103" s="111"/>
    </row>
    <row r="104" spans="1:104" x14ac:dyDescent="0.2">
      <c r="A104" s="112">
        <v>42</v>
      </c>
      <c r="B104" s="113" t="s">
        <v>214</v>
      </c>
      <c r="C104" s="114" t="s">
        <v>215</v>
      </c>
      <c r="D104" s="115" t="s">
        <v>183</v>
      </c>
      <c r="E104" s="116">
        <v>112.3061</v>
      </c>
      <c r="F104" s="117"/>
      <c r="G104" s="118">
        <f>E104*F104</f>
        <v>0</v>
      </c>
      <c r="H104" s="119">
        <v>0</v>
      </c>
      <c r="I104" s="120">
        <f>E104*H104</f>
        <v>0</v>
      </c>
      <c r="J104" s="119">
        <v>0</v>
      </c>
      <c r="K104" s="120">
        <f>E104*J104</f>
        <v>0</v>
      </c>
      <c r="O104" s="111"/>
      <c r="Z104" s="121"/>
      <c r="AA104" s="121">
        <v>1</v>
      </c>
      <c r="AB104" s="121">
        <v>3</v>
      </c>
      <c r="AC104" s="121">
        <v>3</v>
      </c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CA104" s="121">
        <v>1</v>
      </c>
      <c r="CB104" s="121">
        <v>3</v>
      </c>
      <c r="CZ104" s="78">
        <v>1</v>
      </c>
    </row>
    <row r="105" spans="1:104" x14ac:dyDescent="0.2">
      <c r="A105" s="112">
        <v>43</v>
      </c>
      <c r="B105" s="113" t="s">
        <v>216</v>
      </c>
      <c r="C105" s="114" t="s">
        <v>217</v>
      </c>
      <c r="D105" s="115" t="s">
        <v>183</v>
      </c>
      <c r="E105" s="116">
        <v>735.37599999999998</v>
      </c>
      <c r="F105" s="117"/>
      <c r="G105" s="118">
        <f>E105*F105</f>
        <v>0</v>
      </c>
      <c r="H105" s="119">
        <v>0</v>
      </c>
      <c r="I105" s="120">
        <f>E105*H105</f>
        <v>0</v>
      </c>
      <c r="J105" s="119">
        <v>0</v>
      </c>
      <c r="K105" s="120">
        <f>E105*J105</f>
        <v>0</v>
      </c>
      <c r="O105" s="111"/>
      <c r="Z105" s="121"/>
      <c r="AA105" s="121">
        <v>1</v>
      </c>
      <c r="AB105" s="121">
        <v>3</v>
      </c>
      <c r="AC105" s="121">
        <v>3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3</v>
      </c>
      <c r="CZ105" s="78">
        <v>1</v>
      </c>
    </row>
    <row r="106" spans="1:104" x14ac:dyDescent="0.2">
      <c r="A106" s="122"/>
      <c r="B106" s="123"/>
      <c r="C106" s="129" t="s">
        <v>324</v>
      </c>
      <c r="D106" s="130"/>
      <c r="E106" s="131">
        <v>10.023400000000001</v>
      </c>
      <c r="F106" s="132"/>
      <c r="G106" s="133"/>
      <c r="H106" s="134"/>
      <c r="I106" s="127"/>
      <c r="K106" s="127"/>
      <c r="M106" s="135" t="s">
        <v>324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36" t="str">
        <f>C105</f>
        <v>Příplatek za dopravu suti po suchu za další 1 km</v>
      </c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129" t="s">
        <v>325</v>
      </c>
      <c r="D107" s="130"/>
      <c r="E107" s="131">
        <v>192.23759999999999</v>
      </c>
      <c r="F107" s="132"/>
      <c r="G107" s="133"/>
      <c r="H107" s="134"/>
      <c r="I107" s="127"/>
      <c r="K107" s="127"/>
      <c r="M107" s="135" t="s">
        <v>325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6" t="str">
        <f>C106</f>
        <v>skládka města - Nitranská KM:5,0117*2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29" t="s">
        <v>326</v>
      </c>
      <c r="D108" s="130"/>
      <c r="E108" s="131">
        <v>533.11500000000001</v>
      </c>
      <c r="F108" s="132"/>
      <c r="G108" s="133"/>
      <c r="H108" s="134"/>
      <c r="I108" s="127"/>
      <c r="K108" s="127"/>
      <c r="M108" s="135" t="s">
        <v>326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6" t="str">
        <f>C107</f>
        <v>skládka Lutopecny - recyklace betonu:48,0594*4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12">
        <v>44</v>
      </c>
      <c r="B109" s="113" t="s">
        <v>221</v>
      </c>
      <c r="C109" s="114" t="s">
        <v>222</v>
      </c>
      <c r="D109" s="115" t="s">
        <v>183</v>
      </c>
      <c r="E109" s="116">
        <v>112.3061</v>
      </c>
      <c r="F109" s="117"/>
      <c r="G109" s="118">
        <f>E109*F109</f>
        <v>0</v>
      </c>
      <c r="H109" s="119">
        <v>0</v>
      </c>
      <c r="I109" s="120">
        <f>E109*H109</f>
        <v>0</v>
      </c>
      <c r="J109" s="119">
        <v>0</v>
      </c>
      <c r="K109" s="120">
        <f>E109*J109</f>
        <v>0</v>
      </c>
      <c r="O109" s="111"/>
      <c r="Z109" s="121"/>
      <c r="AA109" s="121">
        <v>1</v>
      </c>
      <c r="AB109" s="121">
        <v>3</v>
      </c>
      <c r="AC109" s="121">
        <v>3</v>
      </c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CA109" s="121">
        <v>1</v>
      </c>
      <c r="CB109" s="121">
        <v>3</v>
      </c>
      <c r="CZ109" s="78">
        <v>1</v>
      </c>
    </row>
    <row r="110" spans="1:104" x14ac:dyDescent="0.2">
      <c r="A110" s="122"/>
      <c r="B110" s="123"/>
      <c r="C110" s="129" t="s">
        <v>327</v>
      </c>
      <c r="D110" s="130"/>
      <c r="E110" s="131">
        <v>112.3061</v>
      </c>
      <c r="F110" s="132"/>
      <c r="G110" s="133"/>
      <c r="H110" s="134"/>
      <c r="I110" s="127"/>
      <c r="K110" s="127"/>
      <c r="M110" s="135" t="s">
        <v>327</v>
      </c>
      <c r="O110" s="11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36" t="str">
        <f>C109</f>
        <v>Nakládání suti na dopravní prostředky</v>
      </c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37" t="s">
        <v>36</v>
      </c>
      <c r="B111" s="138" t="s">
        <v>212</v>
      </c>
      <c r="C111" s="139" t="s">
        <v>213</v>
      </c>
      <c r="D111" s="140"/>
      <c r="E111" s="141"/>
      <c r="F111" s="141"/>
      <c r="G111" s="142">
        <f>SUM(G103:G110)</f>
        <v>0</v>
      </c>
      <c r="H111" s="143"/>
      <c r="I111" s="144">
        <f>SUM(I103:I110)</f>
        <v>0</v>
      </c>
      <c r="J111" s="145"/>
      <c r="K111" s="144">
        <f>SUM(K103:K110)</f>
        <v>0</v>
      </c>
      <c r="O111" s="111"/>
      <c r="X111" s="146">
        <f>K111</f>
        <v>0</v>
      </c>
      <c r="Y111" s="146">
        <f>I111</f>
        <v>0</v>
      </c>
      <c r="Z111" s="147">
        <f>G111</f>
        <v>0</v>
      </c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48"/>
      <c r="BB111" s="148"/>
      <c r="BC111" s="148"/>
      <c r="BD111" s="148"/>
      <c r="BE111" s="148"/>
      <c r="BF111" s="148"/>
      <c r="BG111" s="121"/>
      <c r="BH111" s="121"/>
      <c r="BI111" s="121"/>
      <c r="BJ111" s="121"/>
      <c r="BK111" s="121"/>
    </row>
    <row r="112" spans="1:104" x14ac:dyDescent="0.2">
      <c r="A112" s="149" t="s">
        <v>37</v>
      </c>
      <c r="B112" s="150" t="s">
        <v>38</v>
      </c>
      <c r="C112" s="151"/>
      <c r="D112" s="152"/>
      <c r="E112" s="153"/>
      <c r="F112" s="153"/>
      <c r="G112" s="154">
        <f>SUM(Z7:Z112)</f>
        <v>0</v>
      </c>
      <c r="H112" s="155"/>
      <c r="I112" s="156">
        <f>SUM(Y7:Y112)</f>
        <v>130.22254150006029</v>
      </c>
      <c r="J112" s="155"/>
      <c r="K112" s="156">
        <f>SUM(X7:X112)</f>
        <v>-113.57109999997454</v>
      </c>
      <c r="O112" s="111"/>
      <c r="BA112" s="157"/>
      <c r="BB112" s="157"/>
      <c r="BC112" s="157"/>
      <c r="BD112" s="157"/>
      <c r="BE112" s="157"/>
      <c r="BF112" s="157"/>
    </row>
    <row r="113" spans="1:7" x14ac:dyDescent="0.2">
      <c r="E113" s="78"/>
    </row>
    <row r="114" spans="1:7" x14ac:dyDescent="0.2">
      <c r="A114" s="158"/>
      <c r="E114" s="78"/>
    </row>
    <row r="115" spans="1:7" x14ac:dyDescent="0.2">
      <c r="A115" s="159"/>
      <c r="B115" s="160"/>
      <c r="C115" s="161" t="s">
        <v>39</v>
      </c>
      <c r="D115" s="160"/>
      <c r="E115" s="160"/>
      <c r="F115" s="160"/>
      <c r="G115" s="162" t="s">
        <v>40</v>
      </c>
    </row>
    <row r="116" spans="1:7" x14ac:dyDescent="0.2">
      <c r="A116" s="163"/>
      <c r="B116" s="164"/>
      <c r="C116" s="165" t="s">
        <v>224</v>
      </c>
      <c r="D116" s="166"/>
      <c r="E116" s="167"/>
      <c r="F116" s="167"/>
      <c r="G116" s="168">
        <v>0</v>
      </c>
    </row>
    <row r="117" spans="1:7" x14ac:dyDescent="0.2">
      <c r="A117" s="163"/>
      <c r="B117" s="164"/>
      <c r="C117" s="165" t="s">
        <v>41</v>
      </c>
      <c r="D117" s="166"/>
      <c r="E117" s="167"/>
      <c r="F117" s="167"/>
      <c r="G117" s="168">
        <v>0</v>
      </c>
    </row>
    <row r="118" spans="1:7" x14ac:dyDescent="0.2">
      <c r="A118" s="163"/>
      <c r="B118" s="164"/>
      <c r="C118" s="165" t="s">
        <v>42</v>
      </c>
      <c r="D118" s="166"/>
      <c r="E118" s="167"/>
      <c r="F118" s="167"/>
      <c r="G118" s="168">
        <v>0</v>
      </c>
    </row>
    <row r="119" spans="1:7" x14ac:dyDescent="0.2">
      <c r="A119" s="163"/>
      <c r="B119" s="164"/>
      <c r="C119" s="165" t="s">
        <v>43</v>
      </c>
      <c r="D119" s="166"/>
      <c r="E119" s="167"/>
      <c r="F119" s="167"/>
      <c r="G119" s="168">
        <v>0</v>
      </c>
    </row>
    <row r="120" spans="1:7" x14ac:dyDescent="0.2">
      <c r="A120" s="163"/>
      <c r="B120" s="164"/>
      <c r="C120" s="165" t="s">
        <v>44</v>
      </c>
      <c r="D120" s="166"/>
      <c r="E120" s="167"/>
      <c r="F120" s="167"/>
      <c r="G120" s="168"/>
    </row>
    <row r="121" spans="1:7" x14ac:dyDescent="0.2">
      <c r="A121" s="163"/>
      <c r="B121" s="164"/>
      <c r="C121" s="165" t="s">
        <v>45</v>
      </c>
      <c r="D121" s="166"/>
      <c r="E121" s="167"/>
      <c r="F121" s="167"/>
      <c r="G121" s="168">
        <v>0</v>
      </c>
    </row>
    <row r="122" spans="1:7" x14ac:dyDescent="0.2">
      <c r="A122" s="163"/>
      <c r="B122" s="164"/>
      <c r="C122" s="165" t="s">
        <v>46</v>
      </c>
      <c r="D122" s="166"/>
      <c r="E122" s="167"/>
      <c r="F122" s="167"/>
      <c r="G122" s="168"/>
    </row>
    <row r="123" spans="1:7" x14ac:dyDescent="0.2">
      <c r="A123" s="163"/>
      <c r="B123" s="164"/>
      <c r="C123" s="165" t="s">
        <v>47</v>
      </c>
      <c r="D123" s="166"/>
      <c r="E123" s="167"/>
      <c r="F123" s="167"/>
      <c r="G123" s="168">
        <v>0</v>
      </c>
    </row>
    <row r="124" spans="1:7" x14ac:dyDescent="0.2">
      <c r="A124" s="169"/>
      <c r="B124" s="170" t="s">
        <v>40</v>
      </c>
      <c r="C124" s="171"/>
      <c r="D124" s="172"/>
      <c r="E124" s="173"/>
      <c r="F124" s="173"/>
      <c r="G124" s="174">
        <f>SUM(G116:G123)</f>
        <v>0</v>
      </c>
    </row>
    <row r="125" spans="1:7" x14ac:dyDescent="0.2">
      <c r="E125" s="78"/>
    </row>
    <row r="126" spans="1:7" x14ac:dyDescent="0.2">
      <c r="E126" s="78"/>
    </row>
    <row r="127" spans="1:7" x14ac:dyDescent="0.2">
      <c r="E127" s="78"/>
    </row>
    <row r="128" spans="1:7" x14ac:dyDescent="0.2">
      <c r="E128" s="78"/>
    </row>
    <row r="129" spans="5:5" x14ac:dyDescent="0.2">
      <c r="E129" s="78"/>
    </row>
    <row r="130" spans="5:5" x14ac:dyDescent="0.2">
      <c r="E130" s="78"/>
    </row>
    <row r="131" spans="5:5" x14ac:dyDescent="0.2">
      <c r="E131" s="78"/>
    </row>
    <row r="132" spans="5:5" x14ac:dyDescent="0.2">
      <c r="E132" s="78"/>
    </row>
    <row r="133" spans="5:5" x14ac:dyDescent="0.2">
      <c r="E133" s="78"/>
    </row>
    <row r="134" spans="5:5" x14ac:dyDescent="0.2">
      <c r="E134" s="78"/>
    </row>
    <row r="135" spans="5:5" x14ac:dyDescent="0.2">
      <c r="E135" s="78"/>
    </row>
    <row r="136" spans="5:5" x14ac:dyDescent="0.2">
      <c r="E136" s="78"/>
    </row>
    <row r="137" spans="5:5" x14ac:dyDescent="0.2">
      <c r="E137" s="78"/>
    </row>
    <row r="138" spans="5:5" x14ac:dyDescent="0.2">
      <c r="E138" s="78"/>
    </row>
    <row r="139" spans="5:5" x14ac:dyDescent="0.2">
      <c r="E139" s="78"/>
    </row>
    <row r="140" spans="5:5" x14ac:dyDescent="0.2">
      <c r="E140" s="78"/>
    </row>
    <row r="141" spans="5:5" x14ac:dyDescent="0.2">
      <c r="E141" s="78"/>
    </row>
    <row r="142" spans="5:5" x14ac:dyDescent="0.2">
      <c r="E142" s="78"/>
    </row>
    <row r="143" spans="5:5" x14ac:dyDescent="0.2">
      <c r="E143" s="78"/>
    </row>
    <row r="144" spans="5:5" x14ac:dyDescent="0.2">
      <c r="E144" s="78"/>
    </row>
    <row r="145" spans="5:5" x14ac:dyDescent="0.2">
      <c r="E145" s="78"/>
    </row>
    <row r="146" spans="5:5" x14ac:dyDescent="0.2">
      <c r="E146" s="78"/>
    </row>
    <row r="147" spans="5:5" x14ac:dyDescent="0.2">
      <c r="E147" s="78"/>
    </row>
    <row r="148" spans="5:5" x14ac:dyDescent="0.2">
      <c r="E148" s="78"/>
    </row>
    <row r="149" spans="5:5" x14ac:dyDescent="0.2">
      <c r="E149" s="78"/>
    </row>
    <row r="150" spans="5:5" x14ac:dyDescent="0.2">
      <c r="E150" s="78"/>
    </row>
    <row r="151" spans="5:5" x14ac:dyDescent="0.2">
      <c r="E151" s="78"/>
    </row>
    <row r="152" spans="5:5" x14ac:dyDescent="0.2">
      <c r="E152" s="78"/>
    </row>
    <row r="153" spans="5:5" x14ac:dyDescent="0.2">
      <c r="E153" s="78"/>
    </row>
    <row r="154" spans="5:5" x14ac:dyDescent="0.2">
      <c r="E154" s="78"/>
    </row>
    <row r="155" spans="5:5" x14ac:dyDescent="0.2">
      <c r="E155" s="78"/>
    </row>
    <row r="156" spans="5:5" x14ac:dyDescent="0.2">
      <c r="E156" s="78"/>
    </row>
    <row r="157" spans="5:5" x14ac:dyDescent="0.2">
      <c r="E157" s="78"/>
    </row>
    <row r="158" spans="5:5" x14ac:dyDescent="0.2">
      <c r="E158" s="78"/>
    </row>
    <row r="159" spans="5:5" x14ac:dyDescent="0.2">
      <c r="E159" s="78"/>
    </row>
    <row r="160" spans="5:5" x14ac:dyDescent="0.2">
      <c r="E160" s="78"/>
    </row>
    <row r="161" spans="5:5" x14ac:dyDescent="0.2">
      <c r="E161" s="78"/>
    </row>
    <row r="162" spans="5:5" x14ac:dyDescent="0.2">
      <c r="E162" s="78"/>
    </row>
    <row r="163" spans="5:5" x14ac:dyDescent="0.2">
      <c r="E163" s="78"/>
    </row>
    <row r="164" spans="5:5" x14ac:dyDescent="0.2">
      <c r="E164" s="78"/>
    </row>
    <row r="165" spans="5:5" x14ac:dyDescent="0.2">
      <c r="E165" s="78"/>
    </row>
    <row r="166" spans="5:5" x14ac:dyDescent="0.2">
      <c r="E166" s="78"/>
    </row>
    <row r="167" spans="5:5" x14ac:dyDescent="0.2">
      <c r="E167" s="78"/>
    </row>
    <row r="168" spans="5:5" x14ac:dyDescent="0.2">
      <c r="E168" s="78"/>
    </row>
    <row r="169" spans="5:5" x14ac:dyDescent="0.2">
      <c r="E169" s="78"/>
    </row>
    <row r="170" spans="5:5" x14ac:dyDescent="0.2">
      <c r="E170" s="78"/>
    </row>
    <row r="171" spans="5:5" x14ac:dyDescent="0.2">
      <c r="E171" s="78"/>
    </row>
    <row r="172" spans="5:5" x14ac:dyDescent="0.2">
      <c r="E172" s="78"/>
    </row>
    <row r="173" spans="5:5" x14ac:dyDescent="0.2">
      <c r="E173" s="78"/>
    </row>
    <row r="174" spans="5:5" x14ac:dyDescent="0.2">
      <c r="E174" s="78"/>
    </row>
    <row r="175" spans="5:5" x14ac:dyDescent="0.2">
      <c r="E175" s="78"/>
    </row>
    <row r="176" spans="5:5" x14ac:dyDescent="0.2">
      <c r="E176" s="78"/>
    </row>
    <row r="177" spans="1:7" x14ac:dyDescent="0.2">
      <c r="A177" s="175"/>
      <c r="B177" s="175"/>
    </row>
    <row r="178" spans="1:7" x14ac:dyDescent="0.2">
      <c r="C178" s="176"/>
      <c r="D178" s="176"/>
      <c r="E178" s="177"/>
      <c r="F178" s="176"/>
      <c r="G178" s="178"/>
    </row>
    <row r="179" spans="1:7" x14ac:dyDescent="0.2">
      <c r="A179" s="175"/>
      <c r="B179" s="175"/>
    </row>
    <row r="1096" spans="1:7" x14ac:dyDescent="0.2">
      <c r="A1096" s="179"/>
      <c r="B1096" s="180"/>
      <c r="C1096" s="181" t="s">
        <v>41</v>
      </c>
      <c r="D1096" s="182"/>
      <c r="F1096" s="97"/>
      <c r="G1096" s="127">
        <v>100000</v>
      </c>
    </row>
    <row r="1097" spans="1:7" x14ac:dyDescent="0.2">
      <c r="A1097" s="179"/>
      <c r="B1097" s="180"/>
      <c r="C1097" s="181" t="s">
        <v>42</v>
      </c>
      <c r="D1097" s="182"/>
      <c r="F1097" s="97"/>
      <c r="G1097" s="127">
        <v>100000</v>
      </c>
    </row>
    <row r="1098" spans="1:7" x14ac:dyDescent="0.2">
      <c r="A1098" s="179"/>
      <c r="B1098" s="180"/>
      <c r="C1098" s="181" t="s">
        <v>43</v>
      </c>
      <c r="D1098" s="182"/>
      <c r="F1098" s="97"/>
      <c r="G1098" s="127">
        <v>100000</v>
      </c>
    </row>
    <row r="1099" spans="1:7" x14ac:dyDescent="0.2">
      <c r="A1099" s="179"/>
      <c r="B1099" s="180"/>
      <c r="C1099" s="181" t="s">
        <v>44</v>
      </c>
      <c r="D1099" s="182"/>
      <c r="F1099" s="97"/>
      <c r="G1099" s="127">
        <v>100000</v>
      </c>
    </row>
    <row r="1100" spans="1:7" x14ac:dyDescent="0.2">
      <c r="A1100" s="179"/>
      <c r="B1100" s="180"/>
      <c r="C1100" s="181" t="s">
        <v>45</v>
      </c>
      <c r="D1100" s="182"/>
      <c r="F1100" s="97"/>
      <c r="G1100" s="127">
        <v>100000</v>
      </c>
    </row>
    <row r="1101" spans="1:7" x14ac:dyDescent="0.2">
      <c r="A1101" s="179"/>
      <c r="B1101" s="180"/>
      <c r="C1101" s="181" t="s">
        <v>46</v>
      </c>
      <c r="D1101" s="182"/>
      <c r="F1101" s="97"/>
      <c r="G1101" s="127">
        <v>100000</v>
      </c>
    </row>
    <row r="1102" spans="1:7" x14ac:dyDescent="0.2">
      <c r="A1102" s="179"/>
      <c r="B1102" s="180"/>
      <c r="C1102" s="181" t="s">
        <v>47</v>
      </c>
      <c r="D1102" s="182"/>
      <c r="F1102" s="97"/>
      <c r="G1102" s="127">
        <v>100000</v>
      </c>
    </row>
  </sheetData>
  <mergeCells count="42">
    <mergeCell ref="C106:D106"/>
    <mergeCell ref="C107:D107"/>
    <mergeCell ref="C108:D108"/>
    <mergeCell ref="C110:D110"/>
    <mergeCell ref="C96:D96"/>
    <mergeCell ref="C97:D97"/>
    <mergeCell ref="C99:G99"/>
    <mergeCell ref="C100:D100"/>
    <mergeCell ref="C101:D101"/>
    <mergeCell ref="C89:D89"/>
    <mergeCell ref="C91:G91"/>
    <mergeCell ref="C92:D92"/>
    <mergeCell ref="C94:G94"/>
    <mergeCell ref="C95:D95"/>
    <mergeCell ref="C71:G71"/>
    <mergeCell ref="C72:G72"/>
    <mergeCell ref="C73:D73"/>
    <mergeCell ref="C74:D74"/>
    <mergeCell ref="C76:D76"/>
    <mergeCell ref="C54:D54"/>
    <mergeCell ref="C56:G56"/>
    <mergeCell ref="C57:D57"/>
    <mergeCell ref="C61:D61"/>
    <mergeCell ref="C63:G63"/>
    <mergeCell ref="C65:D65"/>
    <mergeCell ref="C68:G68"/>
    <mergeCell ref="C69:D69"/>
    <mergeCell ref="C39:G39"/>
    <mergeCell ref="C40:G40"/>
    <mergeCell ref="C41:D41"/>
    <mergeCell ref="C42:D42"/>
    <mergeCell ref="C45:G45"/>
    <mergeCell ref="C46:D46"/>
    <mergeCell ref="C48:D48"/>
    <mergeCell ref="C50:G50"/>
    <mergeCell ref="C26:D26"/>
    <mergeCell ref="C27:D27"/>
    <mergeCell ref="C32:G32"/>
    <mergeCell ref="C35:D35"/>
    <mergeCell ref="A1:G1"/>
    <mergeCell ref="C12:D12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80</vt:i4>
      </vt:variant>
    </vt:vector>
  </HeadingPairs>
  <TitlesOfParts>
    <vt:vector size="85" baseType="lpstr">
      <vt:lpstr>Stavba</vt:lpstr>
      <vt:lpstr>01 18-318.01 </vt:lpstr>
      <vt:lpstr>01 18-318.02 </vt:lpstr>
      <vt:lpstr>01 18-318.03 </vt:lpstr>
      <vt:lpstr>01 18-318.04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18-318.01 '!Názvy_tisku</vt:lpstr>
      <vt:lpstr>'01 18-318.02 '!Názvy_tisku</vt:lpstr>
      <vt:lpstr>'01 18-318.03 '!Názvy_tisku</vt:lpstr>
      <vt:lpstr>'01 18-318.04 '!Názvy_tisku</vt:lpstr>
      <vt:lpstr>Stavba!Objednatel</vt:lpstr>
      <vt:lpstr>Stavba!Objekt</vt:lpstr>
      <vt:lpstr>'01 18-318.01 '!Oblast_tisku</vt:lpstr>
      <vt:lpstr>'01 18-318.02 '!Oblast_tisku</vt:lpstr>
      <vt:lpstr>'01 18-318.03 '!Oblast_tisku</vt:lpstr>
      <vt:lpstr>'01 18-318.04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'01 18-318.02 '!SloupecCC</vt:lpstr>
      <vt:lpstr>'01 18-318.03 '!SloupecCC</vt:lpstr>
      <vt:lpstr>'01 18-318.04 '!SloupecCC</vt:lpstr>
      <vt:lpstr>SloupecCC</vt:lpstr>
      <vt:lpstr>'01 18-318.02 '!SloupecCDH</vt:lpstr>
      <vt:lpstr>'01 18-318.03 '!SloupecCDH</vt:lpstr>
      <vt:lpstr>'01 18-318.04 '!SloupecCDH</vt:lpstr>
      <vt:lpstr>SloupecCDH</vt:lpstr>
      <vt:lpstr>'01 18-318.02 '!SloupecCisloPol</vt:lpstr>
      <vt:lpstr>'01 18-318.03 '!SloupecCisloPol</vt:lpstr>
      <vt:lpstr>'01 18-318.04 '!SloupecCisloPol</vt:lpstr>
      <vt:lpstr>SloupecCisloPol</vt:lpstr>
      <vt:lpstr>'01 18-318.02 '!SloupecCH</vt:lpstr>
      <vt:lpstr>'01 18-318.03 '!SloupecCH</vt:lpstr>
      <vt:lpstr>'01 18-318.04 '!SloupecCH</vt:lpstr>
      <vt:lpstr>SloupecCH</vt:lpstr>
      <vt:lpstr>'01 18-318.02 '!SloupecJC</vt:lpstr>
      <vt:lpstr>'01 18-318.03 '!SloupecJC</vt:lpstr>
      <vt:lpstr>'01 18-318.04 '!SloupecJC</vt:lpstr>
      <vt:lpstr>SloupecJC</vt:lpstr>
      <vt:lpstr>'01 18-318.02 '!SloupecJDH</vt:lpstr>
      <vt:lpstr>'01 18-318.03 '!SloupecJDH</vt:lpstr>
      <vt:lpstr>'01 18-318.04 '!SloupecJDH</vt:lpstr>
      <vt:lpstr>SloupecJDH</vt:lpstr>
      <vt:lpstr>'01 18-318.02 '!SloupecJDM</vt:lpstr>
      <vt:lpstr>'01 18-318.03 '!SloupecJDM</vt:lpstr>
      <vt:lpstr>'01 18-318.04 '!SloupecJDM</vt:lpstr>
      <vt:lpstr>SloupecJDM</vt:lpstr>
      <vt:lpstr>'01 18-318.02 '!SloupecJH</vt:lpstr>
      <vt:lpstr>'01 18-318.03 '!SloupecJH</vt:lpstr>
      <vt:lpstr>'01 18-318.04 '!SloupecJH</vt:lpstr>
      <vt:lpstr>SloupecJH</vt:lpstr>
      <vt:lpstr>'01 18-318.02 '!SloupecMJ</vt:lpstr>
      <vt:lpstr>'01 18-318.03 '!SloupecMJ</vt:lpstr>
      <vt:lpstr>'01 18-318.04 '!SloupecMJ</vt:lpstr>
      <vt:lpstr>SloupecMJ</vt:lpstr>
      <vt:lpstr>'01 18-318.02 '!SloupecMnozstvi</vt:lpstr>
      <vt:lpstr>'01 18-318.03 '!SloupecMnozstvi</vt:lpstr>
      <vt:lpstr>'01 18-318.04 '!SloupecMnozstvi</vt:lpstr>
      <vt:lpstr>SloupecMnozstvi</vt:lpstr>
      <vt:lpstr>'01 18-318.02 '!SloupecNazPol</vt:lpstr>
      <vt:lpstr>'01 18-318.03 '!SloupecNazPol</vt:lpstr>
      <vt:lpstr>'01 18-318.04 '!SloupecNazPol</vt:lpstr>
      <vt:lpstr>SloupecNazPol</vt:lpstr>
      <vt:lpstr>'01 18-318.02 '!SloupecPC</vt:lpstr>
      <vt:lpstr>'01 18-318.03 '!SloupecPC</vt:lpstr>
      <vt:lpstr>'01 18-318.04 '!SloupecPC</vt:lpstr>
      <vt:lpstr>SloupecPC</vt:lpstr>
      <vt:lpstr>Stavba!StavbaCelkem</vt:lpstr>
      <vt:lpstr>'01 18-318.02 '!VRN</vt:lpstr>
      <vt:lpstr>'01 18-318.03 '!VRN</vt:lpstr>
      <vt:lpstr>'01 18-318.04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2019-07-15T00:04:27Z</dcterms:created>
  <dcterms:modified xsi:type="dcterms:W3CDTF">2019-07-15T00:12:27Z</dcterms:modified>
</cp:coreProperties>
</file>