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9\NOVOTNÝ Tomáš\Parkovací dům Havlíčkova\"/>
    </mc:Choice>
  </mc:AlternateContent>
  <xr:revisionPtr revIDLastSave="0" documentId="8_{909E3FCF-D751-431C-82C3-5CF62C007A29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'01 004 Pol'!$A$1:$X$17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G42" i="1"/>
  <c r="F42" i="1"/>
  <c r="H42" i="1" s="1"/>
  <c r="I42" i="1" s="1"/>
  <c r="G41" i="1"/>
  <c r="F41" i="1"/>
  <c r="H41" i="1" s="1"/>
  <c r="I41" i="1" s="1"/>
  <c r="G39" i="1"/>
  <c r="F39" i="1"/>
  <c r="H39" i="1" s="1"/>
  <c r="G16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AE16" i="12"/>
  <c r="I20" i="1"/>
  <c r="I19" i="1"/>
  <c r="I18" i="1"/>
  <c r="I17" i="1"/>
  <c r="I16" i="1"/>
  <c r="I51" i="1"/>
  <c r="J50" i="1" s="1"/>
  <c r="J51" i="1" s="1"/>
  <c r="F43" i="1"/>
  <c r="G23" i="1" s="1"/>
  <c r="G43" i="1"/>
  <c r="G25" i="1" s="1"/>
  <c r="A25" i="1" s="1"/>
  <c r="A26" i="1" s="1"/>
  <c r="G26" i="1" s="1"/>
  <c r="H40" i="1"/>
  <c r="I40" i="1" s="1"/>
  <c r="I39" i="1" l="1"/>
  <c r="I43" i="1" s="1"/>
  <c r="J42" i="1" s="1"/>
  <c r="H43" i="1"/>
  <c r="A23" i="1"/>
  <c r="A24" i="1" s="1"/>
  <c r="G24" i="1" s="1"/>
  <c r="A27" i="1" s="1"/>
  <c r="A29" i="1" s="1"/>
  <c r="G29" i="1" s="1"/>
  <c r="G27" i="1" s="1"/>
  <c r="G28" i="1"/>
  <c r="AF16" i="12"/>
  <c r="M9" i="12"/>
  <c r="M8" i="12" s="1"/>
  <c r="I21" i="1"/>
  <c r="J28" i="1"/>
  <c r="J26" i="1"/>
  <c r="G38" i="1"/>
  <c r="F38" i="1"/>
  <c r="J23" i="1"/>
  <c r="J24" i="1"/>
  <c r="J25" i="1"/>
  <c r="J27" i="1"/>
  <c r="E24" i="1"/>
  <c r="E26" i="1"/>
  <c r="J39" i="1" l="1"/>
  <c r="J43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0F439494-2042-48A1-860E-8A5128EE46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1DE427E-5B82-47D5-9686-D1B6AD37031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<sst xmlns="http://schemas.openxmlformats.org/spreadsheetml/2006/main" count="170" uniqueCount="117">
  <si>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</si>
  <si>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</si>
  <si>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</si>
  <si>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</si>
  <si>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</si>
  <si>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</si>
  <si>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</si>
  <si>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</si>
  <si>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</si>
  <si>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</si>
  <si>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</si>
  <si>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</si>
  <si>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</si>
  <si>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</si>
  <si>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</si>
  <si>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</si>
  <si>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</si>
  <si>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</si>
  <si>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</si>
  <si>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</si>
  <si>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</si>
  <si>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</si>
  <si>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</si>
  <si>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</si>
  <si>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</si>
  <si>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</si>
  <si>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</si>
  <si>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</si>
  <si>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</si>
  <si>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</si>
  <si>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</si>
  <si>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</si>
  <si>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</si>
  <si>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</si>
  <si>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</si>
  <si>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</si>
  <si>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</si>
  <si>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</si>
  <si>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</si>
  <si>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</si>
  <si>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</si>
  <si>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</si>
  <si>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</si>
  <si>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004</t>
  </si>
  <si>
    <t>Přípojka NN</t>
  </si>
  <si>
    <t>01</t>
  </si>
  <si>
    <t>Elektroinstalace</t>
  </si>
  <si>
    <t>Objekt:</t>
  </si>
  <si>
    <t>Rozpočet:</t>
  </si>
  <si>
    <t>190708</t>
  </si>
  <si>
    <t>Parkovací dům Havlíčková</t>
  </si>
  <si>
    <t>Stavba</t>
  </si>
  <si>
    <t>Stavební objekt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</si>
  <si>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</si>
  <si>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</si>
  <si>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</si>
  <si>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</si>
  <si>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</si>
  <si>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</si>
  <si>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</si>
  <si>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</si>
  <si>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</si>
  <si>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</si>
  <si>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</si>
  <si>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</si>
  <si>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</si>
  <si>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</si>
  <si>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</si>
  <si>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</si>
  <si>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</si>
  <si>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</si>
  <si>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</si>
  <si>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</si>
  <si>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</si>
  <si>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</si>
  <si>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</si>
  <si>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</si>
  <si>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</si>
  <si>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</si>
  <si>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</si>
  <si>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</si>
  <si>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</si>
  <si>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</si>
  <si>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</si>
  <si>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</si>
  <si>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</si>
  <si>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</si>
  <si>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</si>
  <si>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</si>
  <si>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210810117R04</t>
  </si>
  <si>
    <t>Kabel CYKY-m 1 kV 4x240 pevně uložený</t>
  </si>
  <si>
    <t>m</t>
  </si>
  <si>
    <t>Vlastní</t>
  </si>
  <si>
    <t>RTS 19/ I</t>
  </si>
  <si>
    <t>Práce</t>
  </si>
  <si>
    <t>POL1_</t>
  </si>
  <si>
    <t>34111673R4</t>
  </si>
  <si>
    <t>Kabel silový s Cu jádrem 1 kV 1-CYKY 4 x 240</t>
  </si>
  <si>
    <t>Kalkul</t>
  </si>
  <si>
    <t>Specifikace</t>
  </si>
  <si>
    <t>POL3_</t>
  </si>
  <si>
    <t>357-3-004</t>
  </si>
  <si>
    <t>Přípojení na přípojkovú skříň SR622, dle dokumetnace</t>
  </si>
  <si>
    <t>kpl</t>
  </si>
  <si>
    <t>Indiv</t>
  </si>
  <si>
    <t>210-006</t>
  </si>
  <si>
    <t>Výkop komplet</t>
  </si>
  <si>
    <t>005231010R</t>
  </si>
  <si>
    <t>Revize</t>
  </si>
  <si>
    <t>Soubor</t>
  </si>
  <si>
    <t>VRN</t>
  </si>
  <si>
    <t>POL99_8</t>
  </si>
  <si>
    <t>34195R10</t>
  </si>
  <si>
    <t>Materiál pro elektroinstalaci</t>
  </si>
  <si>
    <t>sada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</si>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</sst>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Rdu3H0qtOfphy9alPfE1AyNGpo9kIEWWkdbmHLczNaSPTagmf4HosAisTM0Nsrnns3LUAV3vaXiyK1L6XmGwA==" saltValue="FuCzlE9WtUxs7zfTnZBGA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5965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SUMIF(F50:F50,A16,I50:I50)+SUMIF(F50:F50,"PSU",I50:I50)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SUMIF(F50:F50,A17,I50:I50)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SUMIF(F50:F50,A18,I50:I50)</f>
        <v>0</v>
      </c>
      <c r="J18" s="85"/>
    </row>
    <row r="19" spans="1:10" ht="23.25" customHeight="1" x14ac:dyDescent="0.2">
      <c r="A19" s="196" t="s">
        <v>59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SUMIF(F50:F50,A19,I50:I50)</f>
        <v>0</v>
      </c>
      <c r="J19" s="85"/>
    </row>
    <row r="20" spans="1:10" ht="23.25" customHeight="1" x14ac:dyDescent="0.2">
      <c r="A20" s="196" t="s">
        <v>60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SUMIF(F50:F50,A20,I50:I50)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'01 004 Pol'!AE16</f>
        <v>0</v>
      </c>
      <c r="G39" s="150">
        <f>'01 004 Pol'!AF16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'01 004 Pol'!AE16</f>
        <v>0</v>
      </c>
      <c r="G41" s="156">
        <f>'01 004 Pol'!AF16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'01 004 Pol'!AE16</f>
        <v>0</v>
      </c>
      <c r="G42" s="151">
        <f>'01 004 Pol'!AF16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26</v>
      </c>
      <c r="G50" s="193"/>
      <c r="H50" s="193"/>
      <c r="I50" s="193">
        <f>'01 004 Pol'!G8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I50</f>
        <v>0</v>
      </c>
      <c r="J51" s="191" t="str">
        <f>J50</f>
        <v/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algorithmName="SHA-512" hashValue="BwYFEr6tmT/Fh4u1Df8mfLmXpLuYrPseLMuDcoMN5q5QMGf8KSI7SzZtzRsxZbgqfpAiY8UYQ0MsW+IZs4vt5g==" saltValue="vUF5tG3vh+QHzY/fK+SAs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zBbcbsjS36hJWo5gX5Rup+TQJ603XRzVIbVsvgfWTdGJqP8brhahNxQ+h8ohK+BPNEE+yimYzXfqo4jkCvNc7g==" saltValue="Ewz9ps7gHz6MxUib+BFjJ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082B0-77EB-4FD5-BC01-F940344892F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61</v>
      </c>
      <c r="B1" s="197"/>
      <c r="C1" s="197"/>
      <c r="D1" s="197"/>
      <c r="E1" s="197"/>
      <c r="F1" s="197"/>
      <c r="G1" s="197"/>
      <c r="AG1" t="s">
        <v>62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63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63</v>
      </c>
      <c r="AG3" t="s">
        <v>64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65</v>
      </c>
    </row>
    <row r="5" spans="1:60" x14ac:dyDescent="0.2">
      <c r="D5" s="10"/>
    </row>
    <row r="6" spans="1:60" ht="38.25" x14ac:dyDescent="0.2">
      <c r="A6" s="208" t="s">
        <v>66</v>
      </c>
      <c r="B6" s="210" t="s">
        <v>67</v>
      </c>
      <c r="C6" s="210" t="s">
        <v>68</v>
      </c>
      <c r="D6" s="209" t="s">
        <v>69</v>
      </c>
      <c r="E6" s="208" t="s">
        <v>70</v>
      </c>
      <c r="F6" s="207" t="s">
        <v>71</v>
      </c>
      <c r="G6" s="208" t="s">
        <v>29</v>
      </c>
      <c r="H6" s="211" t="s">
        <v>30</v>
      </c>
      <c r="I6" s="211" t="s">
        <v>72</v>
      </c>
      <c r="J6" s="211" t="s">
        <v>31</v>
      </c>
      <c r="K6" s="211" t="s">
        <v>73</v>
      </c>
      <c r="L6" s="211" t="s">
        <v>74</v>
      </c>
      <c r="M6" s="211" t="s">
        <v>75</v>
      </c>
      <c r="N6" s="211" t="s">
        <v>76</v>
      </c>
      <c r="O6" s="211" t="s">
        <v>77</v>
      </c>
      <c r="P6" s="211" t="s">
        <v>78</v>
      </c>
      <c r="Q6" s="211" t="s">
        <v>79</v>
      </c>
      <c r="R6" s="211" t="s">
        <v>80</v>
      </c>
      <c r="S6" s="211" t="s">
        <v>81</v>
      </c>
      <c r="T6" s="211" t="s">
        <v>82</v>
      </c>
      <c r="U6" s="211" t="s">
        <v>83</v>
      </c>
      <c r="V6" s="211" t="s">
        <v>84</v>
      </c>
      <c r="W6" s="211" t="s">
        <v>85</v>
      </c>
      <c r="X6" s="211" t="s">
        <v>86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1" t="s">
        <v>87</v>
      </c>
      <c r="B8" s="222" t="s">
        <v>57</v>
      </c>
      <c r="C8" s="242" t="s">
        <v>58</v>
      </c>
      <c r="D8" s="223"/>
      <c r="E8" s="224"/>
      <c r="F8" s="225"/>
      <c r="G8" s="225">
        <f>SUMIF(AG9:AG14,"&lt;&gt;NOR",G9:G14)</f>
        <v>0</v>
      </c>
      <c r="H8" s="225"/>
      <c r="I8" s="225">
        <f>SUM(I9:I14)</f>
        <v>0</v>
      </c>
      <c r="J8" s="225"/>
      <c r="K8" s="225">
        <f>SUM(K9:K14)</f>
        <v>0</v>
      </c>
      <c r="L8" s="225"/>
      <c r="M8" s="225">
        <f>SUM(M9:M14)</f>
        <v>0</v>
      </c>
      <c r="N8" s="225"/>
      <c r="O8" s="225">
        <f>SUM(O9:O14)</f>
        <v>0.46</v>
      </c>
      <c r="P8" s="225"/>
      <c r="Q8" s="225">
        <f>SUM(Q9:Q14)</f>
        <v>0</v>
      </c>
      <c r="R8" s="225"/>
      <c r="S8" s="225"/>
      <c r="T8" s="226"/>
      <c r="U8" s="220"/>
      <c r="V8" s="220">
        <f>SUM(V9:V14)</f>
        <v>22.03</v>
      </c>
      <c r="W8" s="220"/>
      <c r="X8" s="220"/>
      <c r="AG8" t="s">
        <v>88</v>
      </c>
    </row>
    <row r="9" spans="1:60" outlineLevel="1" x14ac:dyDescent="0.2">
      <c r="A9" s="234">
        <v>1</v>
      </c>
      <c r="B9" s="235" t="s">
        <v>89</v>
      </c>
      <c r="C9" s="243" t="s">
        <v>90</v>
      </c>
      <c r="D9" s="236" t="s">
        <v>91</v>
      </c>
      <c r="E9" s="237">
        <v>50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92</v>
      </c>
      <c r="T9" s="240" t="s">
        <v>93</v>
      </c>
      <c r="U9" s="219">
        <v>0.44055</v>
      </c>
      <c r="V9" s="219">
        <f>ROUND(E9*U9,2)</f>
        <v>22.03</v>
      </c>
      <c r="W9" s="219"/>
      <c r="X9" s="219" t="s">
        <v>94</v>
      </c>
      <c r="Y9" s="212"/>
      <c r="Z9" s="212"/>
      <c r="AA9" s="212"/>
      <c r="AB9" s="212"/>
      <c r="AC9" s="212"/>
      <c r="AD9" s="212"/>
      <c r="AE9" s="212"/>
      <c r="AF9" s="212"/>
      <c r="AG9" s="212" t="s">
        <v>95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4">
        <v>2</v>
      </c>
      <c r="B10" s="235" t="s">
        <v>96</v>
      </c>
      <c r="C10" s="243" t="s">
        <v>97</v>
      </c>
      <c r="D10" s="236" t="s">
        <v>91</v>
      </c>
      <c r="E10" s="237">
        <v>50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9.1699999999999993E-3</v>
      </c>
      <c r="O10" s="239">
        <f>ROUND(E10*N10,2)</f>
        <v>0.46</v>
      </c>
      <c r="P10" s="239">
        <v>0</v>
      </c>
      <c r="Q10" s="239">
        <f>ROUND(E10*P10,2)</f>
        <v>0</v>
      </c>
      <c r="R10" s="239"/>
      <c r="S10" s="239" t="s">
        <v>92</v>
      </c>
      <c r="T10" s="240" t="s">
        <v>98</v>
      </c>
      <c r="U10" s="219">
        <v>0</v>
      </c>
      <c r="V10" s="219">
        <f>ROUND(E10*U10,2)</f>
        <v>0</v>
      </c>
      <c r="W10" s="219"/>
      <c r="X10" s="219" t="s">
        <v>99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100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4">
        <v>3</v>
      </c>
      <c r="B11" s="235" t="s">
        <v>101</v>
      </c>
      <c r="C11" s="243" t="s">
        <v>102</v>
      </c>
      <c r="D11" s="236" t="s">
        <v>103</v>
      </c>
      <c r="E11" s="237">
        <v>1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/>
      <c r="S11" s="239" t="s">
        <v>92</v>
      </c>
      <c r="T11" s="240" t="s">
        <v>104</v>
      </c>
      <c r="U11" s="219">
        <v>0</v>
      </c>
      <c r="V11" s="219">
        <f>ROUND(E11*U11,2)</f>
        <v>0</v>
      </c>
      <c r="W11" s="219"/>
      <c r="X11" s="219" t="s">
        <v>94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95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4">
        <v>4</v>
      </c>
      <c r="B12" s="235" t="s">
        <v>105</v>
      </c>
      <c r="C12" s="243" t="s">
        <v>106</v>
      </c>
      <c r="D12" s="236" t="s">
        <v>103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92</v>
      </c>
      <c r="T12" s="240" t="s">
        <v>104</v>
      </c>
      <c r="U12" s="219">
        <v>0</v>
      </c>
      <c r="V12" s="219">
        <f>ROUND(E12*U12,2)</f>
        <v>0</v>
      </c>
      <c r="W12" s="219"/>
      <c r="X12" s="219" t="s">
        <v>94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4">
        <v>5</v>
      </c>
      <c r="B13" s="235" t="s">
        <v>107</v>
      </c>
      <c r="C13" s="243" t="s">
        <v>108</v>
      </c>
      <c r="D13" s="236" t="s">
        <v>109</v>
      </c>
      <c r="E13" s="237">
        <v>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/>
      <c r="S13" s="239" t="s">
        <v>93</v>
      </c>
      <c r="T13" s="240" t="s">
        <v>104</v>
      </c>
      <c r="U13" s="219">
        <v>0</v>
      </c>
      <c r="V13" s="219">
        <f>ROUND(E13*U13,2)</f>
        <v>0</v>
      </c>
      <c r="W13" s="219"/>
      <c r="X13" s="219" t="s">
        <v>110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7">
        <v>6</v>
      </c>
      <c r="B14" s="228" t="s">
        <v>112</v>
      </c>
      <c r="C14" s="244" t="s">
        <v>113</v>
      </c>
      <c r="D14" s="229" t="s">
        <v>114</v>
      </c>
      <c r="E14" s="230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2"/>
      <c r="S14" s="232" t="s">
        <v>92</v>
      </c>
      <c r="T14" s="233" t="s">
        <v>104</v>
      </c>
      <c r="U14" s="219">
        <v>0</v>
      </c>
      <c r="V14" s="219">
        <f>ROUND(E14*U14,2)</f>
        <v>0</v>
      </c>
      <c r="W14" s="219"/>
      <c r="X14" s="219" t="s">
        <v>99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3"/>
      <c r="B15" s="4"/>
      <c r="C15" s="24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74</v>
      </c>
    </row>
    <row r="16" spans="1:60" x14ac:dyDescent="0.2">
      <c r="A16" s="215"/>
      <c r="B16" s="216" t="s">
        <v>29</v>
      </c>
      <c r="C16" s="246"/>
      <c r="D16" s="217"/>
      <c r="E16" s="218"/>
      <c r="F16" s="218"/>
      <c r="G16" s="241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115</v>
      </c>
    </row>
    <row r="17" spans="3:33" x14ac:dyDescent="0.2">
      <c r="C17" s="247"/>
      <c r="D17" s="10"/>
      <c r="AG17" t="s">
        <v>116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W5wY1rV+IxvlMrEB9COSgInJxG2me8b2mVR1GHXjS4sw8c+R+wv8GmEabjjcDYnTe+b4rMe6m0fU//LAarSXA==" saltValue="hHOZQIMp7SBRuTAX+xfPi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'01 004 Pol'!Názvy_tisku</vt:lpstr>
      <vt:lpstr>oadresa</vt:lpstr>
      <vt:lpstr>Stavba!Objednatel</vt:lpstr>
      <vt:lpstr>Stavba!Objekt</vt:lpstr>
      <vt:lpstr>'01 004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2019-03-19T12:27:02Z</cp:lastPrinted>
  <dcterms:created xsi:type="dcterms:W3CDTF">2009-04-08T07:15:50Z</dcterms:created>
  <dcterms:modified xsi:type="dcterms:W3CDTF">2019-07-12T08:58:39Z</dcterms:modified>
</cp:coreProperties>
</file>