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Zakázky - zadávací řízení\Kroměříž - DZU Lutopecká\_CD pro uchazeče\Přílohy\"/>
    </mc:Choice>
  </mc:AlternateContent>
  <xr:revisionPtr revIDLastSave="0" documentId="13_ncr:1_{697C1D35-6590-49FF-B68F-C1B8652BD899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10948_00 Pol" sheetId="12" r:id="rId4"/>
    <sheet name="01 10948_01-1 Pol" sheetId="13" r:id="rId5"/>
    <sheet name="01 10948_01-2 Pol" sheetId="14" r:id="rId6"/>
    <sheet name="01 10948_01-3 Pol" sheetId="15" r:id="rId7"/>
    <sheet name="01 10948_02-1 Pol" sheetId="16" r:id="rId8"/>
    <sheet name="01 10948_02-2 Pol" sheetId="17" r:id="rId9"/>
    <sheet name="01 10948_04 Pol" sheetId="18" r:id="rId10"/>
  </sheets>
  <externalReferences>
    <externalReference r:id="rId11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10948_00 Pol'!$1:$7</definedName>
    <definedName name="_xlnm.Print_Titles" localSheetId="4">'01 10948_01-1 Pol'!$1:$7</definedName>
    <definedName name="_xlnm.Print_Titles" localSheetId="5">'01 10948_01-2 Pol'!$1:$7</definedName>
    <definedName name="_xlnm.Print_Titles" localSheetId="6">'01 10948_01-3 Pol'!$1:$7</definedName>
    <definedName name="_xlnm.Print_Titles" localSheetId="7">'01 10948_02-1 Pol'!$1:$7</definedName>
    <definedName name="_xlnm.Print_Titles" localSheetId="8">'01 10948_02-2 Pol'!$1:$7</definedName>
    <definedName name="_xlnm.Print_Titles" localSheetId="9">'01 10948_04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10948_00 Pol'!$A$1:$X$29</definedName>
    <definedName name="_xlnm.Print_Area" localSheetId="4">'01 10948_01-1 Pol'!$A$1:$X$456</definedName>
    <definedName name="_xlnm.Print_Area" localSheetId="5">'01 10948_01-2 Pol'!$A$1:$X$478</definedName>
    <definedName name="_xlnm.Print_Area" localSheetId="6">'01 10948_01-3 Pol'!$A$1:$X$414</definedName>
    <definedName name="_xlnm.Print_Area" localSheetId="7">'01 10948_02-1 Pol'!$A$1:$X$156</definedName>
    <definedName name="_xlnm.Print_Area" localSheetId="8">'01 10948_02-2 Pol'!$A$1:$X$672</definedName>
    <definedName name="_xlnm.Print_Area" localSheetId="9">'01 10948_04 Pol'!$A$1:$X$60</definedName>
    <definedName name="_xlnm.Print_Area" localSheetId="1">Stavba!$A$1:$J$91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1" i="17" l="1"/>
  <c r="G9" i="18" l="1"/>
  <c r="M9" i="18" s="1"/>
  <c r="I9" i="18"/>
  <c r="K9" i="18"/>
  <c r="O9" i="18"/>
  <c r="Q9" i="18"/>
  <c r="V9" i="18"/>
  <c r="G10" i="18"/>
  <c r="M10" i="18" s="1"/>
  <c r="I10" i="18"/>
  <c r="K10" i="18"/>
  <c r="O10" i="18"/>
  <c r="Q10" i="18"/>
  <c r="V10" i="18"/>
  <c r="G11" i="18"/>
  <c r="I11" i="18"/>
  <c r="K11" i="18"/>
  <c r="M11" i="18"/>
  <c r="O11" i="18"/>
  <c r="Q11" i="18"/>
  <c r="V11" i="18"/>
  <c r="G12" i="18"/>
  <c r="M12" i="18" s="1"/>
  <c r="I12" i="18"/>
  <c r="K12" i="18"/>
  <c r="O12" i="18"/>
  <c r="Q12" i="18"/>
  <c r="V12" i="18"/>
  <c r="G13" i="18"/>
  <c r="M13" i="18" s="1"/>
  <c r="I13" i="18"/>
  <c r="K13" i="18"/>
  <c r="O13" i="18"/>
  <c r="Q13" i="18"/>
  <c r="V13" i="18"/>
  <c r="G14" i="18"/>
  <c r="M14" i="18" s="1"/>
  <c r="I14" i="18"/>
  <c r="K14" i="18"/>
  <c r="O14" i="18"/>
  <c r="Q14" i="18"/>
  <c r="V14" i="18"/>
  <c r="G15" i="18"/>
  <c r="I15" i="18"/>
  <c r="K15" i="18"/>
  <c r="M15" i="18"/>
  <c r="O15" i="18"/>
  <c r="Q15" i="18"/>
  <c r="V15" i="18"/>
  <c r="G16" i="18"/>
  <c r="M16" i="18" s="1"/>
  <c r="I16" i="18"/>
  <c r="K16" i="18"/>
  <c r="O16" i="18"/>
  <c r="Q16" i="18"/>
  <c r="V16" i="18"/>
  <c r="G17" i="18"/>
  <c r="M17" i="18" s="1"/>
  <c r="I17" i="18"/>
  <c r="K17" i="18"/>
  <c r="O17" i="18"/>
  <c r="Q17" i="18"/>
  <c r="V17" i="18"/>
  <c r="G18" i="18"/>
  <c r="M18" i="18" s="1"/>
  <c r="I18" i="18"/>
  <c r="K18" i="18"/>
  <c r="O18" i="18"/>
  <c r="Q18" i="18"/>
  <c r="V18" i="18"/>
  <c r="G19" i="18"/>
  <c r="M19" i="18" s="1"/>
  <c r="I19" i="18"/>
  <c r="K19" i="18"/>
  <c r="O19" i="18"/>
  <c r="Q19" i="18"/>
  <c r="V19" i="18"/>
  <c r="G20" i="18"/>
  <c r="M20" i="18" s="1"/>
  <c r="I20" i="18"/>
  <c r="K20" i="18"/>
  <c r="O20" i="18"/>
  <c r="Q20" i="18"/>
  <c r="V20" i="18"/>
  <c r="G21" i="18"/>
  <c r="M21" i="18" s="1"/>
  <c r="I21" i="18"/>
  <c r="K21" i="18"/>
  <c r="O21" i="18"/>
  <c r="Q21" i="18"/>
  <c r="V21" i="18"/>
  <c r="G22" i="18"/>
  <c r="M22" i="18" s="1"/>
  <c r="I22" i="18"/>
  <c r="K22" i="18"/>
  <c r="O22" i="18"/>
  <c r="Q22" i="18"/>
  <c r="V22" i="18"/>
  <c r="G23" i="18"/>
  <c r="M23" i="18" s="1"/>
  <c r="I23" i="18"/>
  <c r="K23" i="18"/>
  <c r="O23" i="18"/>
  <c r="Q23" i="18"/>
  <c r="V23" i="18"/>
  <c r="G24" i="18"/>
  <c r="M24" i="18" s="1"/>
  <c r="I24" i="18"/>
  <c r="K24" i="18"/>
  <c r="O24" i="18"/>
  <c r="Q24" i="18"/>
  <c r="V24" i="18"/>
  <c r="G25" i="18"/>
  <c r="M25" i="18" s="1"/>
  <c r="I25" i="18"/>
  <c r="K25" i="18"/>
  <c r="O25" i="18"/>
  <c r="Q25" i="18"/>
  <c r="V25" i="18"/>
  <c r="G26" i="18"/>
  <c r="M26" i="18" s="1"/>
  <c r="I26" i="18"/>
  <c r="K26" i="18"/>
  <c r="O26" i="18"/>
  <c r="Q26" i="18"/>
  <c r="V26" i="18"/>
  <c r="G27" i="18"/>
  <c r="I27" i="18"/>
  <c r="K27" i="18"/>
  <c r="M27" i="18"/>
  <c r="O27" i="18"/>
  <c r="Q27" i="18"/>
  <c r="V27" i="18"/>
  <c r="G28" i="18"/>
  <c r="M28" i="18" s="1"/>
  <c r="I28" i="18"/>
  <c r="K28" i="18"/>
  <c r="O28" i="18"/>
  <c r="Q28" i="18"/>
  <c r="V28" i="18"/>
  <c r="G29" i="18"/>
  <c r="M29" i="18" s="1"/>
  <c r="I29" i="18"/>
  <c r="K29" i="18"/>
  <c r="O29" i="18"/>
  <c r="Q29" i="18"/>
  <c r="V29" i="18"/>
  <c r="G30" i="18"/>
  <c r="M30" i="18" s="1"/>
  <c r="I30" i="18"/>
  <c r="K30" i="18"/>
  <c r="O30" i="18"/>
  <c r="Q30" i="18"/>
  <c r="V30" i="18"/>
  <c r="G31" i="18"/>
  <c r="I31" i="18"/>
  <c r="K31" i="18"/>
  <c r="M31" i="18"/>
  <c r="O31" i="18"/>
  <c r="Q31" i="18"/>
  <c r="V31" i="18"/>
  <c r="G32" i="18"/>
  <c r="M32" i="18" s="1"/>
  <c r="I32" i="18"/>
  <c r="K32" i="18"/>
  <c r="O32" i="18"/>
  <c r="Q32" i="18"/>
  <c r="V32" i="18"/>
  <c r="G33" i="18"/>
  <c r="M33" i="18" s="1"/>
  <c r="I33" i="18"/>
  <c r="K33" i="18"/>
  <c r="O33" i="18"/>
  <c r="Q33" i="18"/>
  <c r="V33" i="18"/>
  <c r="G34" i="18"/>
  <c r="M34" i="18" s="1"/>
  <c r="I34" i="18"/>
  <c r="K34" i="18"/>
  <c r="O34" i="18"/>
  <c r="Q34" i="18"/>
  <c r="V34" i="18"/>
  <c r="G35" i="18"/>
  <c r="M35" i="18" s="1"/>
  <c r="I35" i="18"/>
  <c r="K35" i="18"/>
  <c r="O35" i="18"/>
  <c r="Q35" i="18"/>
  <c r="V35" i="18"/>
  <c r="G36" i="18"/>
  <c r="M36" i="18" s="1"/>
  <c r="I36" i="18"/>
  <c r="K36" i="18"/>
  <c r="O36" i="18"/>
  <c r="Q36" i="18"/>
  <c r="V36" i="18"/>
  <c r="G37" i="18"/>
  <c r="M37" i="18" s="1"/>
  <c r="I37" i="18"/>
  <c r="K37" i="18"/>
  <c r="O37" i="18"/>
  <c r="Q37" i="18"/>
  <c r="V37" i="18"/>
  <c r="G38" i="18"/>
  <c r="M38" i="18" s="1"/>
  <c r="I38" i="18"/>
  <c r="K38" i="18"/>
  <c r="O38" i="18"/>
  <c r="Q38" i="18"/>
  <c r="V38" i="18"/>
  <c r="G39" i="18"/>
  <c r="M39" i="18" s="1"/>
  <c r="I39" i="18"/>
  <c r="K39" i="18"/>
  <c r="O39" i="18"/>
  <c r="Q39" i="18"/>
  <c r="V39" i="18"/>
  <c r="G40" i="18"/>
  <c r="M40" i="18" s="1"/>
  <c r="I40" i="18"/>
  <c r="K40" i="18"/>
  <c r="O40" i="18"/>
  <c r="Q40" i="18"/>
  <c r="V40" i="18"/>
  <c r="G41" i="18"/>
  <c r="M41" i="18" s="1"/>
  <c r="I41" i="18"/>
  <c r="K41" i="18"/>
  <c r="O41" i="18"/>
  <c r="Q41" i="18"/>
  <c r="V41" i="18"/>
  <c r="G42" i="18"/>
  <c r="M42" i="18" s="1"/>
  <c r="I42" i="18"/>
  <c r="K42" i="18"/>
  <c r="O42" i="18"/>
  <c r="Q42" i="18"/>
  <c r="V42" i="18"/>
  <c r="G43" i="18"/>
  <c r="I43" i="18"/>
  <c r="K43" i="18"/>
  <c r="M43" i="18"/>
  <c r="O43" i="18"/>
  <c r="Q43" i="18"/>
  <c r="V43" i="18"/>
  <c r="G45" i="18"/>
  <c r="M45" i="18" s="1"/>
  <c r="I45" i="18"/>
  <c r="K45" i="18"/>
  <c r="O45" i="18"/>
  <c r="Q45" i="18"/>
  <c r="Q44" i="18" s="1"/>
  <c r="V45" i="18"/>
  <c r="G46" i="18"/>
  <c r="M46" i="18" s="1"/>
  <c r="I46" i="18"/>
  <c r="K46" i="18"/>
  <c r="K44" i="18" s="1"/>
  <c r="O46" i="18"/>
  <c r="Q46" i="18"/>
  <c r="V46" i="18"/>
  <c r="G47" i="18"/>
  <c r="M47" i="18" s="1"/>
  <c r="I47" i="18"/>
  <c r="K47" i="18"/>
  <c r="O47" i="18"/>
  <c r="Q47" i="18"/>
  <c r="V47" i="18"/>
  <c r="G48" i="18"/>
  <c r="M48" i="18" s="1"/>
  <c r="I48" i="18"/>
  <c r="K48" i="18"/>
  <c r="O48" i="18"/>
  <c r="Q48" i="18"/>
  <c r="V48" i="18"/>
  <c r="AF50" i="18"/>
  <c r="G47" i="1" s="1"/>
  <c r="G9" i="17"/>
  <c r="M9" i="17" s="1"/>
  <c r="I9" i="17"/>
  <c r="K9" i="17"/>
  <c r="O9" i="17"/>
  <c r="Q9" i="17"/>
  <c r="V9" i="17"/>
  <c r="G12" i="17"/>
  <c r="M12" i="17" s="1"/>
  <c r="I12" i="17"/>
  <c r="K12" i="17"/>
  <c r="O12" i="17"/>
  <c r="Q12" i="17"/>
  <c r="V12" i="17"/>
  <c r="G15" i="17"/>
  <c r="I15" i="17"/>
  <c r="K15" i="17"/>
  <c r="M15" i="17"/>
  <c r="O15" i="17"/>
  <c r="Q15" i="17"/>
  <c r="V15" i="17"/>
  <c r="G18" i="17"/>
  <c r="M18" i="17" s="1"/>
  <c r="I18" i="17"/>
  <c r="K18" i="17"/>
  <c r="O18" i="17"/>
  <c r="O8" i="17" s="1"/>
  <c r="Q18" i="17"/>
  <c r="V18" i="17"/>
  <c r="G20" i="17"/>
  <c r="M20" i="17" s="1"/>
  <c r="I20" i="17"/>
  <c r="K20" i="17"/>
  <c r="O20" i="17"/>
  <c r="Q20" i="17"/>
  <c r="V20" i="17"/>
  <c r="G23" i="17"/>
  <c r="M23" i="17" s="1"/>
  <c r="I23" i="17"/>
  <c r="K23" i="17"/>
  <c r="O23" i="17"/>
  <c r="Q23" i="17"/>
  <c r="V23" i="17"/>
  <c r="G26" i="17"/>
  <c r="I26" i="17"/>
  <c r="K26" i="17"/>
  <c r="O26" i="17"/>
  <c r="Q26" i="17"/>
  <c r="V26" i="17"/>
  <c r="G29" i="17"/>
  <c r="M29" i="17" s="1"/>
  <c r="I29" i="17"/>
  <c r="K29" i="17"/>
  <c r="O29" i="17"/>
  <c r="Q29" i="17"/>
  <c r="V29" i="17"/>
  <c r="G32" i="17"/>
  <c r="M32" i="17" s="1"/>
  <c r="I32" i="17"/>
  <c r="K32" i="17"/>
  <c r="O32" i="17"/>
  <c r="Q32" i="17"/>
  <c r="V32" i="17"/>
  <c r="G35" i="17"/>
  <c r="M35" i="17" s="1"/>
  <c r="I35" i="17"/>
  <c r="K35" i="17"/>
  <c r="O35" i="17"/>
  <c r="Q35" i="17"/>
  <c r="V35" i="17"/>
  <c r="G38" i="17"/>
  <c r="M38" i="17" s="1"/>
  <c r="I38" i="17"/>
  <c r="K38" i="17"/>
  <c r="O38" i="17"/>
  <c r="Q38" i="17"/>
  <c r="V38" i="17"/>
  <c r="G41" i="17"/>
  <c r="M41" i="17" s="1"/>
  <c r="I41" i="17"/>
  <c r="K41" i="17"/>
  <c r="O41" i="17"/>
  <c r="Q41" i="17"/>
  <c r="V41" i="17"/>
  <c r="G44" i="17"/>
  <c r="M44" i="17" s="1"/>
  <c r="I44" i="17"/>
  <c r="K44" i="17"/>
  <c r="O44" i="17"/>
  <c r="Q44" i="17"/>
  <c r="V44" i="17"/>
  <c r="G47" i="17"/>
  <c r="M47" i="17" s="1"/>
  <c r="I47" i="17"/>
  <c r="K47" i="17"/>
  <c r="O47" i="17"/>
  <c r="Q47" i="17"/>
  <c r="V47" i="17"/>
  <c r="G50" i="17"/>
  <c r="M50" i="17" s="1"/>
  <c r="I50" i="17"/>
  <c r="K50" i="17"/>
  <c r="O50" i="17"/>
  <c r="Q50" i="17"/>
  <c r="V50" i="17"/>
  <c r="G53" i="17"/>
  <c r="M53" i="17" s="1"/>
  <c r="I53" i="17"/>
  <c r="K53" i="17"/>
  <c r="O53" i="17"/>
  <c r="Q53" i="17"/>
  <c r="V53" i="17"/>
  <c r="G56" i="17"/>
  <c r="M56" i="17" s="1"/>
  <c r="I56" i="17"/>
  <c r="K56" i="17"/>
  <c r="O56" i="17"/>
  <c r="Q56" i="17"/>
  <c r="V56" i="17"/>
  <c r="G59" i="17"/>
  <c r="M59" i="17" s="1"/>
  <c r="I59" i="17"/>
  <c r="K59" i="17"/>
  <c r="O59" i="17"/>
  <c r="Q59" i="17"/>
  <c r="V59" i="17"/>
  <c r="G62" i="17"/>
  <c r="M62" i="17" s="1"/>
  <c r="I62" i="17"/>
  <c r="K62" i="17"/>
  <c r="O62" i="17"/>
  <c r="Q62" i="17"/>
  <c r="V62" i="17"/>
  <c r="G64" i="17"/>
  <c r="M64" i="17" s="1"/>
  <c r="I64" i="17"/>
  <c r="K64" i="17"/>
  <c r="O64" i="17"/>
  <c r="Q64" i="17"/>
  <c r="V64" i="17"/>
  <c r="G67" i="17"/>
  <c r="M67" i="17" s="1"/>
  <c r="I67" i="17"/>
  <c r="K67" i="17"/>
  <c r="O67" i="17"/>
  <c r="Q67" i="17"/>
  <c r="V67" i="17"/>
  <c r="G70" i="17"/>
  <c r="I70" i="17"/>
  <c r="K70" i="17"/>
  <c r="O70" i="17"/>
  <c r="Q70" i="17"/>
  <c r="V70" i="17"/>
  <c r="G73" i="17"/>
  <c r="M73" i="17" s="1"/>
  <c r="I73" i="17"/>
  <c r="K73" i="17"/>
  <c r="O73" i="17"/>
  <c r="Q73" i="17"/>
  <c r="V73" i="17"/>
  <c r="G76" i="17"/>
  <c r="M76" i="17" s="1"/>
  <c r="I76" i="17"/>
  <c r="K76" i="17"/>
  <c r="O76" i="17"/>
  <c r="Q76" i="17"/>
  <c r="V76" i="17"/>
  <c r="G79" i="17"/>
  <c r="M79" i="17" s="1"/>
  <c r="I79" i="17"/>
  <c r="K79" i="17"/>
  <c r="O79" i="17"/>
  <c r="Q79" i="17"/>
  <c r="V79" i="17"/>
  <c r="G82" i="17"/>
  <c r="M82" i="17" s="1"/>
  <c r="I82" i="17"/>
  <c r="K82" i="17"/>
  <c r="O82" i="17"/>
  <c r="Q82" i="17"/>
  <c r="V82" i="17"/>
  <c r="G85" i="17"/>
  <c r="M85" i="17" s="1"/>
  <c r="I85" i="17"/>
  <c r="K85" i="17"/>
  <c r="O85" i="17"/>
  <c r="Q85" i="17"/>
  <c r="V85" i="17"/>
  <c r="G88" i="17"/>
  <c r="M88" i="17" s="1"/>
  <c r="I88" i="17"/>
  <c r="K88" i="17"/>
  <c r="O88" i="17"/>
  <c r="Q88" i="17"/>
  <c r="V88" i="17"/>
  <c r="G91" i="17"/>
  <c r="I91" i="17"/>
  <c r="K91" i="17"/>
  <c r="O91" i="17"/>
  <c r="Q91" i="17"/>
  <c r="V91" i="17"/>
  <c r="G94" i="17"/>
  <c r="M94" i="17" s="1"/>
  <c r="I94" i="17"/>
  <c r="K94" i="17"/>
  <c r="O94" i="17"/>
  <c r="Q94" i="17"/>
  <c r="V94" i="17"/>
  <c r="G97" i="17"/>
  <c r="M97" i="17" s="1"/>
  <c r="I97" i="17"/>
  <c r="K97" i="17"/>
  <c r="O97" i="17"/>
  <c r="Q97" i="17"/>
  <c r="V97" i="17"/>
  <c r="G100" i="17"/>
  <c r="M100" i="17" s="1"/>
  <c r="I100" i="17"/>
  <c r="K100" i="17"/>
  <c r="O100" i="17"/>
  <c r="Q100" i="17"/>
  <c r="V100" i="17"/>
  <c r="G103" i="17"/>
  <c r="M103" i="17" s="1"/>
  <c r="I103" i="17"/>
  <c r="K103" i="17"/>
  <c r="O103" i="17"/>
  <c r="Q103" i="17"/>
  <c r="V103" i="17"/>
  <c r="G106" i="17"/>
  <c r="M106" i="17" s="1"/>
  <c r="I106" i="17"/>
  <c r="K106" i="17"/>
  <c r="O106" i="17"/>
  <c r="Q106" i="17"/>
  <c r="V106" i="17"/>
  <c r="G109" i="17"/>
  <c r="M109" i="17" s="1"/>
  <c r="I109" i="17"/>
  <c r="K109" i="17"/>
  <c r="O109" i="17"/>
  <c r="Q109" i="17"/>
  <c r="V109" i="17"/>
  <c r="G112" i="17"/>
  <c r="M112" i="17" s="1"/>
  <c r="I112" i="17"/>
  <c r="K112" i="17"/>
  <c r="O112" i="17"/>
  <c r="Q112" i="17"/>
  <c r="V112" i="17"/>
  <c r="G115" i="17"/>
  <c r="M115" i="17" s="1"/>
  <c r="I115" i="17"/>
  <c r="K115" i="17"/>
  <c r="O115" i="17"/>
  <c r="Q115" i="17"/>
  <c r="V115" i="17"/>
  <c r="G118" i="17"/>
  <c r="M118" i="17" s="1"/>
  <c r="I118" i="17"/>
  <c r="K118" i="17"/>
  <c r="O118" i="17"/>
  <c r="Q118" i="17"/>
  <c r="V118" i="17"/>
  <c r="G121" i="17"/>
  <c r="M121" i="17" s="1"/>
  <c r="I121" i="17"/>
  <c r="K121" i="17"/>
  <c r="O121" i="17"/>
  <c r="Q121" i="17"/>
  <c r="V121" i="17"/>
  <c r="G124" i="17"/>
  <c r="M124" i="17" s="1"/>
  <c r="I124" i="17"/>
  <c r="K124" i="17"/>
  <c r="O124" i="17"/>
  <c r="Q124" i="17"/>
  <c r="V124" i="17"/>
  <c r="G127" i="17"/>
  <c r="M127" i="17" s="1"/>
  <c r="I127" i="17"/>
  <c r="K127" i="17"/>
  <c r="O127" i="17"/>
  <c r="Q127" i="17"/>
  <c r="V127" i="17"/>
  <c r="G130" i="17"/>
  <c r="M130" i="17" s="1"/>
  <c r="I130" i="17"/>
  <c r="K130" i="17"/>
  <c r="O130" i="17"/>
  <c r="Q130" i="17"/>
  <c r="V130" i="17"/>
  <c r="G133" i="17"/>
  <c r="M133" i="17" s="1"/>
  <c r="I133" i="17"/>
  <c r="K133" i="17"/>
  <c r="O133" i="17"/>
  <c r="Q133" i="17"/>
  <c r="V133" i="17"/>
  <c r="G136" i="17"/>
  <c r="M136" i="17" s="1"/>
  <c r="I136" i="17"/>
  <c r="K136" i="17"/>
  <c r="O136" i="17"/>
  <c r="Q136" i="17"/>
  <c r="V136" i="17"/>
  <c r="G139" i="17"/>
  <c r="M139" i="17" s="1"/>
  <c r="I139" i="17"/>
  <c r="K139" i="17"/>
  <c r="O139" i="17"/>
  <c r="Q139" i="17"/>
  <c r="V139" i="17"/>
  <c r="G142" i="17"/>
  <c r="M142" i="17" s="1"/>
  <c r="I142" i="17"/>
  <c r="K142" i="17"/>
  <c r="O142" i="17"/>
  <c r="Q142" i="17"/>
  <c r="V142" i="17"/>
  <c r="G145" i="17"/>
  <c r="M145" i="17" s="1"/>
  <c r="I145" i="17"/>
  <c r="K145" i="17"/>
  <c r="O145" i="17"/>
  <c r="Q145" i="17"/>
  <c r="V145" i="17"/>
  <c r="G148" i="17"/>
  <c r="M148" i="17" s="1"/>
  <c r="I148" i="17"/>
  <c r="K148" i="17"/>
  <c r="O148" i="17"/>
  <c r="Q148" i="17"/>
  <c r="V148" i="17"/>
  <c r="G151" i="17"/>
  <c r="M151" i="17" s="1"/>
  <c r="I151" i="17"/>
  <c r="K151" i="17"/>
  <c r="O151" i="17"/>
  <c r="Q151" i="17"/>
  <c r="V151" i="17"/>
  <c r="G153" i="17"/>
  <c r="M153" i="17" s="1"/>
  <c r="I153" i="17"/>
  <c r="I152" i="17" s="1"/>
  <c r="K153" i="17"/>
  <c r="O153" i="17"/>
  <c r="Q153" i="17"/>
  <c r="V153" i="17"/>
  <c r="V152" i="17" s="1"/>
  <c r="G154" i="17"/>
  <c r="M154" i="17" s="1"/>
  <c r="I154" i="17"/>
  <c r="K154" i="17"/>
  <c r="O154" i="17"/>
  <c r="Q154" i="17"/>
  <c r="V154" i="17"/>
  <c r="G158" i="17"/>
  <c r="M158" i="17" s="1"/>
  <c r="I158" i="17"/>
  <c r="K158" i="17"/>
  <c r="O158" i="17"/>
  <c r="Q158" i="17"/>
  <c r="V158" i="17"/>
  <c r="M161" i="17"/>
  <c r="I161" i="17"/>
  <c r="K161" i="17"/>
  <c r="O161" i="17"/>
  <c r="Q161" i="17"/>
  <c r="V161" i="17"/>
  <c r="G163" i="17"/>
  <c r="M163" i="17" s="1"/>
  <c r="I163" i="17"/>
  <c r="K163" i="17"/>
  <c r="O163" i="17"/>
  <c r="Q163" i="17"/>
  <c r="V163" i="17"/>
  <c r="G166" i="17"/>
  <c r="M166" i="17" s="1"/>
  <c r="I166" i="17"/>
  <c r="K166" i="17"/>
  <c r="O166" i="17"/>
  <c r="Q166" i="17"/>
  <c r="V166" i="17"/>
  <c r="G169" i="17"/>
  <c r="I169" i="17"/>
  <c r="K169" i="17"/>
  <c r="O169" i="17"/>
  <c r="Q169" i="17"/>
  <c r="V169" i="17"/>
  <c r="G172" i="17"/>
  <c r="M172" i="17" s="1"/>
  <c r="I172" i="17"/>
  <c r="K172" i="17"/>
  <c r="O172" i="17"/>
  <c r="Q172" i="17"/>
  <c r="V172" i="17"/>
  <c r="G175" i="17"/>
  <c r="M175" i="17" s="1"/>
  <c r="I175" i="17"/>
  <c r="K175" i="17"/>
  <c r="O175" i="17"/>
  <c r="Q175" i="17"/>
  <c r="V175" i="17"/>
  <c r="G178" i="17"/>
  <c r="M178" i="17" s="1"/>
  <c r="I178" i="17"/>
  <c r="K178" i="17"/>
  <c r="O178" i="17"/>
  <c r="Q178" i="17"/>
  <c r="V178" i="17"/>
  <c r="G181" i="17"/>
  <c r="M181" i="17" s="1"/>
  <c r="I181" i="17"/>
  <c r="K181" i="17"/>
  <c r="O181" i="17"/>
  <c r="Q181" i="17"/>
  <c r="V181" i="17"/>
  <c r="G184" i="17"/>
  <c r="M184" i="17" s="1"/>
  <c r="I184" i="17"/>
  <c r="K184" i="17"/>
  <c r="O184" i="17"/>
  <c r="Q184" i="17"/>
  <c r="V184" i="17"/>
  <c r="G187" i="17"/>
  <c r="M187" i="17" s="1"/>
  <c r="I187" i="17"/>
  <c r="K187" i="17"/>
  <c r="O187" i="17"/>
  <c r="Q187" i="17"/>
  <c r="V187" i="17"/>
  <c r="G190" i="17"/>
  <c r="M190" i="17" s="1"/>
  <c r="I190" i="17"/>
  <c r="K190" i="17"/>
  <c r="O190" i="17"/>
  <c r="Q190" i="17"/>
  <c r="V190" i="17"/>
  <c r="G193" i="17"/>
  <c r="M193" i="17" s="1"/>
  <c r="I193" i="17"/>
  <c r="K193" i="17"/>
  <c r="O193" i="17"/>
  <c r="Q193" i="17"/>
  <c r="V193" i="17"/>
  <c r="G196" i="17"/>
  <c r="M196" i="17" s="1"/>
  <c r="I196" i="17"/>
  <c r="K196" i="17"/>
  <c r="O196" i="17"/>
  <c r="Q196" i="17"/>
  <c r="V196" i="17"/>
  <c r="G199" i="17"/>
  <c r="M199" i="17" s="1"/>
  <c r="I199" i="17"/>
  <c r="K199" i="17"/>
  <c r="O199" i="17"/>
  <c r="Q199" i="17"/>
  <c r="V199" i="17"/>
  <c r="G202" i="17"/>
  <c r="M202" i="17" s="1"/>
  <c r="I202" i="17"/>
  <c r="K202" i="17"/>
  <c r="O202" i="17"/>
  <c r="Q202" i="17"/>
  <c r="V202" i="17"/>
  <c r="G205" i="17"/>
  <c r="M205" i="17" s="1"/>
  <c r="I205" i="17"/>
  <c r="K205" i="17"/>
  <c r="O205" i="17"/>
  <c r="Q205" i="17"/>
  <c r="V205" i="17"/>
  <c r="G208" i="17"/>
  <c r="M208" i="17" s="1"/>
  <c r="I208" i="17"/>
  <c r="K208" i="17"/>
  <c r="O208" i="17"/>
  <c r="Q208" i="17"/>
  <c r="V208" i="17"/>
  <c r="G211" i="17"/>
  <c r="M211" i="17" s="1"/>
  <c r="I211" i="17"/>
  <c r="K211" i="17"/>
  <c r="O211" i="17"/>
  <c r="Q211" i="17"/>
  <c r="V211" i="17"/>
  <c r="G214" i="17"/>
  <c r="M214" i="17" s="1"/>
  <c r="I214" i="17"/>
  <c r="K214" i="17"/>
  <c r="O214" i="17"/>
  <c r="Q214" i="17"/>
  <c r="V214" i="17"/>
  <c r="G217" i="17"/>
  <c r="M217" i="17" s="1"/>
  <c r="I217" i="17"/>
  <c r="K217" i="17"/>
  <c r="O217" i="17"/>
  <c r="Q217" i="17"/>
  <c r="V217" i="17"/>
  <c r="G220" i="17"/>
  <c r="M220" i="17" s="1"/>
  <c r="I220" i="17"/>
  <c r="K220" i="17"/>
  <c r="O220" i="17"/>
  <c r="Q220" i="17"/>
  <c r="V220" i="17"/>
  <c r="G223" i="17"/>
  <c r="M223" i="17" s="1"/>
  <c r="I223" i="17"/>
  <c r="K223" i="17"/>
  <c r="O223" i="17"/>
  <c r="Q223" i="17"/>
  <c r="V223" i="17"/>
  <c r="G226" i="17"/>
  <c r="M226" i="17" s="1"/>
  <c r="I226" i="17"/>
  <c r="K226" i="17"/>
  <c r="O226" i="17"/>
  <c r="Q226" i="17"/>
  <c r="V226" i="17"/>
  <c r="G227" i="17"/>
  <c r="M227" i="17" s="1"/>
  <c r="I227" i="17"/>
  <c r="K227" i="17"/>
  <c r="O227" i="17"/>
  <c r="Q227" i="17"/>
  <c r="V227" i="17"/>
  <c r="G229" i="17"/>
  <c r="M229" i="17" s="1"/>
  <c r="I229" i="17"/>
  <c r="K229" i="17"/>
  <c r="O229" i="17"/>
  <c r="Q229" i="17"/>
  <c r="V229" i="17"/>
  <c r="G232" i="17"/>
  <c r="M232" i="17" s="1"/>
  <c r="I232" i="17"/>
  <c r="K232" i="17"/>
  <c r="O232" i="17"/>
  <c r="Q232" i="17"/>
  <c r="V232" i="17"/>
  <c r="G235" i="17"/>
  <c r="I235" i="17"/>
  <c r="K235" i="17"/>
  <c r="O235" i="17"/>
  <c r="Q235" i="17"/>
  <c r="V235" i="17"/>
  <c r="G238" i="17"/>
  <c r="M238" i="17" s="1"/>
  <c r="I238" i="17"/>
  <c r="K238" i="17"/>
  <c r="O238" i="17"/>
  <c r="Q238" i="17"/>
  <c r="V238" i="17"/>
  <c r="G241" i="17"/>
  <c r="M241" i="17" s="1"/>
  <c r="I241" i="17"/>
  <c r="K241" i="17"/>
  <c r="O241" i="17"/>
  <c r="Q241" i="17"/>
  <c r="V241" i="17"/>
  <c r="G244" i="17"/>
  <c r="M244" i="17" s="1"/>
  <c r="I244" i="17"/>
  <c r="K244" i="17"/>
  <c r="O244" i="17"/>
  <c r="Q244" i="17"/>
  <c r="V244" i="17"/>
  <c r="G247" i="17"/>
  <c r="M247" i="17" s="1"/>
  <c r="I247" i="17"/>
  <c r="K247" i="17"/>
  <c r="O247" i="17"/>
  <c r="Q247" i="17"/>
  <c r="V247" i="17"/>
  <c r="G250" i="17"/>
  <c r="M250" i="17" s="1"/>
  <c r="I250" i="17"/>
  <c r="K250" i="17"/>
  <c r="O250" i="17"/>
  <c r="Q250" i="17"/>
  <c r="V250" i="17"/>
  <c r="G253" i="17"/>
  <c r="M253" i="17" s="1"/>
  <c r="I253" i="17"/>
  <c r="K253" i="17"/>
  <c r="O253" i="17"/>
  <c r="Q253" i="17"/>
  <c r="V253" i="17"/>
  <c r="G256" i="17"/>
  <c r="M256" i="17" s="1"/>
  <c r="I256" i="17"/>
  <c r="K256" i="17"/>
  <c r="O256" i="17"/>
  <c r="Q256" i="17"/>
  <c r="V256" i="17"/>
  <c r="G259" i="17"/>
  <c r="M259" i="17" s="1"/>
  <c r="I259" i="17"/>
  <c r="K259" i="17"/>
  <c r="O259" i="17"/>
  <c r="Q259" i="17"/>
  <c r="V259" i="17"/>
  <c r="G261" i="17"/>
  <c r="M261" i="17" s="1"/>
  <c r="I261" i="17"/>
  <c r="K261" i="17"/>
  <c r="O261" i="17"/>
  <c r="Q261" i="17"/>
  <c r="V261" i="17"/>
  <c r="G264" i="17"/>
  <c r="M264" i="17" s="1"/>
  <c r="I264" i="17"/>
  <c r="K264" i="17"/>
  <c r="O264" i="17"/>
  <c r="Q264" i="17"/>
  <c r="V264" i="17"/>
  <c r="G267" i="17"/>
  <c r="M267" i="17" s="1"/>
  <c r="I267" i="17"/>
  <c r="K267" i="17"/>
  <c r="O267" i="17"/>
  <c r="Q267" i="17"/>
  <c r="V267" i="17"/>
  <c r="G270" i="17"/>
  <c r="I270" i="17"/>
  <c r="K270" i="17"/>
  <c r="O270" i="17"/>
  <c r="Q270" i="17"/>
  <c r="V270" i="17"/>
  <c r="G273" i="17"/>
  <c r="M273" i="17" s="1"/>
  <c r="I273" i="17"/>
  <c r="K273" i="17"/>
  <c r="O273" i="17"/>
  <c r="Q273" i="17"/>
  <c r="V273" i="17"/>
  <c r="G276" i="17"/>
  <c r="M276" i="17" s="1"/>
  <c r="I276" i="17"/>
  <c r="K276" i="17"/>
  <c r="O276" i="17"/>
  <c r="Q276" i="17"/>
  <c r="V276" i="17"/>
  <c r="G279" i="17"/>
  <c r="M279" i="17" s="1"/>
  <c r="I279" i="17"/>
  <c r="K279" i="17"/>
  <c r="O279" i="17"/>
  <c r="Q279" i="17"/>
  <c r="V279" i="17"/>
  <c r="G282" i="17"/>
  <c r="M282" i="17" s="1"/>
  <c r="I282" i="17"/>
  <c r="K282" i="17"/>
  <c r="O282" i="17"/>
  <c r="Q282" i="17"/>
  <c r="V282" i="17"/>
  <c r="G285" i="17"/>
  <c r="M285" i="17" s="1"/>
  <c r="I285" i="17"/>
  <c r="K285" i="17"/>
  <c r="O285" i="17"/>
  <c r="Q285" i="17"/>
  <c r="V285" i="17"/>
  <c r="G288" i="17"/>
  <c r="M288" i="17" s="1"/>
  <c r="I288" i="17"/>
  <c r="K288" i="17"/>
  <c r="O288" i="17"/>
  <c r="Q288" i="17"/>
  <c r="V288" i="17"/>
  <c r="G291" i="17"/>
  <c r="M291" i="17" s="1"/>
  <c r="I291" i="17"/>
  <c r="K291" i="17"/>
  <c r="O291" i="17"/>
  <c r="Q291" i="17"/>
  <c r="V291" i="17"/>
  <c r="G294" i="17"/>
  <c r="M294" i="17" s="1"/>
  <c r="I294" i="17"/>
  <c r="K294" i="17"/>
  <c r="O294" i="17"/>
  <c r="Q294" i="17"/>
  <c r="V294" i="17"/>
  <c r="G297" i="17"/>
  <c r="M297" i="17" s="1"/>
  <c r="I297" i="17"/>
  <c r="K297" i="17"/>
  <c r="O297" i="17"/>
  <c r="Q297" i="17"/>
  <c r="V297" i="17"/>
  <c r="G300" i="17"/>
  <c r="M300" i="17" s="1"/>
  <c r="I300" i="17"/>
  <c r="K300" i="17"/>
  <c r="O300" i="17"/>
  <c r="Q300" i="17"/>
  <c r="V300" i="17"/>
  <c r="G303" i="17"/>
  <c r="M303" i="17" s="1"/>
  <c r="I303" i="17"/>
  <c r="K303" i="17"/>
  <c r="O303" i="17"/>
  <c r="Q303" i="17"/>
  <c r="V303" i="17"/>
  <c r="G306" i="17"/>
  <c r="M306" i="17" s="1"/>
  <c r="I306" i="17"/>
  <c r="K306" i="17"/>
  <c r="O306" i="17"/>
  <c r="Q306" i="17"/>
  <c r="V306" i="17"/>
  <c r="G309" i="17"/>
  <c r="M309" i="17" s="1"/>
  <c r="I309" i="17"/>
  <c r="K309" i="17"/>
  <c r="O309" i="17"/>
  <c r="Q309" i="17"/>
  <c r="V309" i="17"/>
  <c r="G312" i="17"/>
  <c r="M312" i="17" s="1"/>
  <c r="I312" i="17"/>
  <c r="K312" i="17"/>
  <c r="O312" i="17"/>
  <c r="Q312" i="17"/>
  <c r="V312" i="17"/>
  <c r="G315" i="17"/>
  <c r="M315" i="17" s="1"/>
  <c r="I315" i="17"/>
  <c r="K315" i="17"/>
  <c r="O315" i="17"/>
  <c r="Q315" i="17"/>
  <c r="V315" i="17"/>
  <c r="G318" i="17"/>
  <c r="M318" i="17" s="1"/>
  <c r="I318" i="17"/>
  <c r="K318" i="17"/>
  <c r="O318" i="17"/>
  <c r="Q318" i="17"/>
  <c r="V318" i="17"/>
  <c r="G321" i="17"/>
  <c r="M321" i="17" s="1"/>
  <c r="I321" i="17"/>
  <c r="K321" i="17"/>
  <c r="O321" i="17"/>
  <c r="Q321" i="17"/>
  <c r="V321" i="17"/>
  <c r="G324" i="17"/>
  <c r="M324" i="17" s="1"/>
  <c r="I324" i="17"/>
  <c r="K324" i="17"/>
  <c r="O324" i="17"/>
  <c r="Q324" i="17"/>
  <c r="V324" i="17"/>
  <c r="G326" i="17"/>
  <c r="M326" i="17" s="1"/>
  <c r="I326" i="17"/>
  <c r="K326" i="17"/>
  <c r="O326" i="17"/>
  <c r="Q326" i="17"/>
  <c r="V326" i="17"/>
  <c r="G330" i="17"/>
  <c r="M330" i="17" s="1"/>
  <c r="I330" i="17"/>
  <c r="K330" i="17"/>
  <c r="O330" i="17"/>
  <c r="Q330" i="17"/>
  <c r="V330" i="17"/>
  <c r="G333" i="17"/>
  <c r="M333" i="17" s="1"/>
  <c r="I333" i="17"/>
  <c r="K333" i="17"/>
  <c r="O333" i="17"/>
  <c r="Q333" i="17"/>
  <c r="V333" i="17"/>
  <c r="G336" i="17"/>
  <c r="M336" i="17" s="1"/>
  <c r="I336" i="17"/>
  <c r="K336" i="17"/>
  <c r="O336" i="17"/>
  <c r="Q336" i="17"/>
  <c r="V336" i="17"/>
  <c r="G339" i="17"/>
  <c r="M339" i="17" s="1"/>
  <c r="I339" i="17"/>
  <c r="K339" i="17"/>
  <c r="O339" i="17"/>
  <c r="Q339" i="17"/>
  <c r="V339" i="17"/>
  <c r="G342" i="17"/>
  <c r="M342" i="17" s="1"/>
  <c r="I342" i="17"/>
  <c r="K342" i="17"/>
  <c r="O342" i="17"/>
  <c r="Q342" i="17"/>
  <c r="V342" i="17"/>
  <c r="G345" i="17"/>
  <c r="I345" i="17"/>
  <c r="K345" i="17"/>
  <c r="M345" i="17"/>
  <c r="O345" i="17"/>
  <c r="Q345" i="17"/>
  <c r="V345" i="17"/>
  <c r="G348" i="17"/>
  <c r="M348" i="17" s="1"/>
  <c r="I348" i="17"/>
  <c r="K348" i="17"/>
  <c r="O348" i="17"/>
  <c r="Q348" i="17"/>
  <c r="V348" i="17"/>
  <c r="G351" i="17"/>
  <c r="M351" i="17" s="1"/>
  <c r="I351" i="17"/>
  <c r="K351" i="17"/>
  <c r="O351" i="17"/>
  <c r="Q351" i="17"/>
  <c r="V351" i="17"/>
  <c r="G355" i="17"/>
  <c r="M355" i="17" s="1"/>
  <c r="I355" i="17"/>
  <c r="K355" i="17"/>
  <c r="O355" i="17"/>
  <c r="Q355" i="17"/>
  <c r="V355" i="17"/>
  <c r="G358" i="17"/>
  <c r="M358" i="17" s="1"/>
  <c r="I358" i="17"/>
  <c r="K358" i="17"/>
  <c r="O358" i="17"/>
  <c r="Q358" i="17"/>
  <c r="V358" i="17"/>
  <c r="G361" i="17"/>
  <c r="M361" i="17" s="1"/>
  <c r="I361" i="17"/>
  <c r="K361" i="17"/>
  <c r="O361" i="17"/>
  <c r="Q361" i="17"/>
  <c r="V361" i="17"/>
  <c r="G364" i="17"/>
  <c r="M364" i="17" s="1"/>
  <c r="I364" i="17"/>
  <c r="K364" i="17"/>
  <c r="O364" i="17"/>
  <c r="Q364" i="17"/>
  <c r="V364" i="17"/>
  <c r="G368" i="17"/>
  <c r="M368" i="17" s="1"/>
  <c r="I368" i="17"/>
  <c r="K368" i="17"/>
  <c r="O368" i="17"/>
  <c r="Q368" i="17"/>
  <c r="V368" i="17"/>
  <c r="G372" i="17"/>
  <c r="M372" i="17" s="1"/>
  <c r="I372" i="17"/>
  <c r="K372" i="17"/>
  <c r="O372" i="17"/>
  <c r="Q372" i="17"/>
  <c r="V372" i="17"/>
  <c r="G374" i="17"/>
  <c r="M374" i="17" s="1"/>
  <c r="I374" i="17"/>
  <c r="K374" i="17"/>
  <c r="O374" i="17"/>
  <c r="Q374" i="17"/>
  <c r="V374" i="17"/>
  <c r="G377" i="17"/>
  <c r="M377" i="17" s="1"/>
  <c r="I377" i="17"/>
  <c r="K377" i="17"/>
  <c r="O377" i="17"/>
  <c r="Q377" i="17"/>
  <c r="V377" i="17"/>
  <c r="G380" i="17"/>
  <c r="M380" i="17" s="1"/>
  <c r="I380" i="17"/>
  <c r="K380" i="17"/>
  <c r="O380" i="17"/>
  <c r="Q380" i="17"/>
  <c r="V380" i="17"/>
  <c r="G383" i="17"/>
  <c r="M383" i="17" s="1"/>
  <c r="I383" i="17"/>
  <c r="K383" i="17"/>
  <c r="O383" i="17"/>
  <c r="Q383" i="17"/>
  <c r="V383" i="17"/>
  <c r="G386" i="17"/>
  <c r="M386" i="17" s="1"/>
  <c r="I386" i="17"/>
  <c r="K386" i="17"/>
  <c r="O386" i="17"/>
  <c r="Q386" i="17"/>
  <c r="V386" i="17"/>
  <c r="G389" i="17"/>
  <c r="M389" i="17" s="1"/>
  <c r="I389" i="17"/>
  <c r="K389" i="17"/>
  <c r="O389" i="17"/>
  <c r="Q389" i="17"/>
  <c r="V389" i="17"/>
  <c r="V392" i="17"/>
  <c r="G393" i="17"/>
  <c r="G392" i="17" s="1"/>
  <c r="I393" i="17"/>
  <c r="I392" i="17" s="1"/>
  <c r="K393" i="17"/>
  <c r="K392" i="17" s="1"/>
  <c r="O393" i="17"/>
  <c r="O392" i="17" s="1"/>
  <c r="Q393" i="17"/>
  <c r="Q392" i="17" s="1"/>
  <c r="V393" i="17"/>
  <c r="G397" i="17"/>
  <c r="M397" i="17" s="1"/>
  <c r="I397" i="17"/>
  <c r="K397" i="17"/>
  <c r="O397" i="17"/>
  <c r="Q397" i="17"/>
  <c r="V397" i="17"/>
  <c r="G400" i="17"/>
  <c r="I400" i="17"/>
  <c r="K400" i="17"/>
  <c r="O400" i="17"/>
  <c r="Q400" i="17"/>
  <c r="V400" i="17"/>
  <c r="G403" i="17"/>
  <c r="M403" i="17" s="1"/>
  <c r="I403" i="17"/>
  <c r="K403" i="17"/>
  <c r="O403" i="17"/>
  <c r="Q403" i="17"/>
  <c r="V403" i="17"/>
  <c r="G407" i="17"/>
  <c r="M407" i="17" s="1"/>
  <c r="I407" i="17"/>
  <c r="I406" i="17" s="1"/>
  <c r="K407" i="17"/>
  <c r="O407" i="17"/>
  <c r="Q407" i="17"/>
  <c r="V407" i="17"/>
  <c r="V406" i="17" s="1"/>
  <c r="G410" i="17"/>
  <c r="M410" i="17" s="1"/>
  <c r="I410" i="17"/>
  <c r="K410" i="17"/>
  <c r="O410" i="17"/>
  <c r="Q410" i="17"/>
  <c r="V410" i="17"/>
  <c r="G413" i="17"/>
  <c r="M413" i="17" s="1"/>
  <c r="I413" i="17"/>
  <c r="K413" i="17"/>
  <c r="O413" i="17"/>
  <c r="Q413" i="17"/>
  <c r="V413" i="17"/>
  <c r="G416" i="17"/>
  <c r="I416" i="17"/>
  <c r="K416" i="17"/>
  <c r="O416" i="17"/>
  <c r="O406" i="17" s="1"/>
  <c r="Q416" i="17"/>
  <c r="V416" i="17"/>
  <c r="I419" i="17"/>
  <c r="G420" i="17"/>
  <c r="M420" i="17" s="1"/>
  <c r="I420" i="17"/>
  <c r="K420" i="17"/>
  <c r="O420" i="17"/>
  <c r="Q420" i="17"/>
  <c r="V420" i="17"/>
  <c r="G423" i="17"/>
  <c r="M423" i="17" s="1"/>
  <c r="I423" i="17"/>
  <c r="K423" i="17"/>
  <c r="O423" i="17"/>
  <c r="Q423" i="17"/>
  <c r="Q419" i="17" s="1"/>
  <c r="V423" i="17"/>
  <c r="G426" i="17"/>
  <c r="M426" i="17" s="1"/>
  <c r="I426" i="17"/>
  <c r="K426" i="17"/>
  <c r="O426" i="17"/>
  <c r="Q426" i="17"/>
  <c r="V426" i="17"/>
  <c r="G428" i="17"/>
  <c r="M428" i="17" s="1"/>
  <c r="I428" i="17"/>
  <c r="K428" i="17"/>
  <c r="O428" i="17"/>
  <c r="Q428" i="17"/>
  <c r="V428" i="17"/>
  <c r="G431" i="17"/>
  <c r="M431" i="17" s="1"/>
  <c r="I431" i="17"/>
  <c r="K431" i="17"/>
  <c r="O431" i="17"/>
  <c r="Q431" i="17"/>
  <c r="V431" i="17"/>
  <c r="G434" i="17"/>
  <c r="M434" i="17" s="1"/>
  <c r="I434" i="17"/>
  <c r="K434" i="17"/>
  <c r="O434" i="17"/>
  <c r="Q434" i="17"/>
  <c r="V434" i="17"/>
  <c r="G437" i="17"/>
  <c r="M437" i="17" s="1"/>
  <c r="I437" i="17"/>
  <c r="K437" i="17"/>
  <c r="O437" i="17"/>
  <c r="Q437" i="17"/>
  <c r="V437" i="17"/>
  <c r="G440" i="17"/>
  <c r="M440" i="17" s="1"/>
  <c r="I440" i="17"/>
  <c r="K440" i="17"/>
  <c r="O440" i="17"/>
  <c r="Q440" i="17"/>
  <c r="V440" i="17"/>
  <c r="G443" i="17"/>
  <c r="M443" i="17" s="1"/>
  <c r="I443" i="17"/>
  <c r="K443" i="17"/>
  <c r="O443" i="17"/>
  <c r="Q443" i="17"/>
  <c r="V443" i="17"/>
  <c r="G445" i="17"/>
  <c r="M445" i="17" s="1"/>
  <c r="I445" i="17"/>
  <c r="K445" i="17"/>
  <c r="O445" i="17"/>
  <c r="Q445" i="17"/>
  <c r="Q444" i="17" s="1"/>
  <c r="V445" i="17"/>
  <c r="G448" i="17"/>
  <c r="M448" i="17" s="1"/>
  <c r="I448" i="17"/>
  <c r="K448" i="17"/>
  <c r="O448" i="17"/>
  <c r="Q448" i="17"/>
  <c r="V448" i="17"/>
  <c r="G451" i="17"/>
  <c r="M451" i="17" s="1"/>
  <c r="I451" i="17"/>
  <c r="K451" i="17"/>
  <c r="O451" i="17"/>
  <c r="Q451" i="17"/>
  <c r="V451" i="17"/>
  <c r="G454" i="17"/>
  <c r="I454" i="17"/>
  <c r="K454" i="17"/>
  <c r="O454" i="17"/>
  <c r="Q454" i="17"/>
  <c r="V454" i="17"/>
  <c r="G457" i="17"/>
  <c r="M457" i="17" s="1"/>
  <c r="I457" i="17"/>
  <c r="K457" i="17"/>
  <c r="O457" i="17"/>
  <c r="Q457" i="17"/>
  <c r="V457" i="17"/>
  <c r="G460" i="17"/>
  <c r="M460" i="17" s="1"/>
  <c r="I460" i="17"/>
  <c r="K460" i="17"/>
  <c r="O460" i="17"/>
  <c r="Q460" i="17"/>
  <c r="V460" i="17"/>
  <c r="G463" i="17"/>
  <c r="M463" i="17" s="1"/>
  <c r="I463" i="17"/>
  <c r="K463" i="17"/>
  <c r="O463" i="17"/>
  <c r="Q463" i="17"/>
  <c r="V463" i="17"/>
  <c r="G465" i="17"/>
  <c r="M465" i="17" s="1"/>
  <c r="I465" i="17"/>
  <c r="K465" i="17"/>
  <c r="O465" i="17"/>
  <c r="Q465" i="17"/>
  <c r="V465" i="17"/>
  <c r="G468" i="17"/>
  <c r="M468" i="17" s="1"/>
  <c r="I468" i="17"/>
  <c r="K468" i="17"/>
  <c r="O468" i="17"/>
  <c r="Q468" i="17"/>
  <c r="V468" i="17"/>
  <c r="G471" i="17"/>
  <c r="M471" i="17" s="1"/>
  <c r="I471" i="17"/>
  <c r="K471" i="17"/>
  <c r="O471" i="17"/>
  <c r="Q471" i="17"/>
  <c r="V471" i="17"/>
  <c r="G474" i="17"/>
  <c r="I474" i="17"/>
  <c r="K474" i="17"/>
  <c r="O474" i="17"/>
  <c r="O464" i="17" s="1"/>
  <c r="Q474" i="17"/>
  <c r="V474" i="17"/>
  <c r="O477" i="17"/>
  <c r="G478" i="17"/>
  <c r="M478" i="17" s="1"/>
  <c r="M477" i="17" s="1"/>
  <c r="I478" i="17"/>
  <c r="I477" i="17" s="1"/>
  <c r="K478" i="17"/>
  <c r="K477" i="17" s="1"/>
  <c r="O478" i="17"/>
  <c r="Q478" i="17"/>
  <c r="Q477" i="17" s="1"/>
  <c r="V478" i="17"/>
  <c r="V477" i="17" s="1"/>
  <c r="G482" i="17"/>
  <c r="M482" i="17" s="1"/>
  <c r="I482" i="17"/>
  <c r="K482" i="17"/>
  <c r="O482" i="17"/>
  <c r="Q482" i="17"/>
  <c r="V482" i="17"/>
  <c r="G485" i="17"/>
  <c r="M485" i="17" s="1"/>
  <c r="I485" i="17"/>
  <c r="K485" i="17"/>
  <c r="O485" i="17"/>
  <c r="Q485" i="17"/>
  <c r="V485" i="17"/>
  <c r="G488" i="17"/>
  <c r="M488" i="17" s="1"/>
  <c r="I488" i="17"/>
  <c r="K488" i="17"/>
  <c r="O488" i="17"/>
  <c r="Q488" i="17"/>
  <c r="V488" i="17"/>
  <c r="G491" i="17"/>
  <c r="M491" i="17" s="1"/>
  <c r="I491" i="17"/>
  <c r="K491" i="17"/>
  <c r="O491" i="17"/>
  <c r="Q491" i="17"/>
  <c r="V491" i="17"/>
  <c r="G494" i="17"/>
  <c r="M494" i="17" s="1"/>
  <c r="I494" i="17"/>
  <c r="K494" i="17"/>
  <c r="O494" i="17"/>
  <c r="Q494" i="17"/>
  <c r="V494" i="17"/>
  <c r="G497" i="17"/>
  <c r="M497" i="17" s="1"/>
  <c r="I497" i="17"/>
  <c r="K497" i="17"/>
  <c r="O497" i="17"/>
  <c r="Q497" i="17"/>
  <c r="V497" i="17"/>
  <c r="G500" i="17"/>
  <c r="M500" i="17" s="1"/>
  <c r="I500" i="17"/>
  <c r="K500" i="17"/>
  <c r="O500" i="17"/>
  <c r="Q500" i="17"/>
  <c r="V500" i="17"/>
  <c r="G503" i="17"/>
  <c r="M503" i="17" s="1"/>
  <c r="I503" i="17"/>
  <c r="K503" i="17"/>
  <c r="O503" i="17"/>
  <c r="Q503" i="17"/>
  <c r="V503" i="17"/>
  <c r="G506" i="17"/>
  <c r="M506" i="17" s="1"/>
  <c r="I506" i="17"/>
  <c r="K506" i="17"/>
  <c r="O506" i="17"/>
  <c r="Q506" i="17"/>
  <c r="V506" i="17"/>
  <c r="G509" i="17"/>
  <c r="M509" i="17" s="1"/>
  <c r="I509" i="17"/>
  <c r="K509" i="17"/>
  <c r="O509" i="17"/>
  <c r="Q509" i="17"/>
  <c r="V509" i="17"/>
  <c r="G512" i="17"/>
  <c r="M512" i="17" s="1"/>
  <c r="I512" i="17"/>
  <c r="K512" i="17"/>
  <c r="O512" i="17"/>
  <c r="Q512" i="17"/>
  <c r="V512" i="17"/>
  <c r="G515" i="17"/>
  <c r="M515" i="17" s="1"/>
  <c r="I515" i="17"/>
  <c r="K515" i="17"/>
  <c r="O515" i="17"/>
  <c r="Q515" i="17"/>
  <c r="V515" i="17"/>
  <c r="G519" i="17"/>
  <c r="M519" i="17" s="1"/>
  <c r="I519" i="17"/>
  <c r="I518" i="17" s="1"/>
  <c r="K519" i="17"/>
  <c r="O519" i="17"/>
  <c r="Q519" i="17"/>
  <c r="Q518" i="17" s="1"/>
  <c r="V519" i="17"/>
  <c r="V518" i="17" s="1"/>
  <c r="G523" i="17"/>
  <c r="I523" i="17"/>
  <c r="K523" i="17"/>
  <c r="O523" i="17"/>
  <c r="Q523" i="17"/>
  <c r="V523" i="17"/>
  <c r="V527" i="17"/>
  <c r="G528" i="17"/>
  <c r="M528" i="17" s="1"/>
  <c r="M527" i="17" s="1"/>
  <c r="I528" i="17"/>
  <c r="I527" i="17" s="1"/>
  <c r="K528" i="17"/>
  <c r="K527" i="17" s="1"/>
  <c r="O528" i="17"/>
  <c r="O527" i="17" s="1"/>
  <c r="Q528" i="17"/>
  <c r="Q527" i="17" s="1"/>
  <c r="V528" i="17"/>
  <c r="O530" i="17"/>
  <c r="Q530" i="17"/>
  <c r="G531" i="17"/>
  <c r="M531" i="17" s="1"/>
  <c r="M530" i="17" s="1"/>
  <c r="I531" i="17"/>
  <c r="I530" i="17" s="1"/>
  <c r="K531" i="17"/>
  <c r="K530" i="17" s="1"/>
  <c r="O531" i="17"/>
  <c r="Q531" i="17"/>
  <c r="V531" i="17"/>
  <c r="V530" i="17" s="1"/>
  <c r="G533" i="17"/>
  <c r="M533" i="17" s="1"/>
  <c r="I533" i="17"/>
  <c r="K533" i="17"/>
  <c r="O533" i="17"/>
  <c r="Q533" i="17"/>
  <c r="V533" i="17"/>
  <c r="G535" i="17"/>
  <c r="M535" i="17" s="1"/>
  <c r="I535" i="17"/>
  <c r="K535" i="17"/>
  <c r="O535" i="17"/>
  <c r="Q535" i="17"/>
  <c r="V535" i="17"/>
  <c r="G537" i="17"/>
  <c r="M537" i="17" s="1"/>
  <c r="I537" i="17"/>
  <c r="K537" i="17"/>
  <c r="O537" i="17"/>
  <c r="Q537" i="17"/>
  <c r="V537" i="17"/>
  <c r="G538" i="17"/>
  <c r="I538" i="17"/>
  <c r="K538" i="17"/>
  <c r="M538" i="17"/>
  <c r="O538" i="17"/>
  <c r="Q538" i="17"/>
  <c r="V538" i="17"/>
  <c r="G539" i="17"/>
  <c r="M539" i="17" s="1"/>
  <c r="I539" i="17"/>
  <c r="K539" i="17"/>
  <c r="O539" i="17"/>
  <c r="Q539" i="17"/>
  <c r="V539" i="17"/>
  <c r="Q540" i="17"/>
  <c r="G541" i="17"/>
  <c r="M541" i="17" s="1"/>
  <c r="I541" i="17"/>
  <c r="K541" i="17"/>
  <c r="K540" i="17" s="1"/>
  <c r="O541" i="17"/>
  <c r="Q541" i="17"/>
  <c r="V541" i="17"/>
  <c r="G542" i="17"/>
  <c r="I542" i="17"/>
  <c r="I540" i="17" s="1"/>
  <c r="K542" i="17"/>
  <c r="O542" i="17"/>
  <c r="Q542" i="17"/>
  <c r="V542" i="17"/>
  <c r="G544" i="17"/>
  <c r="M544" i="17" s="1"/>
  <c r="I544" i="17"/>
  <c r="K544" i="17"/>
  <c r="O544" i="17"/>
  <c r="Q544" i="17"/>
  <c r="V544" i="17"/>
  <c r="G548" i="17"/>
  <c r="M548" i="17" s="1"/>
  <c r="I548" i="17"/>
  <c r="K548" i="17"/>
  <c r="O548" i="17"/>
  <c r="Q548" i="17"/>
  <c r="V548" i="17"/>
  <c r="G551" i="17"/>
  <c r="M551" i="17" s="1"/>
  <c r="I551" i="17"/>
  <c r="K551" i="17"/>
  <c r="O551" i="17"/>
  <c r="Q551" i="17"/>
  <c r="V551" i="17"/>
  <c r="G554" i="17"/>
  <c r="I554" i="17"/>
  <c r="K554" i="17"/>
  <c r="O554" i="17"/>
  <c r="Q554" i="17"/>
  <c r="V554" i="17"/>
  <c r="G557" i="17"/>
  <c r="M557" i="17" s="1"/>
  <c r="I557" i="17"/>
  <c r="K557" i="17"/>
  <c r="O557" i="17"/>
  <c r="Q557" i="17"/>
  <c r="V557" i="17"/>
  <c r="G560" i="17"/>
  <c r="M560" i="17" s="1"/>
  <c r="I560" i="17"/>
  <c r="K560" i="17"/>
  <c r="O560" i="17"/>
  <c r="Q560" i="17"/>
  <c r="V560" i="17"/>
  <c r="G563" i="17"/>
  <c r="M563" i="17" s="1"/>
  <c r="I563" i="17"/>
  <c r="K563" i="17"/>
  <c r="O563" i="17"/>
  <c r="Q563" i="17"/>
  <c r="V563" i="17"/>
  <c r="G566" i="17"/>
  <c r="M566" i="17" s="1"/>
  <c r="I566" i="17"/>
  <c r="K566" i="17"/>
  <c r="O566" i="17"/>
  <c r="Q566" i="17"/>
  <c r="V566" i="17"/>
  <c r="G569" i="17"/>
  <c r="M569" i="17" s="1"/>
  <c r="I569" i="17"/>
  <c r="K569" i="17"/>
  <c r="O569" i="17"/>
  <c r="Q569" i="17"/>
  <c r="V569" i="17"/>
  <c r="I572" i="17"/>
  <c r="K572" i="17"/>
  <c r="V572" i="17"/>
  <c r="G573" i="17"/>
  <c r="G572" i="17" s="1"/>
  <c r="I62" i="1" s="1"/>
  <c r="I573" i="17"/>
  <c r="K573" i="17"/>
  <c r="O573" i="17"/>
  <c r="O572" i="17" s="1"/>
  <c r="Q573" i="17"/>
  <c r="Q572" i="17" s="1"/>
  <c r="V573" i="17"/>
  <c r="G575" i="17"/>
  <c r="I575" i="17"/>
  <c r="I574" i="17" s="1"/>
  <c r="K575" i="17"/>
  <c r="K574" i="17" s="1"/>
  <c r="O575" i="17"/>
  <c r="O574" i="17" s="1"/>
  <c r="Q575" i="17"/>
  <c r="Q574" i="17" s="1"/>
  <c r="V575" i="17"/>
  <c r="V574" i="17" s="1"/>
  <c r="G579" i="17"/>
  <c r="I579" i="17"/>
  <c r="K579" i="17"/>
  <c r="O579" i="17"/>
  <c r="Q579" i="17"/>
  <c r="V579" i="17"/>
  <c r="G582" i="17"/>
  <c r="M582" i="17" s="1"/>
  <c r="I582" i="17"/>
  <c r="K582" i="17"/>
  <c r="O582" i="17"/>
  <c r="Q582" i="17"/>
  <c r="V582" i="17"/>
  <c r="G585" i="17"/>
  <c r="M585" i="17" s="1"/>
  <c r="I585" i="17"/>
  <c r="K585" i="17"/>
  <c r="O585" i="17"/>
  <c r="Q585" i="17"/>
  <c r="V585" i="17"/>
  <c r="G588" i="17"/>
  <c r="M588" i="17" s="1"/>
  <c r="I588" i="17"/>
  <c r="K588" i="17"/>
  <c r="O588" i="17"/>
  <c r="Q588" i="17"/>
  <c r="V588" i="17"/>
  <c r="G591" i="17"/>
  <c r="M591" i="17" s="1"/>
  <c r="I591" i="17"/>
  <c r="K591" i="17"/>
  <c r="O591" i="17"/>
  <c r="Q591" i="17"/>
  <c r="V591" i="17"/>
  <c r="G594" i="17"/>
  <c r="M594" i="17" s="1"/>
  <c r="I594" i="17"/>
  <c r="K594" i="17"/>
  <c r="O594" i="17"/>
  <c r="Q594" i="17"/>
  <c r="V594" i="17"/>
  <c r="G597" i="17"/>
  <c r="M597" i="17" s="1"/>
  <c r="I597" i="17"/>
  <c r="K597" i="17"/>
  <c r="O597" i="17"/>
  <c r="Q597" i="17"/>
  <c r="V597" i="17"/>
  <c r="G600" i="17"/>
  <c r="M600" i="17" s="1"/>
  <c r="I600" i="17"/>
  <c r="K600" i="17"/>
  <c r="O600" i="17"/>
  <c r="Q600" i="17"/>
  <c r="V600" i="17"/>
  <c r="G603" i="17"/>
  <c r="M603" i="17" s="1"/>
  <c r="I603" i="17"/>
  <c r="K603" i="17"/>
  <c r="O603" i="17"/>
  <c r="Q603" i="17"/>
  <c r="V603" i="17"/>
  <c r="G606" i="17"/>
  <c r="M606" i="17" s="1"/>
  <c r="I606" i="17"/>
  <c r="K606" i="17"/>
  <c r="O606" i="17"/>
  <c r="Q606" i="17"/>
  <c r="V606" i="17"/>
  <c r="G609" i="17"/>
  <c r="M609" i="17" s="1"/>
  <c r="I609" i="17"/>
  <c r="K609" i="17"/>
  <c r="O609" i="17"/>
  <c r="Q609" i="17"/>
  <c r="V609" i="17"/>
  <c r="G612" i="17"/>
  <c r="M612" i="17" s="1"/>
  <c r="I612" i="17"/>
  <c r="K612" i="17"/>
  <c r="O612" i="17"/>
  <c r="Q612" i="17"/>
  <c r="V612" i="17"/>
  <c r="G615" i="17"/>
  <c r="M615" i="17" s="1"/>
  <c r="I615" i="17"/>
  <c r="K615" i="17"/>
  <c r="O615" i="17"/>
  <c r="Q615" i="17"/>
  <c r="V615" i="17"/>
  <c r="G618" i="17"/>
  <c r="M618" i="17" s="1"/>
  <c r="I618" i="17"/>
  <c r="K618" i="17"/>
  <c r="O618" i="17"/>
  <c r="Q618" i="17"/>
  <c r="V618" i="17"/>
  <c r="G621" i="17"/>
  <c r="M621" i="17" s="1"/>
  <c r="I621" i="17"/>
  <c r="K621" i="17"/>
  <c r="O621" i="17"/>
  <c r="Q621" i="17"/>
  <c r="V621" i="17"/>
  <c r="G625" i="17"/>
  <c r="M625" i="17" s="1"/>
  <c r="I625" i="17"/>
  <c r="K625" i="17"/>
  <c r="O625" i="17"/>
  <c r="Q625" i="17"/>
  <c r="V625" i="17"/>
  <c r="G628" i="17"/>
  <c r="M628" i="17" s="1"/>
  <c r="I628" i="17"/>
  <c r="K628" i="17"/>
  <c r="O628" i="17"/>
  <c r="Q628" i="17"/>
  <c r="V628" i="17"/>
  <c r="G631" i="17"/>
  <c r="M631" i="17" s="1"/>
  <c r="I631" i="17"/>
  <c r="K631" i="17"/>
  <c r="O631" i="17"/>
  <c r="Q631" i="17"/>
  <c r="V631" i="17"/>
  <c r="G634" i="17"/>
  <c r="M634" i="17" s="1"/>
  <c r="I634" i="17"/>
  <c r="K634" i="17"/>
  <c r="O634" i="17"/>
  <c r="Q634" i="17"/>
  <c r="V634" i="17"/>
  <c r="G637" i="17"/>
  <c r="M637" i="17" s="1"/>
  <c r="I637" i="17"/>
  <c r="K637" i="17"/>
  <c r="O637" i="17"/>
  <c r="Q637" i="17"/>
  <c r="V637" i="17"/>
  <c r="G640" i="17"/>
  <c r="M640" i="17" s="1"/>
  <c r="I640" i="17"/>
  <c r="K640" i="17"/>
  <c r="O640" i="17"/>
  <c r="Q640" i="17"/>
  <c r="V640" i="17"/>
  <c r="G643" i="17"/>
  <c r="M643" i="17" s="1"/>
  <c r="I643" i="17"/>
  <c r="K643" i="17"/>
  <c r="O643" i="17"/>
  <c r="Q643" i="17"/>
  <c r="V643" i="17"/>
  <c r="G646" i="17"/>
  <c r="M646" i="17" s="1"/>
  <c r="I646" i="17"/>
  <c r="K646" i="17"/>
  <c r="O646" i="17"/>
  <c r="Q646" i="17"/>
  <c r="V646" i="17"/>
  <c r="G649" i="17"/>
  <c r="M649" i="17" s="1"/>
  <c r="I649" i="17"/>
  <c r="K649" i="17"/>
  <c r="O649" i="17"/>
  <c r="Q649" i="17"/>
  <c r="V649" i="17"/>
  <c r="G652" i="17"/>
  <c r="M652" i="17" s="1"/>
  <c r="I652" i="17"/>
  <c r="K652" i="17"/>
  <c r="O652" i="17"/>
  <c r="Q652" i="17"/>
  <c r="V652" i="17"/>
  <c r="G655" i="17"/>
  <c r="M655" i="17" s="1"/>
  <c r="I655" i="17"/>
  <c r="K655" i="17"/>
  <c r="O655" i="17"/>
  <c r="Q655" i="17"/>
  <c r="V655" i="17"/>
  <c r="G658" i="17"/>
  <c r="M658" i="17" s="1"/>
  <c r="I658" i="17"/>
  <c r="K658" i="17"/>
  <c r="O658" i="17"/>
  <c r="Q658" i="17"/>
  <c r="V658" i="17"/>
  <c r="AE662" i="17"/>
  <c r="G9" i="16"/>
  <c r="I9" i="16"/>
  <c r="I8" i="16" s="1"/>
  <c r="K9" i="16"/>
  <c r="K8" i="16" s="1"/>
  <c r="O9" i="16"/>
  <c r="O8" i="16" s="1"/>
  <c r="Q9" i="16"/>
  <c r="Q8" i="16" s="1"/>
  <c r="V9" i="16"/>
  <c r="V8" i="16" s="1"/>
  <c r="K12" i="16"/>
  <c r="V12" i="16"/>
  <c r="G13" i="16"/>
  <c r="M13" i="16" s="1"/>
  <c r="M12" i="16" s="1"/>
  <c r="I13" i="16"/>
  <c r="I12" i="16" s="1"/>
  <c r="K13" i="16"/>
  <c r="O13" i="16"/>
  <c r="O12" i="16" s="1"/>
  <c r="Q13" i="16"/>
  <c r="Q12" i="16" s="1"/>
  <c r="V13" i="16"/>
  <c r="G15" i="16"/>
  <c r="M15" i="16" s="1"/>
  <c r="I15" i="16"/>
  <c r="I14" i="16" s="1"/>
  <c r="K15" i="16"/>
  <c r="O15" i="16"/>
  <c r="Q15" i="16"/>
  <c r="V15" i="16"/>
  <c r="G18" i="16"/>
  <c r="M18" i="16" s="1"/>
  <c r="I18" i="16"/>
  <c r="K18" i="16"/>
  <c r="K14" i="16" s="1"/>
  <c r="O18" i="16"/>
  <c r="Q18" i="16"/>
  <c r="V18" i="16"/>
  <c r="V14" i="16" s="1"/>
  <c r="G21" i="16"/>
  <c r="M21" i="16" s="1"/>
  <c r="I21" i="16"/>
  <c r="K21" i="16"/>
  <c r="O21" i="16"/>
  <c r="Q21" i="16"/>
  <c r="V21" i="16"/>
  <c r="G23" i="16"/>
  <c r="M23" i="16" s="1"/>
  <c r="I23" i="16"/>
  <c r="K23" i="16"/>
  <c r="O23" i="16"/>
  <c r="Q23" i="16"/>
  <c r="V23" i="16"/>
  <c r="G26" i="16"/>
  <c r="M26" i="16" s="1"/>
  <c r="I26" i="16"/>
  <c r="K26" i="16"/>
  <c r="O26" i="16"/>
  <c r="Q26" i="16"/>
  <c r="V26" i="16"/>
  <c r="G29" i="16"/>
  <c r="M29" i="16" s="1"/>
  <c r="I29" i="16"/>
  <c r="K29" i="16"/>
  <c r="O29" i="16"/>
  <c r="Q29" i="16"/>
  <c r="V29" i="16"/>
  <c r="G32" i="16"/>
  <c r="M32" i="16" s="1"/>
  <c r="I32" i="16"/>
  <c r="K32" i="16"/>
  <c r="O32" i="16"/>
  <c r="Q32" i="16"/>
  <c r="V32" i="16"/>
  <c r="G35" i="16"/>
  <c r="M35" i="16" s="1"/>
  <c r="I35" i="16"/>
  <c r="K35" i="16"/>
  <c r="O35" i="16"/>
  <c r="Q35" i="16"/>
  <c r="V35" i="16"/>
  <c r="G38" i="16"/>
  <c r="M38" i="16" s="1"/>
  <c r="I38" i="16"/>
  <c r="K38" i="16"/>
  <c r="O38" i="16"/>
  <c r="Q38" i="16"/>
  <c r="V38" i="16"/>
  <c r="G41" i="16"/>
  <c r="M41" i="16" s="1"/>
  <c r="I41" i="16"/>
  <c r="K41" i="16"/>
  <c r="O41" i="16"/>
  <c r="Q41" i="16"/>
  <c r="V41" i="16"/>
  <c r="G44" i="16"/>
  <c r="M44" i="16" s="1"/>
  <c r="I44" i="16"/>
  <c r="K44" i="16"/>
  <c r="O44" i="16"/>
  <c r="Q44" i="16"/>
  <c r="V44" i="16"/>
  <c r="G47" i="16"/>
  <c r="M47" i="16" s="1"/>
  <c r="I47" i="16"/>
  <c r="K47" i="16"/>
  <c r="O47" i="16"/>
  <c r="Q47" i="16"/>
  <c r="V47" i="16"/>
  <c r="G50" i="16"/>
  <c r="M50" i="16" s="1"/>
  <c r="I50" i="16"/>
  <c r="K50" i="16"/>
  <c r="O50" i="16"/>
  <c r="Q50" i="16"/>
  <c r="V50" i="16"/>
  <c r="G52" i="16"/>
  <c r="M52" i="16" s="1"/>
  <c r="I52" i="16"/>
  <c r="K52" i="16"/>
  <c r="O52" i="16"/>
  <c r="Q52" i="16"/>
  <c r="V52" i="16"/>
  <c r="G55" i="16"/>
  <c r="M55" i="16" s="1"/>
  <c r="I55" i="16"/>
  <c r="K55" i="16"/>
  <c r="O55" i="16"/>
  <c r="Q55" i="16"/>
  <c r="V55" i="16"/>
  <c r="G58" i="16"/>
  <c r="M58" i="16" s="1"/>
  <c r="I58" i="16"/>
  <c r="K58" i="16"/>
  <c r="O58" i="16"/>
  <c r="Q58" i="16"/>
  <c r="V58" i="16"/>
  <c r="G61" i="16"/>
  <c r="I61" i="16"/>
  <c r="K61" i="16"/>
  <c r="M61" i="16"/>
  <c r="O61" i="16"/>
  <c r="Q61" i="16"/>
  <c r="V61" i="16"/>
  <c r="G64" i="16"/>
  <c r="M64" i="16" s="1"/>
  <c r="I64" i="16"/>
  <c r="K64" i="16"/>
  <c r="O64" i="16"/>
  <c r="Q64" i="16"/>
  <c r="V64" i="16"/>
  <c r="G67" i="16"/>
  <c r="M67" i="16" s="1"/>
  <c r="I67" i="16"/>
  <c r="K67" i="16"/>
  <c r="O67" i="16"/>
  <c r="Q67" i="16"/>
  <c r="V67" i="16"/>
  <c r="G70" i="16"/>
  <c r="M70" i="16" s="1"/>
  <c r="I70" i="16"/>
  <c r="K70" i="16"/>
  <c r="O70" i="16"/>
  <c r="Q70" i="16"/>
  <c r="V70" i="16"/>
  <c r="G72" i="16"/>
  <c r="M72" i="16" s="1"/>
  <c r="I72" i="16"/>
  <c r="K72" i="16"/>
  <c r="O72" i="16"/>
  <c r="Q72" i="16"/>
  <c r="V72" i="16"/>
  <c r="G76" i="16"/>
  <c r="M76" i="16" s="1"/>
  <c r="I76" i="16"/>
  <c r="K76" i="16"/>
  <c r="O76" i="16"/>
  <c r="Q76" i="16"/>
  <c r="V76" i="16"/>
  <c r="G79" i="16"/>
  <c r="M79" i="16" s="1"/>
  <c r="I79" i="16"/>
  <c r="K79" i="16"/>
  <c r="O79" i="16"/>
  <c r="Q79" i="16"/>
  <c r="V79" i="16"/>
  <c r="G83" i="16"/>
  <c r="M83" i="16" s="1"/>
  <c r="M82" i="16" s="1"/>
  <c r="I83" i="16"/>
  <c r="I82" i="16" s="1"/>
  <c r="K83" i="16"/>
  <c r="K82" i="16" s="1"/>
  <c r="O83" i="16"/>
  <c r="O82" i="16" s="1"/>
  <c r="Q83" i="16"/>
  <c r="Q82" i="16" s="1"/>
  <c r="V83" i="16"/>
  <c r="V82" i="16" s="1"/>
  <c r="G85" i="16"/>
  <c r="G84" i="16" s="1"/>
  <c r="I85" i="16"/>
  <c r="I84" i="16" s="1"/>
  <c r="K85" i="16"/>
  <c r="K84" i="16" s="1"/>
  <c r="O85" i="16"/>
  <c r="O84" i="16" s="1"/>
  <c r="Q85" i="16"/>
  <c r="Q84" i="16" s="1"/>
  <c r="V85" i="16"/>
  <c r="V84" i="16" s="1"/>
  <c r="G87" i="16"/>
  <c r="M87" i="16" s="1"/>
  <c r="I87" i="16"/>
  <c r="K87" i="16"/>
  <c r="O87" i="16"/>
  <c r="Q87" i="16"/>
  <c r="V87" i="16"/>
  <c r="G89" i="16"/>
  <c r="M89" i="16" s="1"/>
  <c r="I89" i="16"/>
  <c r="K89" i="16"/>
  <c r="O89" i="16"/>
  <c r="Q89" i="16"/>
  <c r="V89" i="16"/>
  <c r="G91" i="16"/>
  <c r="M91" i="16" s="1"/>
  <c r="I91" i="16"/>
  <c r="K91" i="16"/>
  <c r="O91" i="16"/>
  <c r="Q91" i="16"/>
  <c r="V91" i="16"/>
  <c r="G92" i="16"/>
  <c r="M92" i="16" s="1"/>
  <c r="I92" i="16"/>
  <c r="K92" i="16"/>
  <c r="O92" i="16"/>
  <c r="Q92" i="16"/>
  <c r="V92" i="16"/>
  <c r="G94" i="16"/>
  <c r="M94" i="16" s="1"/>
  <c r="I94" i="16"/>
  <c r="K94" i="16"/>
  <c r="O94" i="16"/>
  <c r="O93" i="16" s="1"/>
  <c r="Q94" i="16"/>
  <c r="V94" i="16"/>
  <c r="G95" i="16"/>
  <c r="M95" i="16" s="1"/>
  <c r="I95" i="16"/>
  <c r="K95" i="16"/>
  <c r="O95" i="16"/>
  <c r="Q95" i="16"/>
  <c r="V95" i="16"/>
  <c r="V93" i="16" s="1"/>
  <c r="G97" i="16"/>
  <c r="M97" i="16" s="1"/>
  <c r="I97" i="16"/>
  <c r="K97" i="16"/>
  <c r="O97" i="16"/>
  <c r="Q97" i="16"/>
  <c r="V97" i="16"/>
  <c r="G100" i="16"/>
  <c r="M100" i="16" s="1"/>
  <c r="I100" i="16"/>
  <c r="K100" i="16"/>
  <c r="O100" i="16"/>
  <c r="Q100" i="16"/>
  <c r="V100" i="16"/>
  <c r="G103" i="16"/>
  <c r="M103" i="16" s="1"/>
  <c r="I103" i="16"/>
  <c r="K103" i="16"/>
  <c r="O103" i="16"/>
  <c r="Q103" i="16"/>
  <c r="V103" i="16"/>
  <c r="G106" i="16"/>
  <c r="M106" i="16" s="1"/>
  <c r="I106" i="16"/>
  <c r="K106" i="16"/>
  <c r="O106" i="16"/>
  <c r="Q106" i="16"/>
  <c r="V106" i="16"/>
  <c r="G109" i="16"/>
  <c r="M109" i="16" s="1"/>
  <c r="I109" i="16"/>
  <c r="K109" i="16"/>
  <c r="O109" i="16"/>
  <c r="Q109" i="16"/>
  <c r="V109" i="16"/>
  <c r="G113" i="16"/>
  <c r="M113" i="16" s="1"/>
  <c r="I113" i="16"/>
  <c r="K113" i="16"/>
  <c r="O113" i="16"/>
  <c r="Q113" i="16"/>
  <c r="V113" i="16"/>
  <c r="G117" i="16"/>
  <c r="M117" i="16" s="1"/>
  <c r="I117" i="16"/>
  <c r="K117" i="16"/>
  <c r="O117" i="16"/>
  <c r="Q117" i="16"/>
  <c r="V117" i="16"/>
  <c r="I118" i="16"/>
  <c r="G119" i="16"/>
  <c r="M119" i="16" s="1"/>
  <c r="M118" i="16" s="1"/>
  <c r="I119" i="16"/>
  <c r="K119" i="16"/>
  <c r="K118" i="16" s="1"/>
  <c r="O119" i="16"/>
  <c r="O118" i="16" s="1"/>
  <c r="Q119" i="16"/>
  <c r="Q118" i="16" s="1"/>
  <c r="V119" i="16"/>
  <c r="V118" i="16" s="1"/>
  <c r="G123" i="16"/>
  <c r="I123" i="16"/>
  <c r="K123" i="16"/>
  <c r="O123" i="16"/>
  <c r="Q123" i="16"/>
  <c r="Q122" i="16" s="1"/>
  <c r="V123" i="16"/>
  <c r="G126" i="16"/>
  <c r="M126" i="16" s="1"/>
  <c r="I126" i="16"/>
  <c r="K126" i="16"/>
  <c r="O126" i="16"/>
  <c r="Q126" i="16"/>
  <c r="V126" i="16"/>
  <c r="G129" i="16"/>
  <c r="M129" i="16" s="1"/>
  <c r="I129" i="16"/>
  <c r="K129" i="16"/>
  <c r="O129" i="16"/>
  <c r="Q129" i="16"/>
  <c r="V129" i="16"/>
  <c r="G133" i="16"/>
  <c r="I133" i="16"/>
  <c r="K133" i="16"/>
  <c r="O133" i="16"/>
  <c r="Q133" i="16"/>
  <c r="V133" i="16"/>
  <c r="G136" i="16"/>
  <c r="M136" i="16" s="1"/>
  <c r="I136" i="16"/>
  <c r="K136" i="16"/>
  <c r="O136" i="16"/>
  <c r="Q136" i="16"/>
  <c r="V136" i="16"/>
  <c r="G139" i="16"/>
  <c r="M139" i="16" s="1"/>
  <c r="I139" i="16"/>
  <c r="K139" i="16"/>
  <c r="O139" i="16"/>
  <c r="Q139" i="16"/>
  <c r="V139" i="16"/>
  <c r="G142" i="16"/>
  <c r="M142" i="16" s="1"/>
  <c r="I142" i="16"/>
  <c r="I132" i="16" s="1"/>
  <c r="K142" i="16"/>
  <c r="O142" i="16"/>
  <c r="Q142" i="16"/>
  <c r="Q132" i="16" s="1"/>
  <c r="V142" i="16"/>
  <c r="AF146" i="16"/>
  <c r="G9" i="15"/>
  <c r="M9" i="15" s="1"/>
  <c r="I9" i="15"/>
  <c r="K9" i="15"/>
  <c r="O9" i="15"/>
  <c r="Q9" i="15"/>
  <c r="V9" i="15"/>
  <c r="G11" i="15"/>
  <c r="I11" i="15"/>
  <c r="K11" i="15"/>
  <c r="O11" i="15"/>
  <c r="Q11" i="15"/>
  <c r="V11" i="15"/>
  <c r="G15" i="15"/>
  <c r="I15" i="15"/>
  <c r="K15" i="15"/>
  <c r="K8" i="15" s="1"/>
  <c r="M15" i="15"/>
  <c r="O15" i="15"/>
  <c r="Q15" i="15"/>
  <c r="V15" i="15"/>
  <c r="G17" i="15"/>
  <c r="M17" i="15" s="1"/>
  <c r="I17" i="15"/>
  <c r="K17" i="15"/>
  <c r="O17" i="15"/>
  <c r="Q17" i="15"/>
  <c r="V17" i="15"/>
  <c r="G18" i="15"/>
  <c r="M18" i="15" s="1"/>
  <c r="I18" i="15"/>
  <c r="K18" i="15"/>
  <c r="O18" i="15"/>
  <c r="Q18" i="15"/>
  <c r="V18" i="15"/>
  <c r="G20" i="15"/>
  <c r="M20" i="15" s="1"/>
  <c r="I20" i="15"/>
  <c r="K20" i="15"/>
  <c r="O20" i="15"/>
  <c r="Q20" i="15"/>
  <c r="V20" i="15"/>
  <c r="G22" i="15"/>
  <c r="M22" i="15" s="1"/>
  <c r="I22" i="15"/>
  <c r="K22" i="15"/>
  <c r="O22" i="15"/>
  <c r="Q22" i="15"/>
  <c r="V22" i="15"/>
  <c r="G23" i="15"/>
  <c r="M23" i="15" s="1"/>
  <c r="I23" i="15"/>
  <c r="K23" i="15"/>
  <c r="O23" i="15"/>
  <c r="Q23" i="15"/>
  <c r="V23" i="15"/>
  <c r="G24" i="15"/>
  <c r="G25" i="15"/>
  <c r="M25" i="15" s="1"/>
  <c r="M24" i="15" s="1"/>
  <c r="I25" i="15"/>
  <c r="I24" i="15" s="1"/>
  <c r="K25" i="15"/>
  <c r="K24" i="15" s="1"/>
  <c r="O25" i="15"/>
  <c r="O24" i="15" s="1"/>
  <c r="Q25" i="15"/>
  <c r="Q24" i="15" s="1"/>
  <c r="V25" i="15"/>
  <c r="V24" i="15" s="1"/>
  <c r="G28" i="15"/>
  <c r="I28" i="15"/>
  <c r="K28" i="15"/>
  <c r="O28" i="15"/>
  <c r="Q28" i="15"/>
  <c r="V28" i="15"/>
  <c r="G32" i="15"/>
  <c r="M32" i="15" s="1"/>
  <c r="I32" i="15"/>
  <c r="K32" i="15"/>
  <c r="O32" i="15"/>
  <c r="Q32" i="15"/>
  <c r="V32" i="15"/>
  <c r="G33" i="15"/>
  <c r="M33" i="15" s="1"/>
  <c r="I33" i="15"/>
  <c r="K33" i="15"/>
  <c r="O33" i="15"/>
  <c r="Q33" i="15"/>
  <c r="V33" i="15"/>
  <c r="G35" i="15"/>
  <c r="M35" i="15" s="1"/>
  <c r="I35" i="15"/>
  <c r="K35" i="15"/>
  <c r="O35" i="15"/>
  <c r="Q35" i="15"/>
  <c r="V35" i="15"/>
  <c r="V27" i="15" s="1"/>
  <c r="G37" i="15"/>
  <c r="I37" i="15"/>
  <c r="K37" i="15"/>
  <c r="M37" i="15"/>
  <c r="O37" i="15"/>
  <c r="Q37" i="15"/>
  <c r="V37" i="15"/>
  <c r="G39" i="15"/>
  <c r="M39" i="15" s="1"/>
  <c r="I39" i="15"/>
  <c r="K39" i="15"/>
  <c r="O39" i="15"/>
  <c r="Q39" i="15"/>
  <c r="V39" i="15"/>
  <c r="G41" i="15"/>
  <c r="M41" i="15" s="1"/>
  <c r="I41" i="15"/>
  <c r="K41" i="15"/>
  <c r="O41" i="15"/>
  <c r="Q41" i="15"/>
  <c r="V41" i="15"/>
  <c r="G43" i="15"/>
  <c r="M43" i="15" s="1"/>
  <c r="I43" i="15"/>
  <c r="K43" i="15"/>
  <c r="O43" i="15"/>
  <c r="Q43" i="15"/>
  <c r="V43" i="15"/>
  <c r="G45" i="15"/>
  <c r="M45" i="15" s="1"/>
  <c r="I45" i="15"/>
  <c r="K45" i="15"/>
  <c r="O45" i="15"/>
  <c r="Q45" i="15"/>
  <c r="V45" i="15"/>
  <c r="G47" i="15"/>
  <c r="M47" i="15" s="1"/>
  <c r="I47" i="15"/>
  <c r="K47" i="15"/>
  <c r="O47" i="15"/>
  <c r="Q47" i="15"/>
  <c r="V47" i="15"/>
  <c r="G49" i="15"/>
  <c r="M49" i="15" s="1"/>
  <c r="I49" i="15"/>
  <c r="K49" i="15"/>
  <c r="O49" i="15"/>
  <c r="Q49" i="15"/>
  <c r="V49" i="15"/>
  <c r="V44" i="15" s="1"/>
  <c r="G50" i="15"/>
  <c r="M50" i="15" s="1"/>
  <c r="I50" i="15"/>
  <c r="K50" i="15"/>
  <c r="O50" i="15"/>
  <c r="Q50" i="15"/>
  <c r="V50" i="15"/>
  <c r="G53" i="15"/>
  <c r="M53" i="15" s="1"/>
  <c r="I53" i="15"/>
  <c r="K53" i="15"/>
  <c r="O53" i="15"/>
  <c r="Q53" i="15"/>
  <c r="V53" i="15"/>
  <c r="G55" i="15"/>
  <c r="M55" i="15" s="1"/>
  <c r="I55" i="15"/>
  <c r="K55" i="15"/>
  <c r="O55" i="15"/>
  <c r="Q55" i="15"/>
  <c r="V55" i="15"/>
  <c r="G56" i="15"/>
  <c r="M56" i="15" s="1"/>
  <c r="I56" i="15"/>
  <c r="K56" i="15"/>
  <c r="O56" i="15"/>
  <c r="Q56" i="15"/>
  <c r="V56" i="15"/>
  <c r="G57" i="15"/>
  <c r="I57" i="15"/>
  <c r="K57" i="15"/>
  <c r="O57" i="15"/>
  <c r="Q57" i="15"/>
  <c r="V57" i="15"/>
  <c r="G58" i="15"/>
  <c r="M58" i="15" s="1"/>
  <c r="I58" i="15"/>
  <c r="K58" i="15"/>
  <c r="O58" i="15"/>
  <c r="Q58" i="15"/>
  <c r="V58" i="15"/>
  <c r="G61" i="15"/>
  <c r="I61" i="15"/>
  <c r="K61" i="15"/>
  <c r="M61" i="15"/>
  <c r="O61" i="15"/>
  <c r="Q61" i="15"/>
  <c r="V61" i="15"/>
  <c r="G64" i="15"/>
  <c r="M64" i="15" s="1"/>
  <c r="I64" i="15"/>
  <c r="K64" i="15"/>
  <c r="O64" i="15"/>
  <c r="Q64" i="15"/>
  <c r="V64" i="15"/>
  <c r="G65" i="15"/>
  <c r="M65" i="15" s="1"/>
  <c r="I65" i="15"/>
  <c r="K65" i="15"/>
  <c r="O65" i="15"/>
  <c r="Q65" i="15"/>
  <c r="V65" i="15"/>
  <c r="G67" i="15"/>
  <c r="M67" i="15" s="1"/>
  <c r="I67" i="15"/>
  <c r="K67" i="15"/>
  <c r="O67" i="15"/>
  <c r="Q67" i="15"/>
  <c r="V67" i="15"/>
  <c r="G71" i="15"/>
  <c r="M71" i="15" s="1"/>
  <c r="I71" i="15"/>
  <c r="K71" i="15"/>
  <c r="O71" i="15"/>
  <c r="Q71" i="15"/>
  <c r="V71" i="15"/>
  <c r="G74" i="15"/>
  <c r="M74" i="15" s="1"/>
  <c r="I74" i="15"/>
  <c r="K74" i="15"/>
  <c r="O74" i="15"/>
  <c r="Q74" i="15"/>
  <c r="V74" i="15"/>
  <c r="G76" i="15"/>
  <c r="M76" i="15" s="1"/>
  <c r="I76" i="15"/>
  <c r="K76" i="15"/>
  <c r="O76" i="15"/>
  <c r="Q76" i="15"/>
  <c r="V76" i="15"/>
  <c r="G79" i="15"/>
  <c r="M79" i="15" s="1"/>
  <c r="I79" i="15"/>
  <c r="K79" i="15"/>
  <c r="O79" i="15"/>
  <c r="Q79" i="15"/>
  <c r="V79" i="15"/>
  <c r="G82" i="15"/>
  <c r="M82" i="15" s="1"/>
  <c r="I82" i="15"/>
  <c r="K82" i="15"/>
  <c r="O82" i="15"/>
  <c r="Q82" i="15"/>
  <c r="V82" i="15"/>
  <c r="G86" i="15"/>
  <c r="I86" i="15"/>
  <c r="K86" i="15"/>
  <c r="M86" i="15"/>
  <c r="O86" i="15"/>
  <c r="Q86" i="15"/>
  <c r="V86" i="15"/>
  <c r="G88" i="15"/>
  <c r="M88" i="15" s="1"/>
  <c r="I88" i="15"/>
  <c r="K88" i="15"/>
  <c r="O88" i="15"/>
  <c r="Q88" i="15"/>
  <c r="V88" i="15"/>
  <c r="G90" i="15"/>
  <c r="M90" i="15" s="1"/>
  <c r="I90" i="15"/>
  <c r="K90" i="15"/>
  <c r="O90" i="15"/>
  <c r="Q90" i="15"/>
  <c r="V90" i="15"/>
  <c r="G93" i="15"/>
  <c r="M93" i="15" s="1"/>
  <c r="I93" i="15"/>
  <c r="K93" i="15"/>
  <c r="O93" i="15"/>
  <c r="Q93" i="15"/>
  <c r="V93" i="15"/>
  <c r="G95" i="15"/>
  <c r="M95" i="15" s="1"/>
  <c r="I95" i="15"/>
  <c r="K95" i="15"/>
  <c r="O95" i="15"/>
  <c r="Q95" i="15"/>
  <c r="V95" i="15"/>
  <c r="G99" i="15"/>
  <c r="M99" i="15" s="1"/>
  <c r="I99" i="15"/>
  <c r="K99" i="15"/>
  <c r="O99" i="15"/>
  <c r="Q99" i="15"/>
  <c r="V99" i="15"/>
  <c r="G102" i="15"/>
  <c r="M102" i="15" s="1"/>
  <c r="I102" i="15"/>
  <c r="K102" i="15"/>
  <c r="O102" i="15"/>
  <c r="Q102" i="15"/>
  <c r="V102" i="15"/>
  <c r="G103" i="15"/>
  <c r="I103" i="15"/>
  <c r="K103" i="15"/>
  <c r="M103" i="15"/>
  <c r="O103" i="15"/>
  <c r="Q103" i="15"/>
  <c r="V103" i="15"/>
  <c r="G104" i="15"/>
  <c r="I104" i="15"/>
  <c r="K104" i="15"/>
  <c r="M104" i="15"/>
  <c r="O104" i="15"/>
  <c r="Q104" i="15"/>
  <c r="V104" i="15"/>
  <c r="G106" i="15"/>
  <c r="M106" i="15" s="1"/>
  <c r="I106" i="15"/>
  <c r="K106" i="15"/>
  <c r="O106" i="15"/>
  <c r="Q106" i="15"/>
  <c r="V106" i="15"/>
  <c r="G108" i="15"/>
  <c r="M108" i="15" s="1"/>
  <c r="I108" i="15"/>
  <c r="K108" i="15"/>
  <c r="O108" i="15"/>
  <c r="Q108" i="15"/>
  <c r="V108" i="15"/>
  <c r="G110" i="15"/>
  <c r="M110" i="15" s="1"/>
  <c r="I110" i="15"/>
  <c r="K110" i="15"/>
  <c r="O110" i="15"/>
  <c r="Q110" i="15"/>
  <c r="V110" i="15"/>
  <c r="G111" i="15"/>
  <c r="M111" i="15" s="1"/>
  <c r="I111" i="15"/>
  <c r="K111" i="15"/>
  <c r="O111" i="15"/>
  <c r="Q111" i="15"/>
  <c r="V111" i="15"/>
  <c r="G112" i="15"/>
  <c r="M112" i="15" s="1"/>
  <c r="I112" i="15"/>
  <c r="K112" i="15"/>
  <c r="O112" i="15"/>
  <c r="Q112" i="15"/>
  <c r="V112" i="15"/>
  <c r="G113" i="15"/>
  <c r="M113" i="15" s="1"/>
  <c r="I113" i="15"/>
  <c r="K113" i="15"/>
  <c r="O113" i="15"/>
  <c r="Q113" i="15"/>
  <c r="V113" i="15"/>
  <c r="G114" i="15"/>
  <c r="M114" i="15" s="1"/>
  <c r="I114" i="15"/>
  <c r="K114" i="15"/>
  <c r="O114" i="15"/>
  <c r="Q114" i="15"/>
  <c r="V114" i="15"/>
  <c r="G116" i="15"/>
  <c r="M116" i="15" s="1"/>
  <c r="I116" i="15"/>
  <c r="K116" i="15"/>
  <c r="O116" i="15"/>
  <c r="Q116" i="15"/>
  <c r="V116" i="15"/>
  <c r="G119" i="15"/>
  <c r="M119" i="15" s="1"/>
  <c r="I119" i="15"/>
  <c r="K119" i="15"/>
  <c r="O119" i="15"/>
  <c r="Q119" i="15"/>
  <c r="V119" i="15"/>
  <c r="G120" i="15"/>
  <c r="I120" i="15"/>
  <c r="K120" i="15"/>
  <c r="M120" i="15"/>
  <c r="O120" i="15"/>
  <c r="Q120" i="15"/>
  <c r="V120" i="15"/>
  <c r="G122" i="15"/>
  <c r="M122" i="15" s="1"/>
  <c r="I122" i="15"/>
  <c r="K122" i="15"/>
  <c r="O122" i="15"/>
  <c r="Q122" i="15"/>
  <c r="V122" i="15"/>
  <c r="G124" i="15"/>
  <c r="M124" i="15" s="1"/>
  <c r="I124" i="15"/>
  <c r="K124" i="15"/>
  <c r="O124" i="15"/>
  <c r="Q124" i="15"/>
  <c r="V124" i="15"/>
  <c r="G125" i="15"/>
  <c r="M125" i="15" s="1"/>
  <c r="I125" i="15"/>
  <c r="K125" i="15"/>
  <c r="O125" i="15"/>
  <c r="Q125" i="15"/>
  <c r="V125" i="15"/>
  <c r="G126" i="15"/>
  <c r="M126" i="15" s="1"/>
  <c r="I126" i="15"/>
  <c r="K126" i="15"/>
  <c r="O126" i="15"/>
  <c r="Q126" i="15"/>
  <c r="V126" i="15"/>
  <c r="G127" i="15"/>
  <c r="I127" i="15"/>
  <c r="K127" i="15"/>
  <c r="M127" i="15"/>
  <c r="O127" i="15"/>
  <c r="Q127" i="15"/>
  <c r="V127" i="15"/>
  <c r="G128" i="15"/>
  <c r="M128" i="15" s="1"/>
  <c r="I128" i="15"/>
  <c r="K128" i="15"/>
  <c r="O128" i="15"/>
  <c r="Q128" i="15"/>
  <c r="V128" i="15"/>
  <c r="G129" i="15"/>
  <c r="M129" i="15" s="1"/>
  <c r="I129" i="15"/>
  <c r="K129" i="15"/>
  <c r="O129" i="15"/>
  <c r="Q129" i="15"/>
  <c r="V129" i="15"/>
  <c r="G131" i="15"/>
  <c r="M131" i="15" s="1"/>
  <c r="I131" i="15"/>
  <c r="K131" i="15"/>
  <c r="O131" i="15"/>
  <c r="Q131" i="15"/>
  <c r="V131" i="15"/>
  <c r="G134" i="15"/>
  <c r="M134" i="15" s="1"/>
  <c r="I134" i="15"/>
  <c r="K134" i="15"/>
  <c r="O134" i="15"/>
  <c r="Q134" i="15"/>
  <c r="V134" i="15"/>
  <c r="G138" i="15"/>
  <c r="M138" i="15" s="1"/>
  <c r="I138" i="15"/>
  <c r="K138" i="15"/>
  <c r="O138" i="15"/>
  <c r="Q138" i="15"/>
  <c r="V138" i="15"/>
  <c r="G140" i="15"/>
  <c r="M140" i="15" s="1"/>
  <c r="I140" i="15"/>
  <c r="K140" i="15"/>
  <c r="O140" i="15"/>
  <c r="Q140" i="15"/>
  <c r="V140" i="15"/>
  <c r="G144" i="15"/>
  <c r="M144" i="15" s="1"/>
  <c r="I144" i="15"/>
  <c r="K144" i="15"/>
  <c r="O144" i="15"/>
  <c r="Q144" i="15"/>
  <c r="V144" i="15"/>
  <c r="G145" i="15"/>
  <c r="M145" i="15" s="1"/>
  <c r="I145" i="15"/>
  <c r="K145" i="15"/>
  <c r="O145" i="15"/>
  <c r="Q145" i="15"/>
  <c r="V145" i="15"/>
  <c r="G147" i="15"/>
  <c r="M147" i="15" s="1"/>
  <c r="I147" i="15"/>
  <c r="K147" i="15"/>
  <c r="O147" i="15"/>
  <c r="Q147" i="15"/>
  <c r="V147" i="15"/>
  <c r="G151" i="15"/>
  <c r="M151" i="15" s="1"/>
  <c r="I151" i="15"/>
  <c r="K151" i="15"/>
  <c r="O151" i="15"/>
  <c r="Q151" i="15"/>
  <c r="V151" i="15"/>
  <c r="G153" i="15"/>
  <c r="I153" i="15"/>
  <c r="K153" i="15"/>
  <c r="M153" i="15"/>
  <c r="O153" i="15"/>
  <c r="Q153" i="15"/>
  <c r="V153" i="15"/>
  <c r="G155" i="15"/>
  <c r="M155" i="15" s="1"/>
  <c r="I155" i="15"/>
  <c r="K155" i="15"/>
  <c r="O155" i="15"/>
  <c r="Q155" i="15"/>
  <c r="V155" i="15"/>
  <c r="G156" i="15"/>
  <c r="M156" i="15" s="1"/>
  <c r="I156" i="15"/>
  <c r="K156" i="15"/>
  <c r="O156" i="15"/>
  <c r="Q156" i="15"/>
  <c r="V156" i="15"/>
  <c r="G158" i="15"/>
  <c r="M158" i="15" s="1"/>
  <c r="I158" i="15"/>
  <c r="K158" i="15"/>
  <c r="O158" i="15"/>
  <c r="Q158" i="15"/>
  <c r="V158" i="15"/>
  <c r="G160" i="15"/>
  <c r="M160" i="15" s="1"/>
  <c r="I160" i="15"/>
  <c r="K160" i="15"/>
  <c r="O160" i="15"/>
  <c r="Q160" i="15"/>
  <c r="V160" i="15"/>
  <c r="G162" i="15"/>
  <c r="M162" i="15" s="1"/>
  <c r="I162" i="15"/>
  <c r="K162" i="15"/>
  <c r="O162" i="15"/>
  <c r="Q162" i="15"/>
  <c r="V162" i="15"/>
  <c r="G167" i="15"/>
  <c r="M167" i="15" s="1"/>
  <c r="I167" i="15"/>
  <c r="K167" i="15"/>
  <c r="O167" i="15"/>
  <c r="Q167" i="15"/>
  <c r="V167" i="15"/>
  <c r="G169" i="15"/>
  <c r="M169" i="15" s="1"/>
  <c r="I169" i="15"/>
  <c r="K169" i="15"/>
  <c r="O169" i="15"/>
  <c r="Q169" i="15"/>
  <c r="V169" i="15"/>
  <c r="G171" i="15"/>
  <c r="M171" i="15" s="1"/>
  <c r="I171" i="15"/>
  <c r="K171" i="15"/>
  <c r="O171" i="15"/>
  <c r="Q171" i="15"/>
  <c r="V171" i="15"/>
  <c r="G173" i="15"/>
  <c r="M173" i="15" s="1"/>
  <c r="I173" i="15"/>
  <c r="K173" i="15"/>
  <c r="O173" i="15"/>
  <c r="Q173" i="15"/>
  <c r="V173" i="15"/>
  <c r="G175" i="15"/>
  <c r="M175" i="15" s="1"/>
  <c r="I175" i="15"/>
  <c r="K175" i="15"/>
  <c r="O175" i="15"/>
  <c r="Q175" i="15"/>
  <c r="V175" i="15"/>
  <c r="G176" i="15"/>
  <c r="M176" i="15" s="1"/>
  <c r="I176" i="15"/>
  <c r="K176" i="15"/>
  <c r="O176" i="15"/>
  <c r="Q176" i="15"/>
  <c r="V176" i="15"/>
  <c r="G177" i="15"/>
  <c r="M177" i="15" s="1"/>
  <c r="I177" i="15"/>
  <c r="K177" i="15"/>
  <c r="O177" i="15"/>
  <c r="Q177" i="15"/>
  <c r="V177" i="15"/>
  <c r="G178" i="15"/>
  <c r="M178" i="15" s="1"/>
  <c r="I178" i="15"/>
  <c r="K178" i="15"/>
  <c r="O178" i="15"/>
  <c r="Q178" i="15"/>
  <c r="V178" i="15"/>
  <c r="G179" i="15"/>
  <c r="M179" i="15" s="1"/>
  <c r="I179" i="15"/>
  <c r="K179" i="15"/>
  <c r="O179" i="15"/>
  <c r="Q179" i="15"/>
  <c r="V179" i="15"/>
  <c r="G180" i="15"/>
  <c r="M180" i="15" s="1"/>
  <c r="I180" i="15"/>
  <c r="K180" i="15"/>
  <c r="O180" i="15"/>
  <c r="Q180" i="15"/>
  <c r="V180" i="15"/>
  <c r="G181" i="15"/>
  <c r="M181" i="15" s="1"/>
  <c r="I181" i="15"/>
  <c r="K181" i="15"/>
  <c r="O181" i="15"/>
  <c r="Q181" i="15"/>
  <c r="V181" i="15"/>
  <c r="G182" i="15"/>
  <c r="M182" i="15" s="1"/>
  <c r="I182" i="15"/>
  <c r="K182" i="15"/>
  <c r="O182" i="15"/>
  <c r="Q182" i="15"/>
  <c r="V182" i="15"/>
  <c r="G185" i="15"/>
  <c r="M185" i="15" s="1"/>
  <c r="I185" i="15"/>
  <c r="K185" i="15"/>
  <c r="O185" i="15"/>
  <c r="Q185" i="15"/>
  <c r="V185" i="15"/>
  <c r="G188" i="15"/>
  <c r="M188" i="15" s="1"/>
  <c r="I188" i="15"/>
  <c r="K188" i="15"/>
  <c r="O188" i="15"/>
  <c r="Q188" i="15"/>
  <c r="V188" i="15"/>
  <c r="G193" i="15"/>
  <c r="M193" i="15" s="1"/>
  <c r="I193" i="15"/>
  <c r="K193" i="15"/>
  <c r="O193" i="15"/>
  <c r="Q193" i="15"/>
  <c r="V193" i="15"/>
  <c r="G194" i="15"/>
  <c r="M194" i="15" s="1"/>
  <c r="I194" i="15"/>
  <c r="K194" i="15"/>
  <c r="O194" i="15"/>
  <c r="Q194" i="15"/>
  <c r="V194" i="15"/>
  <c r="G196" i="15"/>
  <c r="M196" i="15" s="1"/>
  <c r="I196" i="15"/>
  <c r="K196" i="15"/>
  <c r="O196" i="15"/>
  <c r="Q196" i="15"/>
  <c r="V196" i="15"/>
  <c r="G198" i="15"/>
  <c r="M198" i="15" s="1"/>
  <c r="I198" i="15"/>
  <c r="K198" i="15"/>
  <c r="O198" i="15"/>
  <c r="Q198" i="15"/>
  <c r="V198" i="15"/>
  <c r="G200" i="15"/>
  <c r="M200" i="15" s="1"/>
  <c r="I200" i="15"/>
  <c r="K200" i="15"/>
  <c r="O200" i="15"/>
  <c r="Q200" i="15"/>
  <c r="V200" i="15"/>
  <c r="G202" i="15"/>
  <c r="M202" i="15" s="1"/>
  <c r="I202" i="15"/>
  <c r="K202" i="15"/>
  <c r="O202" i="15"/>
  <c r="Q202" i="15"/>
  <c r="V202" i="15"/>
  <c r="G203" i="15"/>
  <c r="M203" i="15" s="1"/>
  <c r="I203" i="15"/>
  <c r="K203" i="15"/>
  <c r="O203" i="15"/>
  <c r="Q203" i="15"/>
  <c r="V203" i="15"/>
  <c r="G204" i="15"/>
  <c r="M204" i="15" s="1"/>
  <c r="I204" i="15"/>
  <c r="K204" i="15"/>
  <c r="O204" i="15"/>
  <c r="Q204" i="15"/>
  <c r="V204" i="15"/>
  <c r="G205" i="15"/>
  <c r="M205" i="15" s="1"/>
  <c r="I205" i="15"/>
  <c r="K205" i="15"/>
  <c r="O205" i="15"/>
  <c r="Q205" i="15"/>
  <c r="V205" i="15"/>
  <c r="G206" i="15"/>
  <c r="M206" i="15" s="1"/>
  <c r="I206" i="15"/>
  <c r="K206" i="15"/>
  <c r="O206" i="15"/>
  <c r="Q206" i="15"/>
  <c r="V206" i="15"/>
  <c r="G208" i="15"/>
  <c r="M208" i="15" s="1"/>
  <c r="I208" i="15"/>
  <c r="K208" i="15"/>
  <c r="O208" i="15"/>
  <c r="Q208" i="15"/>
  <c r="V208" i="15"/>
  <c r="G209" i="15"/>
  <c r="M209" i="15" s="1"/>
  <c r="I209" i="15"/>
  <c r="K209" i="15"/>
  <c r="O209" i="15"/>
  <c r="Q209" i="15"/>
  <c r="V209" i="15"/>
  <c r="G210" i="15"/>
  <c r="M210" i="15" s="1"/>
  <c r="I210" i="15"/>
  <c r="K210" i="15"/>
  <c r="O210" i="15"/>
  <c r="Q210" i="15"/>
  <c r="V210" i="15"/>
  <c r="G211" i="15"/>
  <c r="I211" i="15"/>
  <c r="K211" i="15"/>
  <c r="M211" i="15"/>
  <c r="O211" i="15"/>
  <c r="Q211" i="15"/>
  <c r="V211" i="15"/>
  <c r="G212" i="15"/>
  <c r="M212" i="15" s="1"/>
  <c r="I212" i="15"/>
  <c r="K212" i="15"/>
  <c r="O212" i="15"/>
  <c r="Q212" i="15"/>
  <c r="V212" i="15"/>
  <c r="G213" i="15"/>
  <c r="M213" i="15" s="1"/>
  <c r="I213" i="15"/>
  <c r="K213" i="15"/>
  <c r="O213" i="15"/>
  <c r="Q213" i="15"/>
  <c r="V213" i="15"/>
  <c r="G214" i="15"/>
  <c r="O214" i="15"/>
  <c r="G215" i="15"/>
  <c r="M215" i="15" s="1"/>
  <c r="M214" i="15" s="1"/>
  <c r="I215" i="15"/>
  <c r="I214" i="15" s="1"/>
  <c r="K215" i="15"/>
  <c r="K214" i="15" s="1"/>
  <c r="O215" i="15"/>
  <c r="Q215" i="15"/>
  <c r="Q214" i="15" s="1"/>
  <c r="V215" i="15"/>
  <c r="V214" i="15" s="1"/>
  <c r="G217" i="15"/>
  <c r="M217" i="15" s="1"/>
  <c r="I217" i="15"/>
  <c r="K217" i="15"/>
  <c r="O217" i="15"/>
  <c r="Q217" i="15"/>
  <c r="V217" i="15"/>
  <c r="G220" i="15"/>
  <c r="M220" i="15" s="1"/>
  <c r="I220" i="15"/>
  <c r="K220" i="15"/>
  <c r="O220" i="15"/>
  <c r="Q220" i="15"/>
  <c r="V220" i="15"/>
  <c r="V216" i="15" s="1"/>
  <c r="G223" i="15"/>
  <c r="I223" i="15"/>
  <c r="K223" i="15"/>
  <c r="M223" i="15"/>
  <c r="O223" i="15"/>
  <c r="Q223" i="15"/>
  <c r="V223" i="15"/>
  <c r="G224" i="15"/>
  <c r="I224" i="15"/>
  <c r="K224" i="15"/>
  <c r="O224" i="15"/>
  <c r="Q224" i="15"/>
  <c r="V224" i="15"/>
  <c r="G226" i="15"/>
  <c r="M226" i="15" s="1"/>
  <c r="I226" i="15"/>
  <c r="K226" i="15"/>
  <c r="O226" i="15"/>
  <c r="Q226" i="15"/>
  <c r="V226" i="15"/>
  <c r="G229" i="15"/>
  <c r="M229" i="15" s="1"/>
  <c r="I229" i="15"/>
  <c r="K229" i="15"/>
  <c r="O229" i="15"/>
  <c r="Q229" i="15"/>
  <c r="V229" i="15"/>
  <c r="G231" i="15"/>
  <c r="M231" i="15" s="1"/>
  <c r="I231" i="15"/>
  <c r="K231" i="15"/>
  <c r="O231" i="15"/>
  <c r="Q231" i="15"/>
  <c r="V231" i="15"/>
  <c r="G234" i="15"/>
  <c r="M234" i="15" s="1"/>
  <c r="I234" i="15"/>
  <c r="K234" i="15"/>
  <c r="O234" i="15"/>
  <c r="Q234" i="15"/>
  <c r="V234" i="15"/>
  <c r="G235" i="15"/>
  <c r="M235" i="15" s="1"/>
  <c r="I235" i="15"/>
  <c r="K235" i="15"/>
  <c r="O235" i="15"/>
  <c r="Q235" i="15"/>
  <c r="V235" i="15"/>
  <c r="G238" i="15"/>
  <c r="I238" i="15"/>
  <c r="K238" i="15"/>
  <c r="M238" i="15"/>
  <c r="O238" i="15"/>
  <c r="Q238" i="15"/>
  <c r="V238" i="15"/>
  <c r="G241" i="15"/>
  <c r="I241" i="15"/>
  <c r="K241" i="15"/>
  <c r="O241" i="15"/>
  <c r="Q241" i="15"/>
  <c r="V241" i="15"/>
  <c r="G244" i="15"/>
  <c r="M244" i="15" s="1"/>
  <c r="I244" i="15"/>
  <c r="K244" i="15"/>
  <c r="O244" i="15"/>
  <c r="Q244" i="15"/>
  <c r="V244" i="15"/>
  <c r="G246" i="15"/>
  <c r="M246" i="15" s="1"/>
  <c r="I246" i="15"/>
  <c r="K246" i="15"/>
  <c r="O246" i="15"/>
  <c r="Q246" i="15"/>
  <c r="V246" i="15"/>
  <c r="G248" i="15"/>
  <c r="M248" i="15" s="1"/>
  <c r="I248" i="15"/>
  <c r="K248" i="15"/>
  <c r="O248" i="15"/>
  <c r="Q248" i="15"/>
  <c r="V248" i="15"/>
  <c r="G251" i="15"/>
  <c r="M251" i="15" s="1"/>
  <c r="I251" i="15"/>
  <c r="K251" i="15"/>
  <c r="O251" i="15"/>
  <c r="Q251" i="15"/>
  <c r="V251" i="15"/>
  <c r="G253" i="15"/>
  <c r="M253" i="15" s="1"/>
  <c r="I253" i="15"/>
  <c r="K253" i="15"/>
  <c r="O253" i="15"/>
  <c r="Q253" i="15"/>
  <c r="V253" i="15"/>
  <c r="G255" i="15"/>
  <c r="M255" i="15" s="1"/>
  <c r="I255" i="15"/>
  <c r="K255" i="15"/>
  <c r="O255" i="15"/>
  <c r="Q255" i="15"/>
  <c r="V255" i="15"/>
  <c r="G257" i="15"/>
  <c r="M257" i="15" s="1"/>
  <c r="I257" i="15"/>
  <c r="K257" i="15"/>
  <c r="O257" i="15"/>
  <c r="Q257" i="15"/>
  <c r="V257" i="15"/>
  <c r="G258" i="15"/>
  <c r="M258" i="15" s="1"/>
  <c r="I258" i="15"/>
  <c r="K258" i="15"/>
  <c r="O258" i="15"/>
  <c r="Q258" i="15"/>
  <c r="V258" i="15"/>
  <c r="G260" i="15"/>
  <c r="M260" i="15" s="1"/>
  <c r="I260" i="15"/>
  <c r="K260" i="15"/>
  <c r="O260" i="15"/>
  <c r="Q260" i="15"/>
  <c r="V260" i="15"/>
  <c r="G262" i="15"/>
  <c r="M262" i="15" s="1"/>
  <c r="I262" i="15"/>
  <c r="K262" i="15"/>
  <c r="O262" i="15"/>
  <c r="Q262" i="15"/>
  <c r="V262" i="15"/>
  <c r="G264" i="15"/>
  <c r="M264" i="15" s="1"/>
  <c r="I264" i="15"/>
  <c r="K264" i="15"/>
  <c r="O264" i="15"/>
  <c r="Q264" i="15"/>
  <c r="V264" i="15"/>
  <c r="G266" i="15"/>
  <c r="M266" i="15" s="1"/>
  <c r="I266" i="15"/>
  <c r="K266" i="15"/>
  <c r="O266" i="15"/>
  <c r="Q266" i="15"/>
  <c r="V266" i="15"/>
  <c r="G268" i="15"/>
  <c r="M268" i="15" s="1"/>
  <c r="I268" i="15"/>
  <c r="K268" i="15"/>
  <c r="O268" i="15"/>
  <c r="Q268" i="15"/>
  <c r="V268" i="15"/>
  <c r="G270" i="15"/>
  <c r="M270" i="15" s="1"/>
  <c r="I270" i="15"/>
  <c r="K270" i="15"/>
  <c r="O270" i="15"/>
  <c r="Q270" i="15"/>
  <c r="V270" i="15"/>
  <c r="G272" i="15"/>
  <c r="M272" i="15" s="1"/>
  <c r="I272" i="15"/>
  <c r="K272" i="15"/>
  <c r="O272" i="15"/>
  <c r="Q272" i="15"/>
  <c r="V272" i="15"/>
  <c r="G276" i="15"/>
  <c r="M276" i="15" s="1"/>
  <c r="I276" i="15"/>
  <c r="K276" i="15"/>
  <c r="O276" i="15"/>
  <c r="Q276" i="15"/>
  <c r="V276" i="15"/>
  <c r="G278" i="15"/>
  <c r="M278" i="15" s="1"/>
  <c r="I278" i="15"/>
  <c r="K278" i="15"/>
  <c r="O278" i="15"/>
  <c r="Q278" i="15"/>
  <c r="V278" i="15"/>
  <c r="G281" i="15"/>
  <c r="M281" i="15" s="1"/>
  <c r="I281" i="15"/>
  <c r="K281" i="15"/>
  <c r="O281" i="15"/>
  <c r="Q281" i="15"/>
  <c r="V281" i="15"/>
  <c r="G283" i="15"/>
  <c r="M283" i="15" s="1"/>
  <c r="I283" i="15"/>
  <c r="K283" i="15"/>
  <c r="O283" i="15"/>
  <c r="Q283" i="15"/>
  <c r="V283" i="15"/>
  <c r="G284" i="15"/>
  <c r="M284" i="15" s="1"/>
  <c r="I284" i="15"/>
  <c r="K284" i="15"/>
  <c r="O284" i="15"/>
  <c r="Q284" i="15"/>
  <c r="V284" i="15"/>
  <c r="G286" i="15"/>
  <c r="M286" i="15" s="1"/>
  <c r="I286" i="15"/>
  <c r="K286" i="15"/>
  <c r="O286" i="15"/>
  <c r="Q286" i="15"/>
  <c r="V286" i="15"/>
  <c r="G288" i="15"/>
  <c r="I288" i="15"/>
  <c r="K288" i="15"/>
  <c r="M288" i="15"/>
  <c r="O288" i="15"/>
  <c r="Q288" i="15"/>
  <c r="V288" i="15"/>
  <c r="G290" i="15"/>
  <c r="M290" i="15" s="1"/>
  <c r="I290" i="15"/>
  <c r="K290" i="15"/>
  <c r="O290" i="15"/>
  <c r="Q290" i="15"/>
  <c r="V290" i="15"/>
  <c r="G293" i="15"/>
  <c r="M293" i="15" s="1"/>
  <c r="I293" i="15"/>
  <c r="K293" i="15"/>
  <c r="O293" i="15"/>
  <c r="Q293" i="15"/>
  <c r="V293" i="15"/>
  <c r="G295" i="15"/>
  <c r="M295" i="15" s="1"/>
  <c r="I295" i="15"/>
  <c r="K295" i="15"/>
  <c r="O295" i="15"/>
  <c r="Q295" i="15"/>
  <c r="V295" i="15"/>
  <c r="G296" i="15"/>
  <c r="M296" i="15" s="1"/>
  <c r="I296" i="15"/>
  <c r="K296" i="15"/>
  <c r="O296" i="15"/>
  <c r="Q296" i="15"/>
  <c r="V296" i="15"/>
  <c r="G297" i="15"/>
  <c r="M297" i="15" s="1"/>
  <c r="I297" i="15"/>
  <c r="K297" i="15"/>
  <c r="O297" i="15"/>
  <c r="Q297" i="15"/>
  <c r="V297" i="15"/>
  <c r="G298" i="15"/>
  <c r="M298" i="15" s="1"/>
  <c r="I298" i="15"/>
  <c r="K298" i="15"/>
  <c r="O298" i="15"/>
  <c r="Q298" i="15"/>
  <c r="V298" i="15"/>
  <c r="G301" i="15"/>
  <c r="I301" i="15"/>
  <c r="K301" i="15"/>
  <c r="M301" i="15"/>
  <c r="O301" i="15"/>
  <c r="Q301" i="15"/>
  <c r="V301" i="15"/>
  <c r="G304" i="15"/>
  <c r="M304" i="15" s="1"/>
  <c r="I304" i="15"/>
  <c r="K304" i="15"/>
  <c r="O304" i="15"/>
  <c r="Q304" i="15"/>
  <c r="V304" i="15"/>
  <c r="G305" i="15"/>
  <c r="M305" i="15" s="1"/>
  <c r="I305" i="15"/>
  <c r="K305" i="15"/>
  <c r="O305" i="15"/>
  <c r="Q305" i="15"/>
  <c r="V305" i="15"/>
  <c r="G306" i="15"/>
  <c r="M306" i="15" s="1"/>
  <c r="I306" i="15"/>
  <c r="K306" i="15"/>
  <c r="O306" i="15"/>
  <c r="Q306" i="15"/>
  <c r="V306" i="15"/>
  <c r="G307" i="15"/>
  <c r="M307" i="15" s="1"/>
  <c r="I307" i="15"/>
  <c r="K307" i="15"/>
  <c r="O307" i="15"/>
  <c r="Q307" i="15"/>
  <c r="V307" i="15"/>
  <c r="G312" i="15"/>
  <c r="M312" i="15" s="1"/>
  <c r="I312" i="15"/>
  <c r="K312" i="15"/>
  <c r="O312" i="15"/>
  <c r="Q312" i="15"/>
  <c r="V312" i="15"/>
  <c r="G316" i="15"/>
  <c r="M316" i="15" s="1"/>
  <c r="I316" i="15"/>
  <c r="K316" i="15"/>
  <c r="O316" i="15"/>
  <c r="Q316" i="15"/>
  <c r="V316" i="15"/>
  <c r="G320" i="15"/>
  <c r="M320" i="15" s="1"/>
  <c r="I320" i="15"/>
  <c r="K320" i="15"/>
  <c r="O320" i="15"/>
  <c r="Q320" i="15"/>
  <c r="V320" i="15"/>
  <c r="G323" i="15"/>
  <c r="M323" i="15" s="1"/>
  <c r="I323" i="15"/>
  <c r="K323" i="15"/>
  <c r="O323" i="15"/>
  <c r="Q323" i="15"/>
  <c r="V323" i="15"/>
  <c r="G325" i="15"/>
  <c r="M325" i="15" s="1"/>
  <c r="I325" i="15"/>
  <c r="K325" i="15"/>
  <c r="O325" i="15"/>
  <c r="Q325" i="15"/>
  <c r="V325" i="15"/>
  <c r="G327" i="15"/>
  <c r="M327" i="15" s="1"/>
  <c r="I327" i="15"/>
  <c r="K327" i="15"/>
  <c r="O327" i="15"/>
  <c r="Q327" i="15"/>
  <c r="V327" i="15"/>
  <c r="G328" i="15"/>
  <c r="M328" i="15" s="1"/>
  <c r="I328" i="15"/>
  <c r="K328" i="15"/>
  <c r="O328" i="15"/>
  <c r="Q328" i="15"/>
  <c r="V328" i="15"/>
  <c r="G329" i="15"/>
  <c r="M329" i="15" s="1"/>
  <c r="I329" i="15"/>
  <c r="K329" i="15"/>
  <c r="O329" i="15"/>
  <c r="Q329" i="15"/>
  <c r="V329" i="15"/>
  <c r="G330" i="15"/>
  <c r="M330" i="15" s="1"/>
  <c r="I330" i="15"/>
  <c r="K330" i="15"/>
  <c r="O330" i="15"/>
  <c r="Q330" i="15"/>
  <c r="V330" i="15"/>
  <c r="G331" i="15"/>
  <c r="M331" i="15" s="1"/>
  <c r="I331" i="15"/>
  <c r="K331" i="15"/>
  <c r="O331" i="15"/>
  <c r="Q331" i="15"/>
  <c r="V331" i="15"/>
  <c r="G338" i="15"/>
  <c r="M338" i="15" s="1"/>
  <c r="I338" i="15"/>
  <c r="K338" i="15"/>
  <c r="O338" i="15"/>
  <c r="Q338" i="15"/>
  <c r="V338" i="15"/>
  <c r="G339" i="15"/>
  <c r="M339" i="15" s="1"/>
  <c r="I339" i="15"/>
  <c r="K339" i="15"/>
  <c r="O339" i="15"/>
  <c r="Q339" i="15"/>
  <c r="V339" i="15"/>
  <c r="G340" i="15"/>
  <c r="M340" i="15" s="1"/>
  <c r="I340" i="15"/>
  <c r="K340" i="15"/>
  <c r="O340" i="15"/>
  <c r="Q340" i="15"/>
  <c r="V340" i="15"/>
  <c r="G341" i="15"/>
  <c r="M341" i="15" s="1"/>
  <c r="I341" i="15"/>
  <c r="K341" i="15"/>
  <c r="O341" i="15"/>
  <c r="Q341" i="15"/>
  <c r="V341" i="15"/>
  <c r="G342" i="15"/>
  <c r="M342" i="15" s="1"/>
  <c r="I342" i="15"/>
  <c r="K342" i="15"/>
  <c r="O342" i="15"/>
  <c r="Q342" i="15"/>
  <c r="V342" i="15"/>
  <c r="G343" i="15"/>
  <c r="I343" i="15"/>
  <c r="K343" i="15"/>
  <c r="M343" i="15"/>
  <c r="O343" i="15"/>
  <c r="Q343" i="15"/>
  <c r="V343" i="15"/>
  <c r="G345" i="15"/>
  <c r="M345" i="15" s="1"/>
  <c r="I345" i="15"/>
  <c r="K345" i="15"/>
  <c r="O345" i="15"/>
  <c r="Q345" i="15"/>
  <c r="Q344" i="15" s="1"/>
  <c r="V345" i="15"/>
  <c r="G347" i="15"/>
  <c r="M347" i="15" s="1"/>
  <c r="I347" i="15"/>
  <c r="K347" i="15"/>
  <c r="K344" i="15" s="1"/>
  <c r="O347" i="15"/>
  <c r="Q347" i="15"/>
  <c r="V347" i="15"/>
  <c r="G349" i="15"/>
  <c r="M349" i="15" s="1"/>
  <c r="I349" i="15"/>
  <c r="K349" i="15"/>
  <c r="O349" i="15"/>
  <c r="Q349" i="15"/>
  <c r="V349" i="15"/>
  <c r="G351" i="15"/>
  <c r="I351" i="15"/>
  <c r="K351" i="15"/>
  <c r="O351" i="15"/>
  <c r="Q351" i="15"/>
  <c r="V351" i="15"/>
  <c r="G353" i="15"/>
  <c r="M353" i="15" s="1"/>
  <c r="M352" i="15" s="1"/>
  <c r="I353" i="15"/>
  <c r="I352" i="15" s="1"/>
  <c r="K353" i="15"/>
  <c r="K352" i="15" s="1"/>
  <c r="O353" i="15"/>
  <c r="O352" i="15" s="1"/>
  <c r="Q353" i="15"/>
  <c r="Q352" i="15" s="1"/>
  <c r="V353" i="15"/>
  <c r="V352" i="15" s="1"/>
  <c r="G355" i="15"/>
  <c r="M355" i="15" s="1"/>
  <c r="I355" i="15"/>
  <c r="K355" i="15"/>
  <c r="O355" i="15"/>
  <c r="Q355" i="15"/>
  <c r="V355" i="15"/>
  <c r="G356" i="15"/>
  <c r="M356" i="15" s="1"/>
  <c r="I356" i="15"/>
  <c r="K356" i="15"/>
  <c r="O356" i="15"/>
  <c r="Q356" i="15"/>
  <c r="V356" i="15"/>
  <c r="G357" i="15"/>
  <c r="M357" i="15" s="1"/>
  <c r="I357" i="15"/>
  <c r="K357" i="15"/>
  <c r="O357" i="15"/>
  <c r="Q357" i="15"/>
  <c r="V357" i="15"/>
  <c r="G358" i="15"/>
  <c r="M358" i="15" s="1"/>
  <c r="I358" i="15"/>
  <c r="K358" i="15"/>
  <c r="O358" i="15"/>
  <c r="Q358" i="15"/>
  <c r="V358" i="15"/>
  <c r="G359" i="15"/>
  <c r="M359" i="15" s="1"/>
  <c r="I359" i="15"/>
  <c r="K359" i="15"/>
  <c r="O359" i="15"/>
  <c r="Q359" i="15"/>
  <c r="V359" i="15"/>
  <c r="G360" i="15"/>
  <c r="M360" i="15" s="1"/>
  <c r="I360" i="15"/>
  <c r="K360" i="15"/>
  <c r="O360" i="15"/>
  <c r="Q360" i="15"/>
  <c r="V360" i="15"/>
  <c r="G361" i="15"/>
  <c r="M361" i="15" s="1"/>
  <c r="I361" i="15"/>
  <c r="K361" i="15"/>
  <c r="O361" i="15"/>
  <c r="Q361" i="15"/>
  <c r="V361" i="15"/>
  <c r="G362" i="15"/>
  <c r="I362" i="15"/>
  <c r="K362" i="15"/>
  <c r="M362" i="15"/>
  <c r="O362" i="15"/>
  <c r="Q362" i="15"/>
  <c r="V362" i="15"/>
  <c r="G363" i="15"/>
  <c r="M363" i="15" s="1"/>
  <c r="I363" i="15"/>
  <c r="K363" i="15"/>
  <c r="O363" i="15"/>
  <c r="Q363" i="15"/>
  <c r="V363" i="15"/>
  <c r="G364" i="15"/>
  <c r="M364" i="15" s="1"/>
  <c r="I364" i="15"/>
  <c r="K364" i="15"/>
  <c r="O364" i="15"/>
  <c r="Q364" i="15"/>
  <c r="V364" i="15"/>
  <c r="G366" i="15"/>
  <c r="M366" i="15" s="1"/>
  <c r="I366" i="15"/>
  <c r="K366" i="15"/>
  <c r="O366" i="15"/>
  <c r="Q366" i="15"/>
  <c r="V366" i="15"/>
  <c r="G367" i="15"/>
  <c r="M367" i="15" s="1"/>
  <c r="I367" i="15"/>
  <c r="K367" i="15"/>
  <c r="O367" i="15"/>
  <c r="Q367" i="15"/>
  <c r="V367" i="15"/>
  <c r="G368" i="15"/>
  <c r="M368" i="15" s="1"/>
  <c r="I368" i="15"/>
  <c r="K368" i="15"/>
  <c r="O368" i="15"/>
  <c r="Q368" i="15"/>
  <c r="V368" i="15"/>
  <c r="G369" i="15"/>
  <c r="M369" i="15" s="1"/>
  <c r="I369" i="15"/>
  <c r="K369" i="15"/>
  <c r="O369" i="15"/>
  <c r="Q369" i="15"/>
  <c r="V369" i="15"/>
  <c r="V365" i="15" s="1"/>
  <c r="G370" i="15"/>
  <c r="I370" i="15"/>
  <c r="K370" i="15"/>
  <c r="M370" i="15"/>
  <c r="O370" i="15"/>
  <c r="Q370" i="15"/>
  <c r="V370" i="15"/>
  <c r="G371" i="15"/>
  <c r="M371" i="15" s="1"/>
  <c r="I371" i="15"/>
  <c r="K371" i="15"/>
  <c r="O371" i="15"/>
  <c r="Q371" i="15"/>
  <c r="V371" i="15"/>
  <c r="G372" i="15"/>
  <c r="M372" i="15" s="1"/>
  <c r="I372" i="15"/>
  <c r="K372" i="15"/>
  <c r="O372" i="15"/>
  <c r="Q372" i="15"/>
  <c r="V372" i="15"/>
  <c r="G373" i="15"/>
  <c r="M373" i="15" s="1"/>
  <c r="I373" i="15"/>
  <c r="K373" i="15"/>
  <c r="O373" i="15"/>
  <c r="Q373" i="15"/>
  <c r="V373" i="15"/>
  <c r="G374" i="15"/>
  <c r="M374" i="15" s="1"/>
  <c r="I374" i="15"/>
  <c r="K374" i="15"/>
  <c r="O374" i="15"/>
  <c r="Q374" i="15"/>
  <c r="V374" i="15"/>
  <c r="G375" i="15"/>
  <c r="M375" i="15" s="1"/>
  <c r="I375" i="15"/>
  <c r="K375" i="15"/>
  <c r="O375" i="15"/>
  <c r="Q375" i="15"/>
  <c r="V375" i="15"/>
  <c r="G376" i="15"/>
  <c r="M376" i="15" s="1"/>
  <c r="I376" i="15"/>
  <c r="K376" i="15"/>
  <c r="O376" i="15"/>
  <c r="Q376" i="15"/>
  <c r="V376" i="15"/>
  <c r="G377" i="15"/>
  <c r="M377" i="15" s="1"/>
  <c r="I377" i="15"/>
  <c r="K377" i="15"/>
  <c r="O377" i="15"/>
  <c r="Q377" i="15"/>
  <c r="V377" i="15"/>
  <c r="G378" i="15"/>
  <c r="M378" i="15" s="1"/>
  <c r="I378" i="15"/>
  <c r="K378" i="15"/>
  <c r="O378" i="15"/>
  <c r="Q378" i="15"/>
  <c r="V378" i="15"/>
  <c r="G379" i="15"/>
  <c r="M379" i="15" s="1"/>
  <c r="I379" i="15"/>
  <c r="K379" i="15"/>
  <c r="O379" i="15"/>
  <c r="Q379" i="15"/>
  <c r="V379" i="15"/>
  <c r="G380" i="15"/>
  <c r="M380" i="15" s="1"/>
  <c r="I380" i="15"/>
  <c r="K380" i="15"/>
  <c r="O380" i="15"/>
  <c r="Q380" i="15"/>
  <c r="V380" i="15"/>
  <c r="G381" i="15"/>
  <c r="M381" i="15" s="1"/>
  <c r="I381" i="15"/>
  <c r="K381" i="15"/>
  <c r="O381" i="15"/>
  <c r="Q381" i="15"/>
  <c r="V381" i="15"/>
  <c r="G382" i="15"/>
  <c r="M382" i="15" s="1"/>
  <c r="I382" i="15"/>
  <c r="K382" i="15"/>
  <c r="O382" i="15"/>
  <c r="Q382" i="15"/>
  <c r="V382" i="15"/>
  <c r="G383" i="15"/>
  <c r="M383" i="15" s="1"/>
  <c r="I383" i="15"/>
  <c r="K383" i="15"/>
  <c r="O383" i="15"/>
  <c r="Q383" i="15"/>
  <c r="V383" i="15"/>
  <c r="G384" i="15"/>
  <c r="M384" i="15" s="1"/>
  <c r="I384" i="15"/>
  <c r="K384" i="15"/>
  <c r="O384" i="15"/>
  <c r="Q384" i="15"/>
  <c r="V384" i="15"/>
  <c r="G386" i="15"/>
  <c r="M386" i="15" s="1"/>
  <c r="I386" i="15"/>
  <c r="K386" i="15"/>
  <c r="O386" i="15"/>
  <c r="Q386" i="15"/>
  <c r="V386" i="15"/>
  <c r="G387" i="15"/>
  <c r="M387" i="15" s="1"/>
  <c r="I387" i="15"/>
  <c r="K387" i="15"/>
  <c r="O387" i="15"/>
  <c r="Q387" i="15"/>
  <c r="V387" i="15"/>
  <c r="G389" i="15"/>
  <c r="M389" i="15" s="1"/>
  <c r="I389" i="15"/>
  <c r="I385" i="15" s="1"/>
  <c r="K389" i="15"/>
  <c r="O389" i="15"/>
  <c r="Q389" i="15"/>
  <c r="Q385" i="15" s="1"/>
  <c r="V389" i="15"/>
  <c r="G391" i="15"/>
  <c r="M391" i="15" s="1"/>
  <c r="I391" i="15"/>
  <c r="K391" i="15"/>
  <c r="O391" i="15"/>
  <c r="Q391" i="15"/>
  <c r="V391" i="15"/>
  <c r="G397" i="15"/>
  <c r="M397" i="15" s="1"/>
  <c r="I397" i="15"/>
  <c r="K397" i="15"/>
  <c r="O397" i="15"/>
  <c r="Q397" i="15"/>
  <c r="V397" i="15"/>
  <c r="G399" i="15"/>
  <c r="M399" i="15" s="1"/>
  <c r="I399" i="15"/>
  <c r="K399" i="15"/>
  <c r="O399" i="15"/>
  <c r="Q399" i="15"/>
  <c r="V399" i="15"/>
  <c r="G401" i="15"/>
  <c r="M401" i="15" s="1"/>
  <c r="I401" i="15"/>
  <c r="K401" i="15"/>
  <c r="O401" i="15"/>
  <c r="Q401" i="15"/>
  <c r="V401" i="15"/>
  <c r="V396" i="15" s="1"/>
  <c r="AF404" i="15"/>
  <c r="G44" i="1" s="1"/>
  <c r="G9" i="14"/>
  <c r="M9" i="14" s="1"/>
  <c r="I9" i="14"/>
  <c r="K9" i="14"/>
  <c r="O9" i="14"/>
  <c r="Q9" i="14"/>
  <c r="V9" i="14"/>
  <c r="V8" i="14" s="1"/>
  <c r="G11" i="14"/>
  <c r="M11" i="14" s="1"/>
  <c r="I11" i="14"/>
  <c r="K11" i="14"/>
  <c r="O11" i="14"/>
  <c r="Q11" i="14"/>
  <c r="V11" i="14"/>
  <c r="G16" i="14"/>
  <c r="I16" i="14"/>
  <c r="K16" i="14"/>
  <c r="M16" i="14"/>
  <c r="O16" i="14"/>
  <c r="Q16" i="14"/>
  <c r="V16" i="14"/>
  <c r="G19" i="14"/>
  <c r="M19" i="14" s="1"/>
  <c r="I19" i="14"/>
  <c r="K19" i="14"/>
  <c r="O19" i="14"/>
  <c r="Q19" i="14"/>
  <c r="V19" i="14"/>
  <c r="G20" i="14"/>
  <c r="I20" i="14"/>
  <c r="K20" i="14"/>
  <c r="O20" i="14"/>
  <c r="Q20" i="14"/>
  <c r="V20" i="14"/>
  <c r="G22" i="14"/>
  <c r="M22" i="14" s="1"/>
  <c r="I22" i="14"/>
  <c r="K22" i="14"/>
  <c r="O22" i="14"/>
  <c r="Q22" i="14"/>
  <c r="V22" i="14"/>
  <c r="G24" i="14"/>
  <c r="I24" i="14"/>
  <c r="K24" i="14"/>
  <c r="O24" i="14"/>
  <c r="Q24" i="14"/>
  <c r="V24" i="14"/>
  <c r="G25" i="14"/>
  <c r="M25" i="14" s="1"/>
  <c r="I25" i="14"/>
  <c r="K25" i="14"/>
  <c r="O25" i="14"/>
  <c r="Q25" i="14"/>
  <c r="V25" i="14"/>
  <c r="G27" i="14"/>
  <c r="M27" i="14" s="1"/>
  <c r="I27" i="14"/>
  <c r="K27" i="14"/>
  <c r="O27" i="14"/>
  <c r="Q27" i="14"/>
  <c r="V27" i="14"/>
  <c r="G29" i="14"/>
  <c r="M29" i="14" s="1"/>
  <c r="I29" i="14"/>
  <c r="K29" i="14"/>
  <c r="O29" i="14"/>
  <c r="Q29" i="14"/>
  <c r="V29" i="14"/>
  <c r="G32" i="14"/>
  <c r="I32" i="14"/>
  <c r="K32" i="14"/>
  <c r="O32" i="14"/>
  <c r="Q32" i="14"/>
  <c r="V32" i="14"/>
  <c r="G33" i="14"/>
  <c r="M33" i="14" s="1"/>
  <c r="I33" i="14"/>
  <c r="K33" i="14"/>
  <c r="O33" i="14"/>
  <c r="Q33" i="14"/>
  <c r="V33" i="14"/>
  <c r="G35" i="14"/>
  <c r="M35" i="14" s="1"/>
  <c r="I35" i="14"/>
  <c r="K35" i="14"/>
  <c r="O35" i="14"/>
  <c r="Q35" i="14"/>
  <c r="V35" i="14"/>
  <c r="G37" i="14"/>
  <c r="M37" i="14" s="1"/>
  <c r="I37" i="14"/>
  <c r="K37" i="14"/>
  <c r="O37" i="14"/>
  <c r="Q37" i="14"/>
  <c r="V37" i="14"/>
  <c r="G39" i="14"/>
  <c r="M39" i="14" s="1"/>
  <c r="I39" i="14"/>
  <c r="K39" i="14"/>
  <c r="O39" i="14"/>
  <c r="Q39" i="14"/>
  <c r="V39" i="14"/>
  <c r="G42" i="14"/>
  <c r="M42" i="14" s="1"/>
  <c r="I42" i="14"/>
  <c r="K42" i="14"/>
  <c r="O42" i="14"/>
  <c r="Q42" i="14"/>
  <c r="V42" i="14"/>
  <c r="G46" i="14"/>
  <c r="M46" i="14" s="1"/>
  <c r="I46" i="14"/>
  <c r="K46" i="14"/>
  <c r="O46" i="14"/>
  <c r="Q46" i="14"/>
  <c r="V46" i="14"/>
  <c r="G47" i="14"/>
  <c r="I47" i="14"/>
  <c r="K47" i="14"/>
  <c r="O47" i="14"/>
  <c r="Q47" i="14"/>
  <c r="V47" i="14"/>
  <c r="G49" i="14"/>
  <c r="M49" i="14" s="1"/>
  <c r="I49" i="14"/>
  <c r="K49" i="14"/>
  <c r="O49" i="14"/>
  <c r="Q49" i="14"/>
  <c r="V49" i="14"/>
  <c r="G51" i="14"/>
  <c r="M51" i="14" s="1"/>
  <c r="I51" i="14"/>
  <c r="K51" i="14"/>
  <c r="O51" i="14"/>
  <c r="Q51" i="14"/>
  <c r="V51" i="14"/>
  <c r="G53" i="14"/>
  <c r="M53" i="14" s="1"/>
  <c r="I53" i="14"/>
  <c r="K53" i="14"/>
  <c r="O53" i="14"/>
  <c r="Q53" i="14"/>
  <c r="V53" i="14"/>
  <c r="G55" i="14"/>
  <c r="M55" i="14" s="1"/>
  <c r="I55" i="14"/>
  <c r="K55" i="14"/>
  <c r="O55" i="14"/>
  <c r="Q55" i="14"/>
  <c r="V55" i="14"/>
  <c r="G57" i="14"/>
  <c r="M57" i="14" s="1"/>
  <c r="I57" i="14"/>
  <c r="K57" i="14"/>
  <c r="O57" i="14"/>
  <c r="Q57" i="14"/>
  <c r="V57" i="14"/>
  <c r="G59" i="14"/>
  <c r="I59" i="14"/>
  <c r="K59" i="14"/>
  <c r="M59" i="14"/>
  <c r="O59" i="14"/>
  <c r="Q59" i="14"/>
  <c r="V59" i="14"/>
  <c r="G61" i="14"/>
  <c r="M61" i="14" s="1"/>
  <c r="I61" i="14"/>
  <c r="K61" i="14"/>
  <c r="O61" i="14"/>
  <c r="Q61" i="14"/>
  <c r="V61" i="14"/>
  <c r="G63" i="14"/>
  <c r="M63" i="14" s="1"/>
  <c r="I63" i="14"/>
  <c r="K63" i="14"/>
  <c r="O63" i="14"/>
  <c r="Q63" i="14"/>
  <c r="Q58" i="14" s="1"/>
  <c r="V63" i="14"/>
  <c r="G64" i="14"/>
  <c r="M64" i="14" s="1"/>
  <c r="I64" i="14"/>
  <c r="K64" i="14"/>
  <c r="K58" i="14" s="1"/>
  <c r="O64" i="14"/>
  <c r="Q64" i="14"/>
  <c r="V64" i="14"/>
  <c r="V58" i="14" s="1"/>
  <c r="G67" i="14"/>
  <c r="M67" i="14" s="1"/>
  <c r="I67" i="14"/>
  <c r="K67" i="14"/>
  <c r="O67" i="14"/>
  <c r="Q67" i="14"/>
  <c r="V67" i="14"/>
  <c r="G69" i="14"/>
  <c r="M69" i="14" s="1"/>
  <c r="I69" i="14"/>
  <c r="K69" i="14"/>
  <c r="O69" i="14"/>
  <c r="Q69" i="14"/>
  <c r="V69" i="14"/>
  <c r="G70" i="14"/>
  <c r="M70" i="14" s="1"/>
  <c r="I70" i="14"/>
  <c r="K70" i="14"/>
  <c r="O70" i="14"/>
  <c r="Q70" i="14"/>
  <c r="V70" i="14"/>
  <c r="G71" i="14"/>
  <c r="M71" i="14" s="1"/>
  <c r="I71" i="14"/>
  <c r="K71" i="14"/>
  <c r="O71" i="14"/>
  <c r="Q71" i="14"/>
  <c r="V71" i="14"/>
  <c r="G72" i="14"/>
  <c r="M72" i="14" s="1"/>
  <c r="I72" i="14"/>
  <c r="K72" i="14"/>
  <c r="O72" i="14"/>
  <c r="Q72" i="14"/>
  <c r="V72" i="14"/>
  <c r="G75" i="14"/>
  <c r="M75" i="14" s="1"/>
  <c r="I75" i="14"/>
  <c r="K75" i="14"/>
  <c r="O75" i="14"/>
  <c r="Q75" i="14"/>
  <c r="V75" i="14"/>
  <c r="G79" i="14"/>
  <c r="M79" i="14" s="1"/>
  <c r="I79" i="14"/>
  <c r="K79" i="14"/>
  <c r="O79" i="14"/>
  <c r="Q79" i="14"/>
  <c r="V79" i="14"/>
  <c r="G80" i="14"/>
  <c r="M80" i="14" s="1"/>
  <c r="I80" i="14"/>
  <c r="K80" i="14"/>
  <c r="O80" i="14"/>
  <c r="Q80" i="14"/>
  <c r="V80" i="14"/>
  <c r="G82" i="14"/>
  <c r="M82" i="14" s="1"/>
  <c r="I82" i="14"/>
  <c r="K82" i="14"/>
  <c r="O82" i="14"/>
  <c r="Q82" i="14"/>
  <c r="V82" i="14"/>
  <c r="G86" i="14"/>
  <c r="M86" i="14" s="1"/>
  <c r="I86" i="14"/>
  <c r="K86" i="14"/>
  <c r="O86" i="14"/>
  <c r="Q86" i="14"/>
  <c r="V86" i="14"/>
  <c r="G88" i="14"/>
  <c r="M88" i="14" s="1"/>
  <c r="I88" i="14"/>
  <c r="K88" i="14"/>
  <c r="O88" i="14"/>
  <c r="Q88" i="14"/>
  <c r="V88" i="14"/>
  <c r="G90" i="14"/>
  <c r="M90" i="14" s="1"/>
  <c r="I90" i="14"/>
  <c r="K90" i="14"/>
  <c r="O90" i="14"/>
  <c r="Q90" i="14"/>
  <c r="V90" i="14"/>
  <c r="G94" i="14"/>
  <c r="M94" i="14" s="1"/>
  <c r="I94" i="14"/>
  <c r="K94" i="14"/>
  <c r="O94" i="14"/>
  <c r="Q94" i="14"/>
  <c r="V94" i="14"/>
  <c r="G97" i="14"/>
  <c r="M97" i="14" s="1"/>
  <c r="I97" i="14"/>
  <c r="K97" i="14"/>
  <c r="O97" i="14"/>
  <c r="Q97" i="14"/>
  <c r="V97" i="14"/>
  <c r="G106" i="14"/>
  <c r="M106" i="14" s="1"/>
  <c r="I106" i="14"/>
  <c r="K106" i="14"/>
  <c r="O106" i="14"/>
  <c r="Q106" i="14"/>
  <c r="V106" i="14"/>
  <c r="G108" i="14"/>
  <c r="I108" i="14"/>
  <c r="K108" i="14"/>
  <c r="M108" i="14"/>
  <c r="O108" i="14"/>
  <c r="Q108" i="14"/>
  <c r="V108" i="14"/>
  <c r="G110" i="14"/>
  <c r="M110" i="14" s="1"/>
  <c r="I110" i="14"/>
  <c r="K110" i="14"/>
  <c r="O110" i="14"/>
  <c r="Q110" i="14"/>
  <c r="V110" i="14"/>
  <c r="G115" i="14"/>
  <c r="M115" i="14" s="1"/>
  <c r="I115" i="14"/>
  <c r="K115" i="14"/>
  <c r="O115" i="14"/>
  <c r="Q115" i="14"/>
  <c r="V115" i="14"/>
  <c r="G117" i="14"/>
  <c r="M117" i="14" s="1"/>
  <c r="I117" i="14"/>
  <c r="K117" i="14"/>
  <c r="O117" i="14"/>
  <c r="Q117" i="14"/>
  <c r="V117" i="14"/>
  <c r="G121" i="14"/>
  <c r="M121" i="14" s="1"/>
  <c r="I121" i="14"/>
  <c r="K121" i="14"/>
  <c r="O121" i="14"/>
  <c r="Q121" i="14"/>
  <c r="V121" i="14"/>
  <c r="G124" i="14"/>
  <c r="M124" i="14" s="1"/>
  <c r="I124" i="14"/>
  <c r="K124" i="14"/>
  <c r="O124" i="14"/>
  <c r="Q124" i="14"/>
  <c r="V124" i="14"/>
  <c r="G126" i="14"/>
  <c r="M126" i="14" s="1"/>
  <c r="I126" i="14"/>
  <c r="K126" i="14"/>
  <c r="O126" i="14"/>
  <c r="Q126" i="14"/>
  <c r="V126" i="14"/>
  <c r="G127" i="14"/>
  <c r="M127" i="14" s="1"/>
  <c r="I127" i="14"/>
  <c r="K127" i="14"/>
  <c r="O127" i="14"/>
  <c r="Q127" i="14"/>
  <c r="V127" i="14"/>
  <c r="G129" i="14"/>
  <c r="M129" i="14" s="1"/>
  <c r="I129" i="14"/>
  <c r="K129" i="14"/>
  <c r="O129" i="14"/>
  <c r="Q129" i="14"/>
  <c r="V129" i="14"/>
  <c r="G133" i="14"/>
  <c r="M133" i="14" s="1"/>
  <c r="I133" i="14"/>
  <c r="K133" i="14"/>
  <c r="O133" i="14"/>
  <c r="Q133" i="14"/>
  <c r="V133" i="14"/>
  <c r="G136" i="14"/>
  <c r="M136" i="14" s="1"/>
  <c r="I136" i="14"/>
  <c r="K136" i="14"/>
  <c r="O136" i="14"/>
  <c r="Q136" i="14"/>
  <c r="V136" i="14"/>
  <c r="G137" i="14"/>
  <c r="M137" i="14" s="1"/>
  <c r="I137" i="14"/>
  <c r="K137" i="14"/>
  <c r="O137" i="14"/>
  <c r="Q137" i="14"/>
  <c r="V137" i="14"/>
  <c r="G139" i="14"/>
  <c r="M139" i="14" s="1"/>
  <c r="I139" i="14"/>
  <c r="K139" i="14"/>
  <c r="O139" i="14"/>
  <c r="Q139" i="14"/>
  <c r="V139" i="14"/>
  <c r="G140" i="14"/>
  <c r="M140" i="14" s="1"/>
  <c r="I140" i="14"/>
  <c r="K140" i="14"/>
  <c r="O140" i="14"/>
  <c r="Q140" i="14"/>
  <c r="V140" i="14"/>
  <c r="G141" i="14"/>
  <c r="M141" i="14" s="1"/>
  <c r="I141" i="14"/>
  <c r="K141" i="14"/>
  <c r="O141" i="14"/>
  <c r="Q141" i="14"/>
  <c r="V141" i="14"/>
  <c r="G143" i="14"/>
  <c r="I143" i="14"/>
  <c r="K143" i="14"/>
  <c r="M143" i="14"/>
  <c r="O143" i="14"/>
  <c r="Q143" i="14"/>
  <c r="V143" i="14"/>
  <c r="G146" i="14"/>
  <c r="M146" i="14" s="1"/>
  <c r="I146" i="14"/>
  <c r="K146" i="14"/>
  <c r="O146" i="14"/>
  <c r="Q146" i="14"/>
  <c r="V146" i="14"/>
  <c r="G148" i="14"/>
  <c r="M148" i="14" s="1"/>
  <c r="I148" i="14"/>
  <c r="K148" i="14"/>
  <c r="O148" i="14"/>
  <c r="Q148" i="14"/>
  <c r="V148" i="14"/>
  <c r="G150" i="14"/>
  <c r="M150" i="14" s="1"/>
  <c r="I150" i="14"/>
  <c r="K150" i="14"/>
  <c r="O150" i="14"/>
  <c r="Q150" i="14"/>
  <c r="V150" i="14"/>
  <c r="G151" i="14"/>
  <c r="M151" i="14" s="1"/>
  <c r="I151" i="14"/>
  <c r="K151" i="14"/>
  <c r="O151" i="14"/>
  <c r="Q151" i="14"/>
  <c r="V151" i="14"/>
  <c r="G152" i="14"/>
  <c r="M152" i="14" s="1"/>
  <c r="I152" i="14"/>
  <c r="K152" i="14"/>
  <c r="O152" i="14"/>
  <c r="Q152" i="14"/>
  <c r="V152" i="14"/>
  <c r="G153" i="14"/>
  <c r="M153" i="14" s="1"/>
  <c r="I153" i="14"/>
  <c r="K153" i="14"/>
  <c r="O153" i="14"/>
  <c r="Q153" i="14"/>
  <c r="V153" i="14"/>
  <c r="G154" i="14"/>
  <c r="M154" i="14" s="1"/>
  <c r="I154" i="14"/>
  <c r="K154" i="14"/>
  <c r="O154" i="14"/>
  <c r="Q154" i="14"/>
  <c r="V154" i="14"/>
  <c r="G155" i="14"/>
  <c r="M155" i="14" s="1"/>
  <c r="I155" i="14"/>
  <c r="K155" i="14"/>
  <c r="O155" i="14"/>
  <c r="Q155" i="14"/>
  <c r="V155" i="14"/>
  <c r="G156" i="14"/>
  <c r="M156" i="14" s="1"/>
  <c r="I156" i="14"/>
  <c r="K156" i="14"/>
  <c r="O156" i="14"/>
  <c r="Q156" i="14"/>
  <c r="V156" i="14"/>
  <c r="G159" i="14"/>
  <c r="M159" i="14" s="1"/>
  <c r="I159" i="14"/>
  <c r="K159" i="14"/>
  <c r="O159" i="14"/>
  <c r="Q159" i="14"/>
  <c r="V159" i="14"/>
  <c r="G161" i="14"/>
  <c r="M161" i="14" s="1"/>
  <c r="I161" i="14"/>
  <c r="K161" i="14"/>
  <c r="O161" i="14"/>
  <c r="Q161" i="14"/>
  <c r="V161" i="14"/>
  <c r="G166" i="14"/>
  <c r="M166" i="14" s="1"/>
  <c r="I166" i="14"/>
  <c r="K166" i="14"/>
  <c r="O166" i="14"/>
  <c r="Q166" i="14"/>
  <c r="V166" i="14"/>
  <c r="G167" i="14"/>
  <c r="M167" i="14" s="1"/>
  <c r="I167" i="14"/>
  <c r="K167" i="14"/>
  <c r="O167" i="14"/>
  <c r="Q167" i="14"/>
  <c r="V167" i="14"/>
  <c r="G169" i="14"/>
  <c r="M169" i="14" s="1"/>
  <c r="I169" i="14"/>
  <c r="K169" i="14"/>
  <c r="O169" i="14"/>
  <c r="Q169" i="14"/>
  <c r="V169" i="14"/>
  <c r="G171" i="14"/>
  <c r="M171" i="14" s="1"/>
  <c r="I171" i="14"/>
  <c r="K171" i="14"/>
  <c r="O171" i="14"/>
  <c r="Q171" i="14"/>
  <c r="V171" i="14"/>
  <c r="G173" i="14"/>
  <c r="M173" i="14" s="1"/>
  <c r="I173" i="14"/>
  <c r="K173" i="14"/>
  <c r="O173" i="14"/>
  <c r="Q173" i="14"/>
  <c r="V173" i="14"/>
  <c r="G174" i="14"/>
  <c r="M174" i="14" s="1"/>
  <c r="I174" i="14"/>
  <c r="K174" i="14"/>
  <c r="O174" i="14"/>
  <c r="Q174" i="14"/>
  <c r="V174" i="14"/>
  <c r="G176" i="14"/>
  <c r="M176" i="14" s="1"/>
  <c r="I176" i="14"/>
  <c r="K176" i="14"/>
  <c r="O176" i="14"/>
  <c r="Q176" i="14"/>
  <c r="V176" i="14"/>
  <c r="G178" i="14"/>
  <c r="M178" i="14" s="1"/>
  <c r="I178" i="14"/>
  <c r="K178" i="14"/>
  <c r="O178" i="14"/>
  <c r="Q178" i="14"/>
  <c r="V178" i="14"/>
  <c r="G180" i="14"/>
  <c r="M180" i="14" s="1"/>
  <c r="I180" i="14"/>
  <c r="K180" i="14"/>
  <c r="O180" i="14"/>
  <c r="Q180" i="14"/>
  <c r="V180" i="14"/>
  <c r="G182" i="14"/>
  <c r="M182" i="14" s="1"/>
  <c r="I182" i="14"/>
  <c r="K182" i="14"/>
  <c r="O182" i="14"/>
  <c r="Q182" i="14"/>
  <c r="V182" i="14"/>
  <c r="G183" i="14"/>
  <c r="M183" i="14" s="1"/>
  <c r="I183" i="14"/>
  <c r="K183" i="14"/>
  <c r="O183" i="14"/>
  <c r="Q183" i="14"/>
  <c r="V183" i="14"/>
  <c r="G185" i="14"/>
  <c r="I185" i="14"/>
  <c r="K185" i="14"/>
  <c r="M185" i="14"/>
  <c r="O185" i="14"/>
  <c r="Q185" i="14"/>
  <c r="V185" i="14"/>
  <c r="G187" i="14"/>
  <c r="M187" i="14" s="1"/>
  <c r="I187" i="14"/>
  <c r="K187" i="14"/>
  <c r="O187" i="14"/>
  <c r="Q187" i="14"/>
  <c r="V187" i="14"/>
  <c r="G189" i="14"/>
  <c r="M189" i="14" s="1"/>
  <c r="I189" i="14"/>
  <c r="K189" i="14"/>
  <c r="O189" i="14"/>
  <c r="Q189" i="14"/>
  <c r="V189" i="14"/>
  <c r="G194" i="14"/>
  <c r="M194" i="14" s="1"/>
  <c r="I194" i="14"/>
  <c r="K194" i="14"/>
  <c r="O194" i="14"/>
  <c r="Q194" i="14"/>
  <c r="V194" i="14"/>
  <c r="G196" i="14"/>
  <c r="M196" i="14" s="1"/>
  <c r="I196" i="14"/>
  <c r="K196" i="14"/>
  <c r="O196" i="14"/>
  <c r="Q196" i="14"/>
  <c r="V196" i="14"/>
  <c r="G198" i="14"/>
  <c r="M198" i="14" s="1"/>
  <c r="I198" i="14"/>
  <c r="K198" i="14"/>
  <c r="O198" i="14"/>
  <c r="Q198" i="14"/>
  <c r="V198" i="14"/>
  <c r="G200" i="14"/>
  <c r="M200" i="14" s="1"/>
  <c r="I200" i="14"/>
  <c r="K200" i="14"/>
  <c r="O200" i="14"/>
  <c r="Q200" i="14"/>
  <c r="V200" i="14"/>
  <c r="G203" i="14"/>
  <c r="M203" i="14" s="1"/>
  <c r="I203" i="14"/>
  <c r="K203" i="14"/>
  <c r="O203" i="14"/>
  <c r="Q203" i="14"/>
  <c r="V203" i="14"/>
  <c r="G204" i="14"/>
  <c r="M204" i="14" s="1"/>
  <c r="I204" i="14"/>
  <c r="K204" i="14"/>
  <c r="O204" i="14"/>
  <c r="Q204" i="14"/>
  <c r="V204" i="14"/>
  <c r="G205" i="14"/>
  <c r="I205" i="14"/>
  <c r="K205" i="14"/>
  <c r="M205" i="14"/>
  <c r="O205" i="14"/>
  <c r="Q205" i="14"/>
  <c r="V205" i="14"/>
  <c r="G206" i="14"/>
  <c r="M206" i="14" s="1"/>
  <c r="I206" i="14"/>
  <c r="K206" i="14"/>
  <c r="O206" i="14"/>
  <c r="Q206" i="14"/>
  <c r="V206" i="14"/>
  <c r="G207" i="14"/>
  <c r="M207" i="14" s="1"/>
  <c r="I207" i="14"/>
  <c r="K207" i="14"/>
  <c r="O207" i="14"/>
  <c r="Q207" i="14"/>
  <c r="V207" i="14"/>
  <c r="G208" i="14"/>
  <c r="M208" i="14" s="1"/>
  <c r="I208" i="14"/>
  <c r="K208" i="14"/>
  <c r="O208" i="14"/>
  <c r="Q208" i="14"/>
  <c r="V208" i="14"/>
  <c r="G209" i="14"/>
  <c r="M209" i="14" s="1"/>
  <c r="I209" i="14"/>
  <c r="K209" i="14"/>
  <c r="O209" i="14"/>
  <c r="Q209" i="14"/>
  <c r="V209" i="14"/>
  <c r="G210" i="14"/>
  <c r="M210" i="14" s="1"/>
  <c r="I210" i="14"/>
  <c r="K210" i="14"/>
  <c r="O210" i="14"/>
  <c r="Q210" i="14"/>
  <c r="V210" i="14"/>
  <c r="G213" i="14"/>
  <c r="M213" i="14" s="1"/>
  <c r="I213" i="14"/>
  <c r="K213" i="14"/>
  <c r="O213" i="14"/>
  <c r="Q213" i="14"/>
  <c r="V213" i="14"/>
  <c r="G220" i="14"/>
  <c r="M220" i="14" s="1"/>
  <c r="I220" i="14"/>
  <c r="K220" i="14"/>
  <c r="O220" i="14"/>
  <c r="Q220" i="14"/>
  <c r="V220" i="14"/>
  <c r="G221" i="14"/>
  <c r="M221" i="14" s="1"/>
  <c r="I221" i="14"/>
  <c r="K221" i="14"/>
  <c r="O221" i="14"/>
  <c r="Q221" i="14"/>
  <c r="V221" i="14"/>
  <c r="G224" i="14"/>
  <c r="M224" i="14" s="1"/>
  <c r="I224" i="14"/>
  <c r="K224" i="14"/>
  <c r="O224" i="14"/>
  <c r="Q224" i="14"/>
  <c r="V224" i="14"/>
  <c r="G226" i="14"/>
  <c r="M226" i="14" s="1"/>
  <c r="I226" i="14"/>
  <c r="K226" i="14"/>
  <c r="O226" i="14"/>
  <c r="Q226" i="14"/>
  <c r="V226" i="14"/>
  <c r="G227" i="14"/>
  <c r="M227" i="14" s="1"/>
  <c r="I227" i="14"/>
  <c r="K227" i="14"/>
  <c r="O227" i="14"/>
  <c r="Q227" i="14"/>
  <c r="V227" i="14"/>
  <c r="G228" i="14"/>
  <c r="M228" i="14" s="1"/>
  <c r="I228" i="14"/>
  <c r="K228" i="14"/>
  <c r="O228" i="14"/>
  <c r="Q228" i="14"/>
  <c r="V228" i="14"/>
  <c r="G229" i="14"/>
  <c r="M229" i="14" s="1"/>
  <c r="I229" i="14"/>
  <c r="K229" i="14"/>
  <c r="O229" i="14"/>
  <c r="Q229" i="14"/>
  <c r="V229" i="14"/>
  <c r="G230" i="14"/>
  <c r="M230" i="14" s="1"/>
  <c r="I230" i="14"/>
  <c r="K230" i="14"/>
  <c r="O230" i="14"/>
  <c r="Q230" i="14"/>
  <c r="V230" i="14"/>
  <c r="G231" i="14"/>
  <c r="M231" i="14" s="1"/>
  <c r="I231" i="14"/>
  <c r="K231" i="14"/>
  <c r="O231" i="14"/>
  <c r="Q231" i="14"/>
  <c r="V231" i="14"/>
  <c r="G232" i="14"/>
  <c r="M232" i="14" s="1"/>
  <c r="I232" i="14"/>
  <c r="K232" i="14"/>
  <c r="O232" i="14"/>
  <c r="Q232" i="14"/>
  <c r="V232" i="14"/>
  <c r="G233" i="14"/>
  <c r="M233" i="14" s="1"/>
  <c r="I233" i="14"/>
  <c r="K233" i="14"/>
  <c r="O233" i="14"/>
  <c r="Q233" i="14"/>
  <c r="V233" i="14"/>
  <c r="G234" i="14"/>
  <c r="M234" i="14" s="1"/>
  <c r="I234" i="14"/>
  <c r="K234" i="14"/>
  <c r="O234" i="14"/>
  <c r="Q234" i="14"/>
  <c r="V234" i="14"/>
  <c r="G236" i="14"/>
  <c r="M236" i="14" s="1"/>
  <c r="I236" i="14"/>
  <c r="K236" i="14"/>
  <c r="O236" i="14"/>
  <c r="Q236" i="14"/>
  <c r="V236" i="14"/>
  <c r="G237" i="14"/>
  <c r="I237" i="14"/>
  <c r="K237" i="14"/>
  <c r="M237" i="14"/>
  <c r="O237" i="14"/>
  <c r="Q237" i="14"/>
  <c r="V237" i="14"/>
  <c r="G238" i="14"/>
  <c r="M238" i="14" s="1"/>
  <c r="I238" i="14"/>
  <c r="K238" i="14"/>
  <c r="O238" i="14"/>
  <c r="Q238" i="14"/>
  <c r="V238" i="14"/>
  <c r="G239" i="14"/>
  <c r="M239" i="14" s="1"/>
  <c r="I239" i="14"/>
  <c r="K239" i="14"/>
  <c r="O239" i="14"/>
  <c r="Q239" i="14"/>
  <c r="V239" i="14"/>
  <c r="G240" i="14"/>
  <c r="O240" i="14"/>
  <c r="Q240" i="14"/>
  <c r="G241" i="14"/>
  <c r="M241" i="14" s="1"/>
  <c r="M240" i="14" s="1"/>
  <c r="I241" i="14"/>
  <c r="I240" i="14" s="1"/>
  <c r="K241" i="14"/>
  <c r="K240" i="14" s="1"/>
  <c r="O241" i="14"/>
  <c r="Q241" i="14"/>
  <c r="V241" i="14"/>
  <c r="V240" i="14" s="1"/>
  <c r="G243" i="14"/>
  <c r="M243" i="14" s="1"/>
  <c r="I243" i="14"/>
  <c r="K243" i="14"/>
  <c r="O243" i="14"/>
  <c r="Q243" i="14"/>
  <c r="V243" i="14"/>
  <c r="G246" i="14"/>
  <c r="M246" i="14" s="1"/>
  <c r="I246" i="14"/>
  <c r="K246" i="14"/>
  <c r="K242" i="14" s="1"/>
  <c r="O246" i="14"/>
  <c r="Q246" i="14"/>
  <c r="V246" i="14"/>
  <c r="G249" i="14"/>
  <c r="M249" i="14" s="1"/>
  <c r="I249" i="14"/>
  <c r="K249" i="14"/>
  <c r="O249" i="14"/>
  <c r="Q249" i="14"/>
  <c r="V249" i="14"/>
  <c r="G250" i="14"/>
  <c r="M250" i="14" s="1"/>
  <c r="I250" i="14"/>
  <c r="K250" i="14"/>
  <c r="O250" i="14"/>
  <c r="Q250" i="14"/>
  <c r="V250" i="14"/>
  <c r="G252" i="14"/>
  <c r="M252" i="14" s="1"/>
  <c r="I252" i="14"/>
  <c r="K252" i="14"/>
  <c r="O252" i="14"/>
  <c r="Q252" i="14"/>
  <c r="V252" i="14"/>
  <c r="G254" i="14"/>
  <c r="M254" i="14" s="1"/>
  <c r="I254" i="14"/>
  <c r="K254" i="14"/>
  <c r="O254" i="14"/>
  <c r="Q254" i="14"/>
  <c r="V254" i="14"/>
  <c r="G257" i="14"/>
  <c r="I257" i="14"/>
  <c r="K257" i="14"/>
  <c r="M257" i="14"/>
  <c r="O257" i="14"/>
  <c r="Q257" i="14"/>
  <c r="V257" i="14"/>
  <c r="G260" i="14"/>
  <c r="M260" i="14" s="1"/>
  <c r="I260" i="14"/>
  <c r="K260" i="14"/>
  <c r="O260" i="14"/>
  <c r="Q260" i="14"/>
  <c r="V260" i="14"/>
  <c r="G263" i="14"/>
  <c r="M263" i="14" s="1"/>
  <c r="I263" i="14"/>
  <c r="K263" i="14"/>
  <c r="O263" i="14"/>
  <c r="Q263" i="14"/>
  <c r="V263" i="14"/>
  <c r="G264" i="14"/>
  <c r="M264" i="14" s="1"/>
  <c r="I264" i="14"/>
  <c r="K264" i="14"/>
  <c r="O264" i="14"/>
  <c r="Q264" i="14"/>
  <c r="V264" i="14"/>
  <c r="G267" i="14"/>
  <c r="I267" i="14"/>
  <c r="K267" i="14"/>
  <c r="O267" i="14"/>
  <c r="Q267" i="14"/>
  <c r="V267" i="14"/>
  <c r="G269" i="14"/>
  <c r="M269" i="14" s="1"/>
  <c r="I269" i="14"/>
  <c r="K269" i="14"/>
  <c r="O269" i="14"/>
  <c r="Q269" i="14"/>
  <c r="V269" i="14"/>
  <c r="G272" i="14"/>
  <c r="M272" i="14" s="1"/>
  <c r="I272" i="14"/>
  <c r="K272" i="14"/>
  <c r="O272" i="14"/>
  <c r="Q272" i="14"/>
  <c r="V272" i="14"/>
  <c r="G274" i="14"/>
  <c r="M274" i="14" s="1"/>
  <c r="I274" i="14"/>
  <c r="K274" i="14"/>
  <c r="O274" i="14"/>
  <c r="Q274" i="14"/>
  <c r="V274" i="14"/>
  <c r="G275" i="14"/>
  <c r="M275" i="14" s="1"/>
  <c r="I275" i="14"/>
  <c r="K275" i="14"/>
  <c r="O275" i="14"/>
  <c r="Q275" i="14"/>
  <c r="V275" i="14"/>
  <c r="G278" i="14"/>
  <c r="M278" i="14" s="1"/>
  <c r="I278" i="14"/>
  <c r="K278" i="14"/>
  <c r="O278" i="14"/>
  <c r="Q278" i="14"/>
  <c r="V278" i="14"/>
  <c r="G280" i="14"/>
  <c r="I280" i="14"/>
  <c r="K280" i="14"/>
  <c r="M280" i="14"/>
  <c r="O280" i="14"/>
  <c r="Q280" i="14"/>
  <c r="V280" i="14"/>
  <c r="G282" i="14"/>
  <c r="M282" i="14" s="1"/>
  <c r="I282" i="14"/>
  <c r="K282" i="14"/>
  <c r="O282" i="14"/>
  <c r="Q282" i="14"/>
  <c r="V282" i="14"/>
  <c r="G284" i="14"/>
  <c r="M284" i="14" s="1"/>
  <c r="I284" i="14"/>
  <c r="K284" i="14"/>
  <c r="O284" i="14"/>
  <c r="Q284" i="14"/>
  <c r="V284" i="14"/>
  <c r="G285" i="14"/>
  <c r="M285" i="14" s="1"/>
  <c r="I285" i="14"/>
  <c r="K285" i="14"/>
  <c r="O285" i="14"/>
  <c r="Q285" i="14"/>
  <c r="V285" i="14"/>
  <c r="G287" i="14"/>
  <c r="M287" i="14" s="1"/>
  <c r="I287" i="14"/>
  <c r="K287" i="14"/>
  <c r="O287" i="14"/>
  <c r="Q287" i="14"/>
  <c r="V287" i="14"/>
  <c r="G289" i="14"/>
  <c r="I289" i="14"/>
  <c r="K289" i="14"/>
  <c r="M289" i="14"/>
  <c r="O289" i="14"/>
  <c r="Q289" i="14"/>
  <c r="V289" i="14"/>
  <c r="G291" i="14"/>
  <c r="M291" i="14" s="1"/>
  <c r="I291" i="14"/>
  <c r="K291" i="14"/>
  <c r="O291" i="14"/>
  <c r="Q291" i="14"/>
  <c r="V291" i="14"/>
  <c r="G293" i="14"/>
  <c r="M293" i="14" s="1"/>
  <c r="I293" i="14"/>
  <c r="K293" i="14"/>
  <c r="O293" i="14"/>
  <c r="Q293" i="14"/>
  <c r="V293" i="14"/>
  <c r="G295" i="14"/>
  <c r="M295" i="14" s="1"/>
  <c r="I295" i="14"/>
  <c r="K295" i="14"/>
  <c r="O295" i="14"/>
  <c r="Q295" i="14"/>
  <c r="V295" i="14"/>
  <c r="G298" i="14"/>
  <c r="M298" i="14" s="1"/>
  <c r="I298" i="14"/>
  <c r="K298" i="14"/>
  <c r="O298" i="14"/>
  <c r="Q298" i="14"/>
  <c r="V298" i="14"/>
  <c r="G300" i="14"/>
  <c r="M300" i="14" s="1"/>
  <c r="I300" i="14"/>
  <c r="K300" i="14"/>
  <c r="O300" i="14"/>
  <c r="Q300" i="14"/>
  <c r="V300" i="14"/>
  <c r="G302" i="14"/>
  <c r="M302" i="14" s="1"/>
  <c r="I302" i="14"/>
  <c r="K302" i="14"/>
  <c r="O302" i="14"/>
  <c r="Q302" i="14"/>
  <c r="V302" i="14"/>
  <c r="G306" i="14"/>
  <c r="M306" i="14" s="1"/>
  <c r="I306" i="14"/>
  <c r="K306" i="14"/>
  <c r="O306" i="14"/>
  <c r="Q306" i="14"/>
  <c r="V306" i="14"/>
  <c r="G309" i="14"/>
  <c r="M309" i="14" s="1"/>
  <c r="I309" i="14"/>
  <c r="K309" i="14"/>
  <c r="O309" i="14"/>
  <c r="Q309" i="14"/>
  <c r="V309" i="14"/>
  <c r="G312" i="14"/>
  <c r="M312" i="14" s="1"/>
  <c r="I312" i="14"/>
  <c r="K312" i="14"/>
  <c r="O312" i="14"/>
  <c r="Q312" i="14"/>
  <c r="V312" i="14"/>
  <c r="G315" i="14"/>
  <c r="M315" i="14" s="1"/>
  <c r="I315" i="14"/>
  <c r="K315" i="14"/>
  <c r="O315" i="14"/>
  <c r="Q315" i="14"/>
  <c r="V315" i="14"/>
  <c r="G318" i="14"/>
  <c r="M318" i="14" s="1"/>
  <c r="I318" i="14"/>
  <c r="K318" i="14"/>
  <c r="O318" i="14"/>
  <c r="Q318" i="14"/>
  <c r="V318" i="14"/>
  <c r="G320" i="14"/>
  <c r="M320" i="14" s="1"/>
  <c r="I320" i="14"/>
  <c r="K320" i="14"/>
  <c r="O320" i="14"/>
  <c r="Q320" i="14"/>
  <c r="V320" i="14"/>
  <c r="G323" i="14"/>
  <c r="M323" i="14" s="1"/>
  <c r="I323" i="14"/>
  <c r="K323" i="14"/>
  <c r="O323" i="14"/>
  <c r="Q323" i="14"/>
  <c r="V323" i="14"/>
  <c r="G326" i="14"/>
  <c r="M326" i="14" s="1"/>
  <c r="I326" i="14"/>
  <c r="K326" i="14"/>
  <c r="O326" i="14"/>
  <c r="Q326" i="14"/>
  <c r="V326" i="14"/>
  <c r="G327" i="14"/>
  <c r="I327" i="14"/>
  <c r="K327" i="14"/>
  <c r="M327" i="14"/>
  <c r="O327" i="14"/>
  <c r="Q327" i="14"/>
  <c r="V327" i="14"/>
  <c r="G329" i="14"/>
  <c r="M329" i="14" s="1"/>
  <c r="I329" i="14"/>
  <c r="K329" i="14"/>
  <c r="O329" i="14"/>
  <c r="Q329" i="14"/>
  <c r="V329" i="14"/>
  <c r="G331" i="14"/>
  <c r="M331" i="14" s="1"/>
  <c r="I331" i="14"/>
  <c r="K331" i="14"/>
  <c r="O331" i="14"/>
  <c r="Q331" i="14"/>
  <c r="V331" i="14"/>
  <c r="G333" i="14"/>
  <c r="M333" i="14" s="1"/>
  <c r="I333" i="14"/>
  <c r="K333" i="14"/>
  <c r="O333" i="14"/>
  <c r="Q333" i="14"/>
  <c r="V333" i="14"/>
  <c r="G336" i="14"/>
  <c r="M336" i="14" s="1"/>
  <c r="I336" i="14"/>
  <c r="K336" i="14"/>
  <c r="O336" i="14"/>
  <c r="Q336" i="14"/>
  <c r="V336" i="14"/>
  <c r="G337" i="14"/>
  <c r="M337" i="14" s="1"/>
  <c r="I337" i="14"/>
  <c r="K337" i="14"/>
  <c r="O337" i="14"/>
  <c r="Q337" i="14"/>
  <c r="V337" i="14"/>
  <c r="G338" i="14"/>
  <c r="M338" i="14" s="1"/>
  <c r="I338" i="14"/>
  <c r="K338" i="14"/>
  <c r="O338" i="14"/>
  <c r="Q338" i="14"/>
  <c r="V338" i="14"/>
  <c r="G339" i="14"/>
  <c r="M339" i="14" s="1"/>
  <c r="I339" i="14"/>
  <c r="K339" i="14"/>
  <c r="O339" i="14"/>
  <c r="Q339" i="14"/>
  <c r="V339" i="14"/>
  <c r="G345" i="14"/>
  <c r="M345" i="14" s="1"/>
  <c r="I345" i="14"/>
  <c r="K345" i="14"/>
  <c r="O345" i="14"/>
  <c r="Q345" i="14"/>
  <c r="V345" i="14"/>
  <c r="G347" i="14"/>
  <c r="M347" i="14" s="1"/>
  <c r="I347" i="14"/>
  <c r="K347" i="14"/>
  <c r="O347" i="14"/>
  <c r="Q347" i="14"/>
  <c r="V347" i="14"/>
  <c r="G355" i="14"/>
  <c r="I355" i="14"/>
  <c r="K355" i="14"/>
  <c r="M355" i="14"/>
  <c r="O355" i="14"/>
  <c r="Q355" i="14"/>
  <c r="V355" i="14"/>
  <c r="G358" i="14"/>
  <c r="M358" i="14" s="1"/>
  <c r="I358" i="14"/>
  <c r="K358" i="14"/>
  <c r="O358" i="14"/>
  <c r="Q358" i="14"/>
  <c r="V358" i="14"/>
  <c r="G361" i="14"/>
  <c r="M361" i="14" s="1"/>
  <c r="I361" i="14"/>
  <c r="K361" i="14"/>
  <c r="O361" i="14"/>
  <c r="Q361" i="14"/>
  <c r="V361" i="14"/>
  <c r="G363" i="14"/>
  <c r="M363" i="14" s="1"/>
  <c r="I363" i="14"/>
  <c r="K363" i="14"/>
  <c r="O363" i="14"/>
  <c r="Q363" i="14"/>
  <c r="V363" i="14"/>
  <c r="G364" i="14"/>
  <c r="M364" i="14" s="1"/>
  <c r="I364" i="14"/>
  <c r="K364" i="14"/>
  <c r="O364" i="14"/>
  <c r="Q364" i="14"/>
  <c r="V364" i="14"/>
  <c r="G365" i="14"/>
  <c r="M365" i="14" s="1"/>
  <c r="I365" i="14"/>
  <c r="K365" i="14"/>
  <c r="O365" i="14"/>
  <c r="Q365" i="14"/>
  <c r="V365" i="14"/>
  <c r="G368" i="14"/>
  <c r="M368" i="14" s="1"/>
  <c r="I368" i="14"/>
  <c r="K368" i="14"/>
  <c r="O368" i="14"/>
  <c r="Q368" i="14"/>
  <c r="V368" i="14"/>
  <c r="G369" i="14"/>
  <c r="M369" i="14" s="1"/>
  <c r="I369" i="14"/>
  <c r="K369" i="14"/>
  <c r="O369" i="14"/>
  <c r="Q369" i="14"/>
  <c r="V369" i="14"/>
  <c r="G370" i="14"/>
  <c r="I370" i="14"/>
  <c r="K370" i="14"/>
  <c r="M370" i="14"/>
  <c r="O370" i="14"/>
  <c r="Q370" i="14"/>
  <c r="V370" i="14"/>
  <c r="G377" i="14"/>
  <c r="M377" i="14" s="1"/>
  <c r="I377" i="14"/>
  <c r="K377" i="14"/>
  <c r="O377" i="14"/>
  <c r="Q377" i="14"/>
  <c r="V377" i="14"/>
  <c r="G378" i="14"/>
  <c r="M378" i="14" s="1"/>
  <c r="I378" i="14"/>
  <c r="K378" i="14"/>
  <c r="O378" i="14"/>
  <c r="Q378" i="14"/>
  <c r="V378" i="14"/>
  <c r="G379" i="14"/>
  <c r="M379" i="14" s="1"/>
  <c r="I379" i="14"/>
  <c r="K379" i="14"/>
  <c r="O379" i="14"/>
  <c r="Q379" i="14"/>
  <c r="V379" i="14"/>
  <c r="G380" i="14"/>
  <c r="M380" i="14" s="1"/>
  <c r="I380" i="14"/>
  <c r="K380" i="14"/>
  <c r="O380" i="14"/>
  <c r="Q380" i="14"/>
  <c r="V380" i="14"/>
  <c r="G381" i="14"/>
  <c r="M381" i="14" s="1"/>
  <c r="I381" i="14"/>
  <c r="K381" i="14"/>
  <c r="O381" i="14"/>
  <c r="Q381" i="14"/>
  <c r="V381" i="14"/>
  <c r="G382" i="14"/>
  <c r="M382" i="14" s="1"/>
  <c r="I382" i="14"/>
  <c r="K382" i="14"/>
  <c r="O382" i="14"/>
  <c r="Q382" i="14"/>
  <c r="V382" i="14"/>
  <c r="G383" i="14"/>
  <c r="M383" i="14" s="1"/>
  <c r="I383" i="14"/>
  <c r="K383" i="14"/>
  <c r="O383" i="14"/>
  <c r="Q383" i="14"/>
  <c r="V383" i="14"/>
  <c r="G384" i="14"/>
  <c r="I384" i="14"/>
  <c r="K384" i="14"/>
  <c r="M384" i="14"/>
  <c r="O384" i="14"/>
  <c r="Q384" i="14"/>
  <c r="V384" i="14"/>
  <c r="G385" i="14"/>
  <c r="M385" i="14" s="1"/>
  <c r="I385" i="14"/>
  <c r="K385" i="14"/>
  <c r="O385" i="14"/>
  <c r="Q385" i="14"/>
  <c r="V385" i="14"/>
  <c r="G386" i="14"/>
  <c r="M386" i="14" s="1"/>
  <c r="I386" i="14"/>
  <c r="K386" i="14"/>
  <c r="O386" i="14"/>
  <c r="Q386" i="14"/>
  <c r="V386" i="14"/>
  <c r="G387" i="14"/>
  <c r="M387" i="14" s="1"/>
  <c r="I387" i="14"/>
  <c r="K387" i="14"/>
  <c r="O387" i="14"/>
  <c r="Q387" i="14"/>
  <c r="V387" i="14"/>
  <c r="G388" i="14"/>
  <c r="M388" i="14" s="1"/>
  <c r="I388" i="14"/>
  <c r="K388" i="14"/>
  <c r="O388" i="14"/>
  <c r="Q388" i="14"/>
  <c r="V388" i="14"/>
  <c r="G390" i="14"/>
  <c r="M390" i="14" s="1"/>
  <c r="I390" i="14"/>
  <c r="K390" i="14"/>
  <c r="O390" i="14"/>
  <c r="Q390" i="14"/>
  <c r="Q389" i="14" s="1"/>
  <c r="V390" i="14"/>
  <c r="G393" i="14"/>
  <c r="M393" i="14" s="1"/>
  <c r="I393" i="14"/>
  <c r="K393" i="14"/>
  <c r="O393" i="14"/>
  <c r="Q393" i="14"/>
  <c r="V393" i="14"/>
  <c r="G395" i="14"/>
  <c r="M395" i="14" s="1"/>
  <c r="I395" i="14"/>
  <c r="K395" i="14"/>
  <c r="O395" i="14"/>
  <c r="Q395" i="14"/>
  <c r="V395" i="14"/>
  <c r="V389" i="14" s="1"/>
  <c r="G397" i="14"/>
  <c r="I397" i="14"/>
  <c r="K397" i="14"/>
  <c r="M397" i="14"/>
  <c r="O397" i="14"/>
  <c r="Q397" i="14"/>
  <c r="V397" i="14"/>
  <c r="G399" i="14"/>
  <c r="M399" i="14" s="1"/>
  <c r="I399" i="14"/>
  <c r="I398" i="14" s="1"/>
  <c r="K399" i="14"/>
  <c r="O399" i="14"/>
  <c r="Q399" i="14"/>
  <c r="V399" i="14"/>
  <c r="V398" i="14" s="1"/>
  <c r="G400" i="14"/>
  <c r="G398" i="14" s="1"/>
  <c r="I400" i="14"/>
  <c r="K400" i="14"/>
  <c r="O400" i="14"/>
  <c r="Q400" i="14"/>
  <c r="V400" i="14"/>
  <c r="G402" i="14"/>
  <c r="M402" i="14" s="1"/>
  <c r="I402" i="14"/>
  <c r="K402" i="14"/>
  <c r="O402" i="14"/>
  <c r="Q402" i="14"/>
  <c r="V402" i="14"/>
  <c r="G403" i="14"/>
  <c r="M403" i="14" s="1"/>
  <c r="I403" i="14"/>
  <c r="K403" i="14"/>
  <c r="O403" i="14"/>
  <c r="Q403" i="14"/>
  <c r="V403" i="14"/>
  <c r="G404" i="14"/>
  <c r="M404" i="14" s="1"/>
  <c r="I404" i="14"/>
  <c r="K404" i="14"/>
  <c r="O404" i="14"/>
  <c r="Q404" i="14"/>
  <c r="V404" i="14"/>
  <c r="G405" i="14"/>
  <c r="I405" i="14"/>
  <c r="K405" i="14"/>
  <c r="M405" i="14"/>
  <c r="O405" i="14"/>
  <c r="Q405" i="14"/>
  <c r="V405" i="14"/>
  <c r="G406" i="14"/>
  <c r="M406" i="14" s="1"/>
  <c r="I406" i="14"/>
  <c r="K406" i="14"/>
  <c r="O406" i="14"/>
  <c r="Q406" i="14"/>
  <c r="V406" i="14"/>
  <c r="G407" i="14"/>
  <c r="M407" i="14" s="1"/>
  <c r="I407" i="14"/>
  <c r="K407" i="14"/>
  <c r="O407" i="14"/>
  <c r="Q407" i="14"/>
  <c r="V407" i="14"/>
  <c r="G408" i="14"/>
  <c r="M408" i="14" s="1"/>
  <c r="I408" i="14"/>
  <c r="K408" i="14"/>
  <c r="O408" i="14"/>
  <c r="Q408" i="14"/>
  <c r="V408" i="14"/>
  <c r="G409" i="14"/>
  <c r="M409" i="14" s="1"/>
  <c r="I409" i="14"/>
  <c r="K409" i="14"/>
  <c r="O409" i="14"/>
  <c r="Q409" i="14"/>
  <c r="V409" i="14"/>
  <c r="G410" i="14"/>
  <c r="M410" i="14" s="1"/>
  <c r="I410" i="14"/>
  <c r="K410" i="14"/>
  <c r="O410" i="14"/>
  <c r="Q410" i="14"/>
  <c r="V410" i="14"/>
  <c r="G411" i="14"/>
  <c r="M411" i="14" s="1"/>
  <c r="I411" i="14"/>
  <c r="K411" i="14"/>
  <c r="O411" i="14"/>
  <c r="Q411" i="14"/>
  <c r="V411" i="14"/>
  <c r="G412" i="14"/>
  <c r="M412" i="14" s="1"/>
  <c r="I412" i="14"/>
  <c r="K412" i="14"/>
  <c r="O412" i="14"/>
  <c r="Q412" i="14"/>
  <c r="V412" i="14"/>
  <c r="G413" i="14"/>
  <c r="M413" i="14" s="1"/>
  <c r="I413" i="14"/>
  <c r="K413" i="14"/>
  <c r="O413" i="14"/>
  <c r="Q413" i="14"/>
  <c r="V413" i="14"/>
  <c r="G414" i="14"/>
  <c r="M414" i="14" s="1"/>
  <c r="I414" i="14"/>
  <c r="K414" i="14"/>
  <c r="O414" i="14"/>
  <c r="Q414" i="14"/>
  <c r="V414" i="14"/>
  <c r="G415" i="14"/>
  <c r="M415" i="14" s="1"/>
  <c r="I415" i="14"/>
  <c r="K415" i="14"/>
  <c r="O415" i="14"/>
  <c r="Q415" i="14"/>
  <c r="V415" i="14"/>
  <c r="G416" i="14"/>
  <c r="I416" i="14"/>
  <c r="K416" i="14"/>
  <c r="M416" i="14"/>
  <c r="O416" i="14"/>
  <c r="Q416" i="14"/>
  <c r="V416" i="14"/>
  <c r="G417" i="14"/>
  <c r="M417" i="14" s="1"/>
  <c r="I417" i="14"/>
  <c r="K417" i="14"/>
  <c r="O417" i="14"/>
  <c r="Q417" i="14"/>
  <c r="V417" i="14"/>
  <c r="G418" i="14"/>
  <c r="M418" i="14" s="1"/>
  <c r="I418" i="14"/>
  <c r="K418" i="14"/>
  <c r="O418" i="14"/>
  <c r="Q418" i="14"/>
  <c r="V418" i="14"/>
  <c r="G419" i="14"/>
  <c r="M419" i="14" s="1"/>
  <c r="I419" i="14"/>
  <c r="K419" i="14"/>
  <c r="O419" i="14"/>
  <c r="Q419" i="14"/>
  <c r="V419" i="14"/>
  <c r="G420" i="14"/>
  <c r="M420" i="14" s="1"/>
  <c r="I420" i="14"/>
  <c r="K420" i="14"/>
  <c r="O420" i="14"/>
  <c r="Q420" i="14"/>
  <c r="V420" i="14"/>
  <c r="G421" i="14"/>
  <c r="I421" i="14"/>
  <c r="K421" i="14"/>
  <c r="M421" i="14"/>
  <c r="O421" i="14"/>
  <c r="Q421" i="14"/>
  <c r="V421" i="14"/>
  <c r="G422" i="14"/>
  <c r="M422" i="14" s="1"/>
  <c r="I422" i="14"/>
  <c r="K422" i="14"/>
  <c r="O422" i="14"/>
  <c r="Q422" i="14"/>
  <c r="V422" i="14"/>
  <c r="G423" i="14"/>
  <c r="M423" i="14" s="1"/>
  <c r="I423" i="14"/>
  <c r="K423" i="14"/>
  <c r="O423" i="14"/>
  <c r="Q423" i="14"/>
  <c r="V423" i="14"/>
  <c r="G425" i="14"/>
  <c r="M425" i="14" s="1"/>
  <c r="I425" i="14"/>
  <c r="K425" i="14"/>
  <c r="O425" i="14"/>
  <c r="Q425" i="14"/>
  <c r="V425" i="14"/>
  <c r="G426" i="14"/>
  <c r="M426" i="14" s="1"/>
  <c r="I426" i="14"/>
  <c r="K426" i="14"/>
  <c r="O426" i="14"/>
  <c r="Q426" i="14"/>
  <c r="V426" i="14"/>
  <c r="G427" i="14"/>
  <c r="M427" i="14" s="1"/>
  <c r="I427" i="14"/>
  <c r="K427" i="14"/>
  <c r="O427" i="14"/>
  <c r="Q427" i="14"/>
  <c r="V427" i="14"/>
  <c r="G428" i="14"/>
  <c r="M428" i="14" s="1"/>
  <c r="I428" i="14"/>
  <c r="K428" i="14"/>
  <c r="O428" i="14"/>
  <c r="Q428" i="14"/>
  <c r="V428" i="14"/>
  <c r="V424" i="14" s="1"/>
  <c r="G429" i="14"/>
  <c r="I429" i="14"/>
  <c r="K429" i="14"/>
  <c r="M429" i="14"/>
  <c r="O429" i="14"/>
  <c r="Q429" i="14"/>
  <c r="V429" i="14"/>
  <c r="G430" i="14"/>
  <c r="M430" i="14" s="1"/>
  <c r="I430" i="14"/>
  <c r="K430" i="14"/>
  <c r="O430" i="14"/>
  <c r="Q430" i="14"/>
  <c r="V430" i="14"/>
  <c r="G431" i="14"/>
  <c r="M431" i="14" s="1"/>
  <c r="I431" i="14"/>
  <c r="K431" i="14"/>
  <c r="O431" i="14"/>
  <c r="Q431" i="14"/>
  <c r="V431" i="14"/>
  <c r="G432" i="14"/>
  <c r="M432" i="14" s="1"/>
  <c r="I432" i="14"/>
  <c r="K432" i="14"/>
  <c r="O432" i="14"/>
  <c r="Q432" i="14"/>
  <c r="V432" i="14"/>
  <c r="G433" i="14"/>
  <c r="M433" i="14" s="1"/>
  <c r="I433" i="14"/>
  <c r="K433" i="14"/>
  <c r="O433" i="14"/>
  <c r="Q433" i="14"/>
  <c r="V433" i="14"/>
  <c r="G434" i="14"/>
  <c r="M434" i="14" s="1"/>
  <c r="I434" i="14"/>
  <c r="K434" i="14"/>
  <c r="O434" i="14"/>
  <c r="Q434" i="14"/>
  <c r="V434" i="14"/>
  <c r="G435" i="14"/>
  <c r="M435" i="14" s="1"/>
  <c r="I435" i="14"/>
  <c r="K435" i="14"/>
  <c r="O435" i="14"/>
  <c r="Q435" i="14"/>
  <c r="V435" i="14"/>
  <c r="G436" i="14"/>
  <c r="M436" i="14" s="1"/>
  <c r="I436" i="14"/>
  <c r="K436" i="14"/>
  <c r="O436" i="14"/>
  <c r="Q436" i="14"/>
  <c r="V436" i="14"/>
  <c r="G437" i="14"/>
  <c r="I437" i="14"/>
  <c r="K437" i="14"/>
  <c r="M437" i="14"/>
  <c r="O437" i="14"/>
  <c r="Q437" i="14"/>
  <c r="V437" i="14"/>
  <c r="G438" i="14"/>
  <c r="M438" i="14" s="1"/>
  <c r="I438" i="14"/>
  <c r="K438" i="14"/>
  <c r="O438" i="14"/>
  <c r="Q438" i="14"/>
  <c r="V438" i="14"/>
  <c r="G439" i="14"/>
  <c r="M439" i="14" s="1"/>
  <c r="I439" i="14"/>
  <c r="K439" i="14"/>
  <c r="O439" i="14"/>
  <c r="Q439" i="14"/>
  <c r="V439" i="14"/>
  <c r="G440" i="14"/>
  <c r="M440" i="14" s="1"/>
  <c r="I440" i="14"/>
  <c r="K440" i="14"/>
  <c r="O440" i="14"/>
  <c r="Q440" i="14"/>
  <c r="V440" i="14"/>
  <c r="G441" i="14"/>
  <c r="M441" i="14" s="1"/>
  <c r="I441" i="14"/>
  <c r="K441" i="14"/>
  <c r="O441" i="14"/>
  <c r="Q441" i="14"/>
  <c r="V441" i="14"/>
  <c r="G442" i="14"/>
  <c r="M442" i="14" s="1"/>
  <c r="I442" i="14"/>
  <c r="K442" i="14"/>
  <c r="O442" i="14"/>
  <c r="Q442" i="14"/>
  <c r="V442" i="14"/>
  <c r="G443" i="14"/>
  <c r="M443" i="14" s="1"/>
  <c r="I443" i="14"/>
  <c r="K443" i="14"/>
  <c r="O443" i="14"/>
  <c r="Q443" i="14"/>
  <c r="V443" i="14"/>
  <c r="G444" i="14"/>
  <c r="M444" i="14" s="1"/>
  <c r="I444" i="14"/>
  <c r="K444" i="14"/>
  <c r="O444" i="14"/>
  <c r="Q444" i="14"/>
  <c r="V444" i="14"/>
  <c r="G445" i="14"/>
  <c r="M445" i="14" s="1"/>
  <c r="I445" i="14"/>
  <c r="K445" i="14"/>
  <c r="O445" i="14"/>
  <c r="Q445" i="14"/>
  <c r="V445" i="14"/>
  <c r="G446" i="14"/>
  <c r="M446" i="14" s="1"/>
  <c r="I446" i="14"/>
  <c r="K446" i="14"/>
  <c r="O446" i="14"/>
  <c r="Q446" i="14"/>
  <c r="V446" i="14"/>
  <c r="G447" i="14"/>
  <c r="M447" i="14" s="1"/>
  <c r="I447" i="14"/>
  <c r="K447" i="14"/>
  <c r="O447" i="14"/>
  <c r="Q447" i="14"/>
  <c r="V447" i="14"/>
  <c r="G448" i="14"/>
  <c r="M448" i="14" s="1"/>
  <c r="I448" i="14"/>
  <c r="K448" i="14"/>
  <c r="O448" i="14"/>
  <c r="Q448" i="14"/>
  <c r="V448" i="14"/>
  <c r="G450" i="14"/>
  <c r="M450" i="14" s="1"/>
  <c r="I450" i="14"/>
  <c r="K450" i="14"/>
  <c r="O450" i="14"/>
  <c r="Q450" i="14"/>
  <c r="V450" i="14"/>
  <c r="G451" i="14"/>
  <c r="M451" i="14" s="1"/>
  <c r="I451" i="14"/>
  <c r="K451" i="14"/>
  <c r="O451" i="14"/>
  <c r="Q451" i="14"/>
  <c r="V451" i="14"/>
  <c r="G453" i="14"/>
  <c r="M453" i="14" s="1"/>
  <c r="I453" i="14"/>
  <c r="K453" i="14"/>
  <c r="O453" i="14"/>
  <c r="Q453" i="14"/>
  <c r="V453" i="14"/>
  <c r="G455" i="14"/>
  <c r="I455" i="14"/>
  <c r="K455" i="14"/>
  <c r="M455" i="14"/>
  <c r="O455" i="14"/>
  <c r="Q455" i="14"/>
  <c r="V455" i="14"/>
  <c r="G461" i="14"/>
  <c r="M461" i="14" s="1"/>
  <c r="I461" i="14"/>
  <c r="K461" i="14"/>
  <c r="O461" i="14"/>
  <c r="O460" i="14" s="1"/>
  <c r="Q461" i="14"/>
  <c r="V461" i="14"/>
  <c r="G463" i="14"/>
  <c r="G460" i="14" s="1"/>
  <c r="I463" i="14"/>
  <c r="K463" i="14"/>
  <c r="O463" i="14"/>
  <c r="Q463" i="14"/>
  <c r="V463" i="14"/>
  <c r="G465" i="14"/>
  <c r="M465" i="14" s="1"/>
  <c r="I465" i="14"/>
  <c r="K465" i="14"/>
  <c r="O465" i="14"/>
  <c r="Q465" i="14"/>
  <c r="V465" i="14"/>
  <c r="AF468" i="14"/>
  <c r="G43" i="1" s="1"/>
  <c r="G9" i="13"/>
  <c r="M9" i="13" s="1"/>
  <c r="I9" i="13"/>
  <c r="K9" i="13"/>
  <c r="O9" i="13"/>
  <c r="Q9" i="13"/>
  <c r="V9" i="13"/>
  <c r="G15" i="13"/>
  <c r="M15" i="13" s="1"/>
  <c r="I15" i="13"/>
  <c r="K15" i="13"/>
  <c r="O15" i="13"/>
  <c r="Q15" i="13"/>
  <c r="V15" i="13"/>
  <c r="G17" i="13"/>
  <c r="I17" i="13"/>
  <c r="K17" i="13"/>
  <c r="M17" i="13"/>
  <c r="O17" i="13"/>
  <c r="Q17" i="13"/>
  <c r="V17" i="13"/>
  <c r="G18" i="13"/>
  <c r="M18" i="13" s="1"/>
  <c r="I18" i="13"/>
  <c r="K18" i="13"/>
  <c r="O18" i="13"/>
  <c r="Q18" i="13"/>
  <c r="V18" i="13"/>
  <c r="G19" i="13"/>
  <c r="M19" i="13" s="1"/>
  <c r="I19" i="13"/>
  <c r="K19" i="13"/>
  <c r="O19" i="13"/>
  <c r="Q19" i="13"/>
  <c r="V19" i="13"/>
  <c r="G21" i="13"/>
  <c r="I21" i="13"/>
  <c r="K21" i="13"/>
  <c r="M21" i="13"/>
  <c r="O21" i="13"/>
  <c r="Q21" i="13"/>
  <c r="Q20" i="13" s="1"/>
  <c r="V21" i="13"/>
  <c r="G23" i="13"/>
  <c r="M23" i="13" s="1"/>
  <c r="I23" i="13"/>
  <c r="K23" i="13"/>
  <c r="O23" i="13"/>
  <c r="Q23" i="13"/>
  <c r="V23" i="13"/>
  <c r="G26" i="13"/>
  <c r="M26" i="13" s="1"/>
  <c r="I26" i="13"/>
  <c r="K26" i="13"/>
  <c r="O26" i="13"/>
  <c r="Q26" i="13"/>
  <c r="V26" i="13"/>
  <c r="G27" i="13"/>
  <c r="I27" i="13"/>
  <c r="K27" i="13"/>
  <c r="O27" i="13"/>
  <c r="Q27" i="13"/>
  <c r="V27" i="13"/>
  <c r="G29" i="13"/>
  <c r="I29" i="13"/>
  <c r="K29" i="13"/>
  <c r="M29" i="13"/>
  <c r="O29" i="13"/>
  <c r="Q29" i="13"/>
  <c r="V29" i="13"/>
  <c r="G31" i="13"/>
  <c r="M31" i="13" s="1"/>
  <c r="I31" i="13"/>
  <c r="K31" i="13"/>
  <c r="O31" i="13"/>
  <c r="Q31" i="13"/>
  <c r="V31" i="13"/>
  <c r="G33" i="13"/>
  <c r="M33" i="13" s="1"/>
  <c r="I33" i="13"/>
  <c r="K33" i="13"/>
  <c r="O33" i="13"/>
  <c r="Q33" i="13"/>
  <c r="V33" i="13"/>
  <c r="G36" i="13"/>
  <c r="I36" i="13"/>
  <c r="K36" i="13"/>
  <c r="M36" i="13"/>
  <c r="O36" i="13"/>
  <c r="Q36" i="13"/>
  <c r="V36" i="13"/>
  <c r="G40" i="13"/>
  <c r="M40" i="13" s="1"/>
  <c r="I40" i="13"/>
  <c r="K40" i="13"/>
  <c r="O40" i="13"/>
  <c r="Q40" i="13"/>
  <c r="V40" i="13"/>
  <c r="G42" i="13"/>
  <c r="I42" i="13"/>
  <c r="K42" i="13"/>
  <c r="M42" i="13"/>
  <c r="O42" i="13"/>
  <c r="Q42" i="13"/>
  <c r="V42" i="13"/>
  <c r="G44" i="13"/>
  <c r="I44" i="13"/>
  <c r="K44" i="13"/>
  <c r="O44" i="13"/>
  <c r="Q44" i="13"/>
  <c r="V44" i="13"/>
  <c r="G46" i="13"/>
  <c r="M46" i="13" s="1"/>
  <c r="I46" i="13"/>
  <c r="K46" i="13"/>
  <c r="O46" i="13"/>
  <c r="Q46" i="13"/>
  <c r="V46" i="13"/>
  <c r="G49" i="13"/>
  <c r="I49" i="13"/>
  <c r="K49" i="13"/>
  <c r="M49" i="13"/>
  <c r="O49" i="13"/>
  <c r="Q49" i="13"/>
  <c r="V49" i="13"/>
  <c r="G54" i="13"/>
  <c r="M54" i="13" s="1"/>
  <c r="I54" i="13"/>
  <c r="K54" i="13"/>
  <c r="O54" i="13"/>
  <c r="Q54" i="13"/>
  <c r="V54" i="13"/>
  <c r="G55" i="13"/>
  <c r="M55" i="13" s="1"/>
  <c r="I55" i="13"/>
  <c r="K55" i="13"/>
  <c r="O55" i="13"/>
  <c r="Q55" i="13"/>
  <c r="V55" i="13"/>
  <c r="G57" i="13"/>
  <c r="M57" i="13" s="1"/>
  <c r="I57" i="13"/>
  <c r="K57" i="13"/>
  <c r="K56" i="13" s="1"/>
  <c r="O57" i="13"/>
  <c r="Q57" i="13"/>
  <c r="V57" i="13"/>
  <c r="G59" i="13"/>
  <c r="M59" i="13" s="1"/>
  <c r="I59" i="13"/>
  <c r="K59" i="13"/>
  <c r="O59" i="13"/>
  <c r="Q59" i="13"/>
  <c r="V59" i="13"/>
  <c r="G61" i="13"/>
  <c r="M61" i="13" s="1"/>
  <c r="I61" i="13"/>
  <c r="K61" i="13"/>
  <c r="O61" i="13"/>
  <c r="Q61" i="13"/>
  <c r="V61" i="13"/>
  <c r="G62" i="13"/>
  <c r="I62" i="13"/>
  <c r="K62" i="13"/>
  <c r="M62" i="13"/>
  <c r="O62" i="13"/>
  <c r="Q62" i="13"/>
  <c r="Q56" i="13" s="1"/>
  <c r="V62" i="13"/>
  <c r="G65" i="13"/>
  <c r="M65" i="13" s="1"/>
  <c r="I65" i="13"/>
  <c r="K65" i="13"/>
  <c r="O65" i="13"/>
  <c r="Q65" i="13"/>
  <c r="V65" i="13"/>
  <c r="G67" i="13"/>
  <c r="M67" i="13" s="1"/>
  <c r="I67" i="13"/>
  <c r="K67" i="13"/>
  <c r="O67" i="13"/>
  <c r="Q67" i="13"/>
  <c r="V67" i="13"/>
  <c r="G68" i="13"/>
  <c r="M68" i="13" s="1"/>
  <c r="I68" i="13"/>
  <c r="K68" i="13"/>
  <c r="O68" i="13"/>
  <c r="Q68" i="13"/>
  <c r="V68" i="13"/>
  <c r="G69" i="13"/>
  <c r="M69" i="13" s="1"/>
  <c r="I69" i="13"/>
  <c r="K69" i="13"/>
  <c r="O69" i="13"/>
  <c r="Q69" i="13"/>
  <c r="V69" i="13"/>
  <c r="G70" i="13"/>
  <c r="I70" i="13"/>
  <c r="K70" i="13"/>
  <c r="M70" i="13"/>
  <c r="O70" i="13"/>
  <c r="Q70" i="13"/>
  <c r="V70" i="13"/>
  <c r="G73" i="13"/>
  <c r="M73" i="13" s="1"/>
  <c r="I73" i="13"/>
  <c r="K73" i="13"/>
  <c r="O73" i="13"/>
  <c r="Q73" i="13"/>
  <c r="V73" i="13"/>
  <c r="G76" i="13"/>
  <c r="M76" i="13" s="1"/>
  <c r="I76" i="13"/>
  <c r="K76" i="13"/>
  <c r="O76" i="13"/>
  <c r="Q76" i="13"/>
  <c r="V76" i="13"/>
  <c r="G77" i="13"/>
  <c r="M77" i="13" s="1"/>
  <c r="I77" i="13"/>
  <c r="K77" i="13"/>
  <c r="O77" i="13"/>
  <c r="Q77" i="13"/>
  <c r="V77" i="13"/>
  <c r="G80" i="13"/>
  <c r="I80" i="13"/>
  <c r="K80" i="13"/>
  <c r="M80" i="13"/>
  <c r="O80" i="13"/>
  <c r="Q80" i="13"/>
  <c r="V80" i="13"/>
  <c r="G83" i="13"/>
  <c r="M83" i="13" s="1"/>
  <c r="I83" i="13"/>
  <c r="K83" i="13"/>
  <c r="O83" i="13"/>
  <c r="Q83" i="13"/>
  <c r="V83" i="13"/>
  <c r="G86" i="13"/>
  <c r="M86" i="13" s="1"/>
  <c r="I86" i="13"/>
  <c r="K86" i="13"/>
  <c r="O86" i="13"/>
  <c r="Q86" i="13"/>
  <c r="V86" i="13"/>
  <c r="G88" i="13"/>
  <c r="I88" i="13"/>
  <c r="K88" i="13"/>
  <c r="M88" i="13"/>
  <c r="O88" i="13"/>
  <c r="Q88" i="13"/>
  <c r="V88" i="13"/>
  <c r="G92" i="13"/>
  <c r="M92" i="13" s="1"/>
  <c r="I92" i="13"/>
  <c r="K92" i="13"/>
  <c r="O92" i="13"/>
  <c r="Q92" i="13"/>
  <c r="V92" i="13"/>
  <c r="G98" i="13"/>
  <c r="M98" i="13" s="1"/>
  <c r="I98" i="13"/>
  <c r="K98" i="13"/>
  <c r="O98" i="13"/>
  <c r="Q98" i="13"/>
  <c r="V98" i="13"/>
  <c r="G100" i="13"/>
  <c r="I100" i="13"/>
  <c r="K100" i="13"/>
  <c r="M100" i="13"/>
  <c r="O100" i="13"/>
  <c r="Q100" i="13"/>
  <c r="V100" i="13"/>
  <c r="G103" i="13"/>
  <c r="I103" i="13"/>
  <c r="K103" i="13"/>
  <c r="M103" i="13"/>
  <c r="O103" i="13"/>
  <c r="Q103" i="13"/>
  <c r="V103" i="13"/>
  <c r="G109" i="13"/>
  <c r="M109" i="13" s="1"/>
  <c r="I109" i="13"/>
  <c r="K109" i="13"/>
  <c r="O109" i="13"/>
  <c r="Q109" i="13"/>
  <c r="V109" i="13"/>
  <c r="G112" i="13"/>
  <c r="M112" i="13" s="1"/>
  <c r="I112" i="13"/>
  <c r="K112" i="13"/>
  <c r="O112" i="13"/>
  <c r="Q112" i="13"/>
  <c r="V112" i="13"/>
  <c r="G115" i="13"/>
  <c r="I115" i="13"/>
  <c r="K115" i="13"/>
  <c r="M115" i="13"/>
  <c r="O115" i="13"/>
  <c r="Q115" i="13"/>
  <c r="V115" i="13"/>
  <c r="G118" i="13"/>
  <c r="M118" i="13" s="1"/>
  <c r="I118" i="13"/>
  <c r="K118" i="13"/>
  <c r="O118" i="13"/>
  <c r="Q118" i="13"/>
  <c r="V118" i="13"/>
  <c r="G120" i="13"/>
  <c r="I120" i="13"/>
  <c r="K120" i="13"/>
  <c r="M120" i="13"/>
  <c r="O120" i="13"/>
  <c r="Q120" i="13"/>
  <c r="V120" i="13"/>
  <c r="G122" i="13"/>
  <c r="M122" i="13" s="1"/>
  <c r="I122" i="13"/>
  <c r="K122" i="13"/>
  <c r="O122" i="13"/>
  <c r="Q122" i="13"/>
  <c r="V122" i="13"/>
  <c r="G124" i="13"/>
  <c r="M124" i="13" s="1"/>
  <c r="I124" i="13"/>
  <c r="K124" i="13"/>
  <c r="O124" i="13"/>
  <c r="Q124" i="13"/>
  <c r="V124" i="13"/>
  <c r="G126" i="13"/>
  <c r="I126" i="13"/>
  <c r="K126" i="13"/>
  <c r="M126" i="13"/>
  <c r="O126" i="13"/>
  <c r="Q126" i="13"/>
  <c r="V126" i="13"/>
  <c r="G128" i="13"/>
  <c r="M128" i="13" s="1"/>
  <c r="I128" i="13"/>
  <c r="K128" i="13"/>
  <c r="O128" i="13"/>
  <c r="Q128" i="13"/>
  <c r="V128" i="13"/>
  <c r="G129" i="13"/>
  <c r="M129" i="13" s="1"/>
  <c r="I129" i="13"/>
  <c r="K129" i="13"/>
  <c r="O129" i="13"/>
  <c r="Q129" i="13"/>
  <c r="V129" i="13"/>
  <c r="G130" i="13"/>
  <c r="I130" i="13"/>
  <c r="K130" i="13"/>
  <c r="M130" i="13"/>
  <c r="O130" i="13"/>
  <c r="Q130" i="13"/>
  <c r="V130" i="13"/>
  <c r="G132" i="13"/>
  <c r="M132" i="13" s="1"/>
  <c r="I132" i="13"/>
  <c r="K132" i="13"/>
  <c r="O132" i="13"/>
  <c r="Q132" i="13"/>
  <c r="V132" i="13"/>
  <c r="G135" i="13"/>
  <c r="I135" i="13"/>
  <c r="K135" i="13"/>
  <c r="O135" i="13"/>
  <c r="Q135" i="13"/>
  <c r="V135" i="13"/>
  <c r="G140" i="13"/>
  <c r="I140" i="13"/>
  <c r="K140" i="13"/>
  <c r="M140" i="13"/>
  <c r="O140" i="13"/>
  <c r="Q140" i="13"/>
  <c r="V140" i="13"/>
  <c r="G141" i="13"/>
  <c r="M141" i="13" s="1"/>
  <c r="I141" i="13"/>
  <c r="K141" i="13"/>
  <c r="O141" i="13"/>
  <c r="Q141" i="13"/>
  <c r="V141" i="13"/>
  <c r="G142" i="13"/>
  <c r="M142" i="13" s="1"/>
  <c r="I142" i="13"/>
  <c r="K142" i="13"/>
  <c r="O142" i="13"/>
  <c r="Q142" i="13"/>
  <c r="V142" i="13"/>
  <c r="G143" i="13"/>
  <c r="M143" i="13" s="1"/>
  <c r="I143" i="13"/>
  <c r="K143" i="13"/>
  <c r="O143" i="13"/>
  <c r="Q143" i="13"/>
  <c r="V143" i="13"/>
  <c r="G144" i="13"/>
  <c r="M144" i="13" s="1"/>
  <c r="I144" i="13"/>
  <c r="K144" i="13"/>
  <c r="O144" i="13"/>
  <c r="Q144" i="13"/>
  <c r="V144" i="13"/>
  <c r="G145" i="13"/>
  <c r="I145" i="13"/>
  <c r="K145" i="13"/>
  <c r="M145" i="13"/>
  <c r="O145" i="13"/>
  <c r="Q145" i="13"/>
  <c r="V145" i="13"/>
  <c r="G148" i="13"/>
  <c r="M148" i="13" s="1"/>
  <c r="I148" i="13"/>
  <c r="K148" i="13"/>
  <c r="O148" i="13"/>
  <c r="Q148" i="13"/>
  <c r="V148" i="13"/>
  <c r="G150" i="13"/>
  <c r="M150" i="13" s="1"/>
  <c r="I150" i="13"/>
  <c r="K150" i="13"/>
  <c r="O150" i="13"/>
  <c r="Q150" i="13"/>
  <c r="V150" i="13"/>
  <c r="G153" i="13"/>
  <c r="I153" i="13"/>
  <c r="K153" i="13"/>
  <c r="M153" i="13"/>
  <c r="O153" i="13"/>
  <c r="Q153" i="13"/>
  <c r="V153" i="13"/>
  <c r="G155" i="13"/>
  <c r="M155" i="13" s="1"/>
  <c r="I155" i="13"/>
  <c r="K155" i="13"/>
  <c r="O155" i="13"/>
  <c r="Q155" i="13"/>
  <c r="V155" i="13"/>
  <c r="G158" i="13"/>
  <c r="M158" i="13" s="1"/>
  <c r="I158" i="13"/>
  <c r="K158" i="13"/>
  <c r="O158" i="13"/>
  <c r="Q158" i="13"/>
  <c r="V158" i="13"/>
  <c r="G159" i="13"/>
  <c r="M159" i="13" s="1"/>
  <c r="I159" i="13"/>
  <c r="K159" i="13"/>
  <c r="O159" i="13"/>
  <c r="Q159" i="13"/>
  <c r="V159" i="13"/>
  <c r="G161" i="13"/>
  <c r="M161" i="13" s="1"/>
  <c r="I161" i="13"/>
  <c r="K161" i="13"/>
  <c r="O161" i="13"/>
  <c r="Q161" i="13"/>
  <c r="V161" i="13"/>
  <c r="G165" i="13"/>
  <c r="I165" i="13"/>
  <c r="K165" i="13"/>
  <c r="M165" i="13"/>
  <c r="O165" i="13"/>
  <c r="Q165" i="13"/>
  <c r="V165" i="13"/>
  <c r="G167" i="13"/>
  <c r="I167" i="13"/>
  <c r="K167" i="13"/>
  <c r="M167" i="13"/>
  <c r="O167" i="13"/>
  <c r="Q167" i="13"/>
  <c r="V167" i="13"/>
  <c r="G169" i="13"/>
  <c r="M169" i="13" s="1"/>
  <c r="I169" i="13"/>
  <c r="K169" i="13"/>
  <c r="O169" i="13"/>
  <c r="Q169" i="13"/>
  <c r="V169" i="13"/>
  <c r="G171" i="13"/>
  <c r="I171" i="13"/>
  <c r="K171" i="13"/>
  <c r="M171" i="13"/>
  <c r="O171" i="13"/>
  <c r="Q171" i="13"/>
  <c r="V171" i="13"/>
  <c r="G173" i="13"/>
  <c r="I173" i="13"/>
  <c r="K173" i="13"/>
  <c r="M173" i="13"/>
  <c r="O173" i="13"/>
  <c r="Q173" i="13"/>
  <c r="V173" i="13"/>
  <c r="G175" i="13"/>
  <c r="M175" i="13" s="1"/>
  <c r="I175" i="13"/>
  <c r="K175" i="13"/>
  <c r="O175" i="13"/>
  <c r="Q175" i="13"/>
  <c r="V175" i="13"/>
  <c r="G177" i="13"/>
  <c r="M177" i="13" s="1"/>
  <c r="I177" i="13"/>
  <c r="K177" i="13"/>
  <c r="O177" i="13"/>
  <c r="Q177" i="13"/>
  <c r="V177" i="13"/>
  <c r="G181" i="13"/>
  <c r="I181" i="13"/>
  <c r="K181" i="13"/>
  <c r="M181" i="13"/>
  <c r="O181" i="13"/>
  <c r="Q181" i="13"/>
  <c r="V181" i="13"/>
  <c r="G183" i="13"/>
  <c r="M183" i="13" s="1"/>
  <c r="I183" i="13"/>
  <c r="K183" i="13"/>
  <c r="O183" i="13"/>
  <c r="Q183" i="13"/>
  <c r="V183" i="13"/>
  <c r="G185" i="13"/>
  <c r="M185" i="13" s="1"/>
  <c r="I185" i="13"/>
  <c r="K185" i="13"/>
  <c r="O185" i="13"/>
  <c r="Q185" i="13"/>
  <c r="V185" i="13"/>
  <c r="G187" i="13"/>
  <c r="M187" i="13" s="1"/>
  <c r="I187" i="13"/>
  <c r="K187" i="13"/>
  <c r="O187" i="13"/>
  <c r="Q187" i="13"/>
  <c r="V187" i="13"/>
  <c r="G190" i="13"/>
  <c r="M190" i="13" s="1"/>
  <c r="I190" i="13"/>
  <c r="K190" i="13"/>
  <c r="O190" i="13"/>
  <c r="Q190" i="13"/>
  <c r="V190" i="13"/>
  <c r="G191" i="13"/>
  <c r="M191" i="13" s="1"/>
  <c r="I191" i="13"/>
  <c r="K191" i="13"/>
  <c r="O191" i="13"/>
  <c r="Q191" i="13"/>
  <c r="V191" i="13"/>
  <c r="G192" i="13"/>
  <c r="M192" i="13" s="1"/>
  <c r="I192" i="13"/>
  <c r="K192" i="13"/>
  <c r="O192" i="13"/>
  <c r="Q192" i="13"/>
  <c r="V192" i="13"/>
  <c r="G193" i="13"/>
  <c r="M193" i="13" s="1"/>
  <c r="I193" i="13"/>
  <c r="K193" i="13"/>
  <c r="O193" i="13"/>
  <c r="Q193" i="13"/>
  <c r="V193" i="13"/>
  <c r="G194" i="13"/>
  <c r="M194" i="13" s="1"/>
  <c r="I194" i="13"/>
  <c r="K194" i="13"/>
  <c r="O194" i="13"/>
  <c r="Q194" i="13"/>
  <c r="V194" i="13"/>
  <c r="G195" i="13"/>
  <c r="M195" i="13" s="1"/>
  <c r="I195" i="13"/>
  <c r="K195" i="13"/>
  <c r="O195" i="13"/>
  <c r="Q195" i="13"/>
  <c r="V195" i="13"/>
  <c r="G196" i="13"/>
  <c r="I196" i="13"/>
  <c r="K196" i="13"/>
  <c r="M196" i="13"/>
  <c r="O196" i="13"/>
  <c r="Q196" i="13"/>
  <c r="V196" i="13"/>
  <c r="G197" i="13"/>
  <c r="M197" i="13" s="1"/>
  <c r="I197" i="13"/>
  <c r="K197" i="13"/>
  <c r="O197" i="13"/>
  <c r="Q197" i="13"/>
  <c r="V197" i="13"/>
  <c r="G200" i="13"/>
  <c r="M200" i="13" s="1"/>
  <c r="I200" i="13"/>
  <c r="K200" i="13"/>
  <c r="O200" i="13"/>
  <c r="Q200" i="13"/>
  <c r="V200" i="13"/>
  <c r="G207" i="13"/>
  <c r="I207" i="13"/>
  <c r="K207" i="13"/>
  <c r="M207" i="13"/>
  <c r="O207" i="13"/>
  <c r="Q207" i="13"/>
  <c r="V207" i="13"/>
  <c r="G208" i="13"/>
  <c r="I208" i="13"/>
  <c r="K208" i="13"/>
  <c r="M208" i="13"/>
  <c r="O208" i="13"/>
  <c r="Q208" i="13"/>
  <c r="V208" i="13"/>
  <c r="G210" i="13"/>
  <c r="M210" i="13" s="1"/>
  <c r="I210" i="13"/>
  <c r="K210" i="13"/>
  <c r="O210" i="13"/>
  <c r="Q210" i="13"/>
  <c r="V210" i="13"/>
  <c r="G212" i="13"/>
  <c r="I212" i="13"/>
  <c r="K212" i="13"/>
  <c r="M212" i="13"/>
  <c r="O212" i="13"/>
  <c r="Q212" i="13"/>
  <c r="V212" i="13"/>
  <c r="G214" i="13"/>
  <c r="I214" i="13"/>
  <c r="K214" i="13"/>
  <c r="M214" i="13"/>
  <c r="O214" i="13"/>
  <c r="Q214" i="13"/>
  <c r="V214" i="13"/>
  <c r="G215" i="13"/>
  <c r="M215" i="13" s="1"/>
  <c r="I215" i="13"/>
  <c r="K215" i="13"/>
  <c r="O215" i="13"/>
  <c r="Q215" i="13"/>
  <c r="V215" i="13"/>
  <c r="G216" i="13"/>
  <c r="M216" i="13" s="1"/>
  <c r="I216" i="13"/>
  <c r="K216" i="13"/>
  <c r="O216" i="13"/>
  <c r="Q216" i="13"/>
  <c r="V216" i="13"/>
  <c r="G217" i="13"/>
  <c r="M217" i="13" s="1"/>
  <c r="I217" i="13"/>
  <c r="K217" i="13"/>
  <c r="O217" i="13"/>
  <c r="Q217" i="13"/>
  <c r="V217" i="13"/>
  <c r="G218" i="13"/>
  <c r="M218" i="13" s="1"/>
  <c r="I218" i="13"/>
  <c r="K218" i="13"/>
  <c r="O218" i="13"/>
  <c r="Q218" i="13"/>
  <c r="V218" i="13"/>
  <c r="G220" i="13"/>
  <c r="I220" i="13"/>
  <c r="K220" i="13"/>
  <c r="M220" i="13"/>
  <c r="O220" i="13"/>
  <c r="Q220" i="13"/>
  <c r="V220" i="13"/>
  <c r="G221" i="13"/>
  <c r="M221" i="13" s="1"/>
  <c r="I221" i="13"/>
  <c r="K221" i="13"/>
  <c r="O221" i="13"/>
  <c r="Q221" i="13"/>
  <c r="V221" i="13"/>
  <c r="G223" i="13"/>
  <c r="M223" i="13" s="1"/>
  <c r="I223" i="13"/>
  <c r="K223" i="13"/>
  <c r="O223" i="13"/>
  <c r="Q223" i="13"/>
  <c r="V223" i="13"/>
  <c r="G225" i="13"/>
  <c r="M225" i="13" s="1"/>
  <c r="I225" i="13"/>
  <c r="K225" i="13"/>
  <c r="O225" i="13"/>
  <c r="Q225" i="13"/>
  <c r="V225" i="13"/>
  <c r="G226" i="13"/>
  <c r="I226" i="13"/>
  <c r="K226" i="13"/>
  <c r="M226" i="13"/>
  <c r="O226" i="13"/>
  <c r="Q226" i="13"/>
  <c r="V226" i="13"/>
  <c r="G227" i="13"/>
  <c r="M227" i="13" s="1"/>
  <c r="I227" i="13"/>
  <c r="K227" i="13"/>
  <c r="O227" i="13"/>
  <c r="Q227" i="13"/>
  <c r="V227" i="13"/>
  <c r="G228" i="13"/>
  <c r="M228" i="13" s="1"/>
  <c r="I228" i="13"/>
  <c r="K228" i="13"/>
  <c r="O228" i="13"/>
  <c r="Q228" i="13"/>
  <c r="V228" i="13"/>
  <c r="G229" i="13"/>
  <c r="I229" i="13"/>
  <c r="K229" i="13"/>
  <c r="M229" i="13"/>
  <c r="O229" i="13"/>
  <c r="Q229" i="13"/>
  <c r="V229" i="13"/>
  <c r="G231" i="13"/>
  <c r="M231" i="13" s="1"/>
  <c r="M230" i="13" s="1"/>
  <c r="I231" i="13"/>
  <c r="I230" i="13" s="1"/>
  <c r="K231" i="13"/>
  <c r="K230" i="13" s="1"/>
  <c r="O231" i="13"/>
  <c r="O230" i="13" s="1"/>
  <c r="Q231" i="13"/>
  <c r="Q230" i="13" s="1"/>
  <c r="V231" i="13"/>
  <c r="V230" i="13" s="1"/>
  <c r="G233" i="13"/>
  <c r="I233" i="13"/>
  <c r="K233" i="13"/>
  <c r="O233" i="13"/>
  <c r="Q233" i="13"/>
  <c r="V233" i="13"/>
  <c r="G234" i="13"/>
  <c r="M234" i="13" s="1"/>
  <c r="I234" i="13"/>
  <c r="K234" i="13"/>
  <c r="O234" i="13"/>
  <c r="Q234" i="13"/>
  <c r="V234" i="13"/>
  <c r="G235" i="13"/>
  <c r="M235" i="13" s="1"/>
  <c r="I235" i="13"/>
  <c r="K235" i="13"/>
  <c r="O235" i="13"/>
  <c r="Q235" i="13"/>
  <c r="V235" i="13"/>
  <c r="G236" i="13"/>
  <c r="M236" i="13" s="1"/>
  <c r="I236" i="13"/>
  <c r="K236" i="13"/>
  <c r="O236" i="13"/>
  <c r="Q236" i="13"/>
  <c r="V236" i="13"/>
  <c r="G238" i="13"/>
  <c r="I238" i="13"/>
  <c r="K238" i="13"/>
  <c r="M238" i="13"/>
  <c r="O238" i="13"/>
  <c r="Q238" i="13"/>
  <c r="V238" i="13"/>
  <c r="G240" i="13"/>
  <c r="M240" i="13" s="1"/>
  <c r="I240" i="13"/>
  <c r="K240" i="13"/>
  <c r="O240" i="13"/>
  <c r="Q240" i="13"/>
  <c r="V240" i="13"/>
  <c r="G243" i="13"/>
  <c r="M243" i="13" s="1"/>
  <c r="I243" i="13"/>
  <c r="K243" i="13"/>
  <c r="O243" i="13"/>
  <c r="Q243" i="13"/>
  <c r="V243" i="13"/>
  <c r="G246" i="13"/>
  <c r="M246" i="13" s="1"/>
  <c r="I246" i="13"/>
  <c r="K246" i="13"/>
  <c r="O246" i="13"/>
  <c r="Q246" i="13"/>
  <c r="V246" i="13"/>
  <c r="G247" i="13"/>
  <c r="M247" i="13" s="1"/>
  <c r="I247" i="13"/>
  <c r="K247" i="13"/>
  <c r="O247" i="13"/>
  <c r="Q247" i="13"/>
  <c r="V247" i="13"/>
  <c r="G250" i="13"/>
  <c r="M250" i="13" s="1"/>
  <c r="I250" i="13"/>
  <c r="K250" i="13"/>
  <c r="O250" i="13"/>
  <c r="Q250" i="13"/>
  <c r="V250" i="13"/>
  <c r="G253" i="13"/>
  <c r="M253" i="13" s="1"/>
  <c r="I253" i="13"/>
  <c r="K253" i="13"/>
  <c r="O253" i="13"/>
  <c r="Q253" i="13"/>
  <c r="V253" i="13"/>
  <c r="G255" i="13"/>
  <c r="M255" i="13" s="1"/>
  <c r="I255" i="13"/>
  <c r="K255" i="13"/>
  <c r="O255" i="13"/>
  <c r="Q255" i="13"/>
  <c r="V255" i="13"/>
  <c r="G262" i="13"/>
  <c r="M262" i="13" s="1"/>
  <c r="I262" i="13"/>
  <c r="K262" i="13"/>
  <c r="O262" i="13"/>
  <c r="Q262" i="13"/>
  <c r="V262" i="13"/>
  <c r="G265" i="13"/>
  <c r="M265" i="13" s="1"/>
  <c r="I265" i="13"/>
  <c r="K265" i="13"/>
  <c r="O265" i="13"/>
  <c r="Q265" i="13"/>
  <c r="V265" i="13"/>
  <c r="G267" i="13"/>
  <c r="I267" i="13"/>
  <c r="K267" i="13"/>
  <c r="M267" i="13"/>
  <c r="O267" i="13"/>
  <c r="Q267" i="13"/>
  <c r="V267" i="13"/>
  <c r="G269" i="13"/>
  <c r="M269" i="13" s="1"/>
  <c r="I269" i="13"/>
  <c r="K269" i="13"/>
  <c r="O269" i="13"/>
  <c r="Q269" i="13"/>
  <c r="V269" i="13"/>
  <c r="G271" i="13"/>
  <c r="M271" i="13" s="1"/>
  <c r="I271" i="13"/>
  <c r="K271" i="13"/>
  <c r="O271" i="13"/>
  <c r="Q271" i="13"/>
  <c r="V271" i="13"/>
  <c r="G273" i="13"/>
  <c r="M273" i="13" s="1"/>
  <c r="I273" i="13"/>
  <c r="K273" i="13"/>
  <c r="O273" i="13"/>
  <c r="Q273" i="13"/>
  <c r="V273" i="13"/>
  <c r="G274" i="13"/>
  <c r="M274" i="13" s="1"/>
  <c r="I274" i="13"/>
  <c r="K274" i="13"/>
  <c r="O274" i="13"/>
  <c r="Q274" i="13"/>
  <c r="V274" i="13"/>
  <c r="G276" i="13"/>
  <c r="M276" i="13" s="1"/>
  <c r="I276" i="13"/>
  <c r="K276" i="13"/>
  <c r="O276" i="13"/>
  <c r="Q276" i="13"/>
  <c r="V276" i="13"/>
  <c r="G278" i="13"/>
  <c r="M278" i="13" s="1"/>
  <c r="I278" i="13"/>
  <c r="K278" i="13"/>
  <c r="O278" i="13"/>
  <c r="Q278" i="13"/>
  <c r="V278" i="13"/>
  <c r="G280" i="13"/>
  <c r="M280" i="13" s="1"/>
  <c r="I280" i="13"/>
  <c r="K280" i="13"/>
  <c r="O280" i="13"/>
  <c r="Q280" i="13"/>
  <c r="V280" i="13"/>
  <c r="G282" i="13"/>
  <c r="I282" i="13"/>
  <c r="K282" i="13"/>
  <c r="M282" i="13"/>
  <c r="O282" i="13"/>
  <c r="Q282" i="13"/>
  <c r="V282" i="13"/>
  <c r="G285" i="13"/>
  <c r="M285" i="13" s="1"/>
  <c r="I285" i="13"/>
  <c r="K285" i="13"/>
  <c r="O285" i="13"/>
  <c r="Q285" i="13"/>
  <c r="V285" i="13"/>
  <c r="G288" i="13"/>
  <c r="M288" i="13" s="1"/>
  <c r="I288" i="13"/>
  <c r="K288" i="13"/>
  <c r="O288" i="13"/>
  <c r="Q288" i="13"/>
  <c r="V288" i="13"/>
  <c r="G290" i="13"/>
  <c r="M290" i="13" s="1"/>
  <c r="I290" i="13"/>
  <c r="K290" i="13"/>
  <c r="O290" i="13"/>
  <c r="Q290" i="13"/>
  <c r="V290" i="13"/>
  <c r="G296" i="13"/>
  <c r="M296" i="13" s="1"/>
  <c r="I296" i="13"/>
  <c r="K296" i="13"/>
  <c r="O296" i="13"/>
  <c r="Q296" i="13"/>
  <c r="V296" i="13"/>
  <c r="G299" i="13"/>
  <c r="M299" i="13" s="1"/>
  <c r="I299" i="13"/>
  <c r="K299" i="13"/>
  <c r="O299" i="13"/>
  <c r="Q299" i="13"/>
  <c r="V299" i="13"/>
  <c r="G302" i="13"/>
  <c r="M302" i="13" s="1"/>
  <c r="I302" i="13"/>
  <c r="K302" i="13"/>
  <c r="O302" i="13"/>
  <c r="Q302" i="13"/>
  <c r="V302" i="13"/>
  <c r="G306" i="13"/>
  <c r="M306" i="13" s="1"/>
  <c r="I306" i="13"/>
  <c r="K306" i="13"/>
  <c r="O306" i="13"/>
  <c r="Q306" i="13"/>
  <c r="V306" i="13"/>
  <c r="G308" i="13"/>
  <c r="M308" i="13" s="1"/>
  <c r="I308" i="13"/>
  <c r="K308" i="13"/>
  <c r="O308" i="13"/>
  <c r="Q308" i="13"/>
  <c r="V308" i="13"/>
  <c r="G310" i="13"/>
  <c r="I310" i="13"/>
  <c r="K310" i="13"/>
  <c r="O310" i="13"/>
  <c r="Q310" i="13"/>
  <c r="V310" i="13"/>
  <c r="G313" i="13"/>
  <c r="M313" i="13" s="1"/>
  <c r="I313" i="13"/>
  <c r="K313" i="13"/>
  <c r="O313" i="13"/>
  <c r="Q313" i="13"/>
  <c r="V313" i="13"/>
  <c r="G315" i="13"/>
  <c r="M315" i="13" s="1"/>
  <c r="I315" i="13"/>
  <c r="K315" i="13"/>
  <c r="O315" i="13"/>
  <c r="Q315" i="13"/>
  <c r="V315" i="13"/>
  <c r="G318" i="13"/>
  <c r="I318" i="13"/>
  <c r="K318" i="13"/>
  <c r="M318" i="13"/>
  <c r="O318" i="13"/>
  <c r="Q318" i="13"/>
  <c r="V318" i="13"/>
  <c r="G320" i="13"/>
  <c r="M320" i="13" s="1"/>
  <c r="I320" i="13"/>
  <c r="K320" i="13"/>
  <c r="O320" i="13"/>
  <c r="Q320" i="13"/>
  <c r="V320" i="13"/>
  <c r="G321" i="13"/>
  <c r="M321" i="13" s="1"/>
  <c r="I321" i="13"/>
  <c r="K321" i="13"/>
  <c r="O321" i="13"/>
  <c r="Q321" i="13"/>
  <c r="V321" i="13"/>
  <c r="G322" i="13"/>
  <c r="M322" i="13" s="1"/>
  <c r="I322" i="13"/>
  <c r="K322" i="13"/>
  <c r="O322" i="13"/>
  <c r="Q322" i="13"/>
  <c r="V322" i="13"/>
  <c r="G324" i="13"/>
  <c r="M324" i="13" s="1"/>
  <c r="I324" i="13"/>
  <c r="K324" i="13"/>
  <c r="O324" i="13"/>
  <c r="Q324" i="13"/>
  <c r="V324" i="13"/>
  <c r="G326" i="13"/>
  <c r="M326" i="13" s="1"/>
  <c r="I326" i="13"/>
  <c r="K326" i="13"/>
  <c r="O326" i="13"/>
  <c r="Q326" i="13"/>
  <c r="V326" i="13"/>
  <c r="G329" i="13"/>
  <c r="M329" i="13" s="1"/>
  <c r="I329" i="13"/>
  <c r="K329" i="13"/>
  <c r="O329" i="13"/>
  <c r="Q329" i="13"/>
  <c r="V329" i="13"/>
  <c r="G330" i="13"/>
  <c r="M330" i="13" s="1"/>
  <c r="I330" i="13"/>
  <c r="K330" i="13"/>
  <c r="O330" i="13"/>
  <c r="Q330" i="13"/>
  <c r="V330" i="13"/>
  <c r="G331" i="13"/>
  <c r="I331" i="13"/>
  <c r="K331" i="13"/>
  <c r="O331" i="13"/>
  <c r="Q331" i="13"/>
  <c r="V331" i="13"/>
  <c r="G332" i="13"/>
  <c r="M332" i="13" s="1"/>
  <c r="I332" i="13"/>
  <c r="K332" i="13"/>
  <c r="O332" i="13"/>
  <c r="Q332" i="13"/>
  <c r="V332" i="13"/>
  <c r="G333" i="13"/>
  <c r="M333" i="13" s="1"/>
  <c r="I333" i="13"/>
  <c r="K333" i="13"/>
  <c r="O333" i="13"/>
  <c r="Q333" i="13"/>
  <c r="V333" i="13"/>
  <c r="G337" i="13"/>
  <c r="M337" i="13" s="1"/>
  <c r="I337" i="13"/>
  <c r="K337" i="13"/>
  <c r="O337" i="13"/>
  <c r="Q337" i="13"/>
  <c r="V337" i="13"/>
  <c r="G339" i="13"/>
  <c r="M339" i="13" s="1"/>
  <c r="I339" i="13"/>
  <c r="K339" i="13"/>
  <c r="O339" i="13"/>
  <c r="Q339" i="13"/>
  <c r="V339" i="13"/>
  <c r="G342" i="13"/>
  <c r="M342" i="13" s="1"/>
  <c r="I342" i="13"/>
  <c r="K342" i="13"/>
  <c r="O342" i="13"/>
  <c r="Q342" i="13"/>
  <c r="V342" i="13"/>
  <c r="G347" i="13"/>
  <c r="M347" i="13" s="1"/>
  <c r="I347" i="13"/>
  <c r="K347" i="13"/>
  <c r="O347" i="13"/>
  <c r="Q347" i="13"/>
  <c r="V347" i="13"/>
  <c r="G349" i="13"/>
  <c r="I349" i="13"/>
  <c r="K349" i="13"/>
  <c r="M349" i="13"/>
  <c r="O349" i="13"/>
  <c r="Q349" i="13"/>
  <c r="V349" i="13"/>
  <c r="G350" i="13"/>
  <c r="M350" i="13" s="1"/>
  <c r="I350" i="13"/>
  <c r="K350" i="13"/>
  <c r="O350" i="13"/>
  <c r="Q350" i="13"/>
  <c r="V350" i="13"/>
  <c r="G351" i="13"/>
  <c r="M351" i="13" s="1"/>
  <c r="I351" i="13"/>
  <c r="K351" i="13"/>
  <c r="O351" i="13"/>
  <c r="Q351" i="13"/>
  <c r="V351" i="13"/>
  <c r="G352" i="13"/>
  <c r="M352" i="13" s="1"/>
  <c r="I352" i="13"/>
  <c r="K352" i="13"/>
  <c r="O352" i="13"/>
  <c r="Q352" i="13"/>
  <c r="V352" i="13"/>
  <c r="G353" i="13"/>
  <c r="I353" i="13"/>
  <c r="K353" i="13"/>
  <c r="M353" i="13"/>
  <c r="O353" i="13"/>
  <c r="Q353" i="13"/>
  <c r="V353" i="13"/>
  <c r="G354" i="13"/>
  <c r="M354" i="13" s="1"/>
  <c r="I354" i="13"/>
  <c r="K354" i="13"/>
  <c r="O354" i="13"/>
  <c r="Q354" i="13"/>
  <c r="V354" i="13"/>
  <c r="G355" i="13"/>
  <c r="M355" i="13" s="1"/>
  <c r="I355" i="13"/>
  <c r="K355" i="13"/>
  <c r="O355" i="13"/>
  <c r="Q355" i="13"/>
  <c r="V355" i="13"/>
  <c r="G360" i="13"/>
  <c r="M360" i="13" s="1"/>
  <c r="I360" i="13"/>
  <c r="K360" i="13"/>
  <c r="O360" i="13"/>
  <c r="Q360" i="13"/>
  <c r="V360" i="13"/>
  <c r="G361" i="13"/>
  <c r="M361" i="13" s="1"/>
  <c r="I361" i="13"/>
  <c r="K361" i="13"/>
  <c r="O361" i="13"/>
  <c r="Q361" i="13"/>
  <c r="V361" i="13"/>
  <c r="G362" i="13"/>
  <c r="M362" i="13" s="1"/>
  <c r="I362" i="13"/>
  <c r="K362" i="13"/>
  <c r="O362" i="13"/>
  <c r="Q362" i="13"/>
  <c r="V362" i="13"/>
  <c r="G363" i="13"/>
  <c r="M363" i="13" s="1"/>
  <c r="I363" i="13"/>
  <c r="K363" i="13"/>
  <c r="O363" i="13"/>
  <c r="Q363" i="13"/>
  <c r="V363" i="13"/>
  <c r="G364" i="13"/>
  <c r="I364" i="13"/>
  <c r="K364" i="13"/>
  <c r="M364" i="13"/>
  <c r="O364" i="13"/>
  <c r="Q364" i="13"/>
  <c r="V364" i="13"/>
  <c r="G365" i="13"/>
  <c r="M365" i="13" s="1"/>
  <c r="I365" i="13"/>
  <c r="K365" i="13"/>
  <c r="O365" i="13"/>
  <c r="Q365" i="13"/>
  <c r="V365" i="13"/>
  <c r="G366" i="13"/>
  <c r="M366" i="13" s="1"/>
  <c r="I366" i="13"/>
  <c r="K366" i="13"/>
  <c r="O366" i="13"/>
  <c r="Q366" i="13"/>
  <c r="V366" i="13"/>
  <c r="G367" i="13"/>
  <c r="M367" i="13" s="1"/>
  <c r="I367" i="13"/>
  <c r="K367" i="13"/>
  <c r="O367" i="13"/>
  <c r="Q367" i="13"/>
  <c r="V367" i="13"/>
  <c r="G368" i="13"/>
  <c r="I368" i="13"/>
  <c r="K368" i="13"/>
  <c r="M368" i="13"/>
  <c r="O368" i="13"/>
  <c r="Q368" i="13"/>
  <c r="V368" i="13"/>
  <c r="G369" i="13"/>
  <c r="M369" i="13" s="1"/>
  <c r="I369" i="13"/>
  <c r="K369" i="13"/>
  <c r="O369" i="13"/>
  <c r="Q369" i="13"/>
  <c r="V369" i="13"/>
  <c r="G371" i="13"/>
  <c r="M371" i="13" s="1"/>
  <c r="I371" i="13"/>
  <c r="I370" i="13" s="1"/>
  <c r="K371" i="13"/>
  <c r="O371" i="13"/>
  <c r="Q371" i="13"/>
  <c r="V371" i="13"/>
  <c r="V370" i="13" s="1"/>
  <c r="G374" i="13"/>
  <c r="I374" i="13"/>
  <c r="K374" i="13"/>
  <c r="M374" i="13"/>
  <c r="O374" i="13"/>
  <c r="Q374" i="13"/>
  <c r="V374" i="13"/>
  <c r="G375" i="13"/>
  <c r="M375" i="13" s="1"/>
  <c r="I375" i="13"/>
  <c r="K375" i="13"/>
  <c r="O375" i="13"/>
  <c r="Q375" i="13"/>
  <c r="V375" i="13"/>
  <c r="G377" i="13"/>
  <c r="I377" i="13"/>
  <c r="K377" i="13"/>
  <c r="O377" i="13"/>
  <c r="O370" i="13" s="1"/>
  <c r="Q377" i="13"/>
  <c r="V377" i="13"/>
  <c r="G379" i="13"/>
  <c r="M379" i="13" s="1"/>
  <c r="M378" i="13" s="1"/>
  <c r="I379" i="13"/>
  <c r="I378" i="13" s="1"/>
  <c r="K379" i="13"/>
  <c r="K378" i="13" s="1"/>
  <c r="O379" i="13"/>
  <c r="O378" i="13" s="1"/>
  <c r="Q379" i="13"/>
  <c r="Q378" i="13" s="1"/>
  <c r="V379" i="13"/>
  <c r="V378" i="13" s="1"/>
  <c r="G381" i="13"/>
  <c r="M381" i="13" s="1"/>
  <c r="I381" i="13"/>
  <c r="K381" i="13"/>
  <c r="O381" i="13"/>
  <c r="Q381" i="13"/>
  <c r="V381" i="13"/>
  <c r="G382" i="13"/>
  <c r="M382" i="13" s="1"/>
  <c r="I382" i="13"/>
  <c r="K382" i="13"/>
  <c r="O382" i="13"/>
  <c r="Q382" i="13"/>
  <c r="V382" i="13"/>
  <c r="G383" i="13"/>
  <c r="I383" i="13"/>
  <c r="K383" i="13"/>
  <c r="M383" i="13"/>
  <c r="O383" i="13"/>
  <c r="Q383" i="13"/>
  <c r="V383" i="13"/>
  <c r="G384" i="13"/>
  <c r="M384" i="13" s="1"/>
  <c r="I384" i="13"/>
  <c r="K384" i="13"/>
  <c r="O384" i="13"/>
  <c r="Q384" i="13"/>
  <c r="V384" i="13"/>
  <c r="G385" i="13"/>
  <c r="M385" i="13" s="1"/>
  <c r="I385" i="13"/>
  <c r="K385" i="13"/>
  <c r="O385" i="13"/>
  <c r="Q385" i="13"/>
  <c r="V385" i="13"/>
  <c r="G386" i="13"/>
  <c r="M386" i="13" s="1"/>
  <c r="I386" i="13"/>
  <c r="K386" i="13"/>
  <c r="O386" i="13"/>
  <c r="Q386" i="13"/>
  <c r="V386" i="13"/>
  <c r="G387" i="13"/>
  <c r="M387" i="13" s="1"/>
  <c r="I387" i="13"/>
  <c r="K387" i="13"/>
  <c r="O387" i="13"/>
  <c r="Q387" i="13"/>
  <c r="V387" i="13"/>
  <c r="G388" i="13"/>
  <c r="M388" i="13" s="1"/>
  <c r="I388" i="13"/>
  <c r="K388" i="13"/>
  <c r="O388" i="13"/>
  <c r="Q388" i="13"/>
  <c r="V388" i="13"/>
  <c r="G389" i="13"/>
  <c r="M389" i="13" s="1"/>
  <c r="I389" i="13"/>
  <c r="K389" i="13"/>
  <c r="O389" i="13"/>
  <c r="Q389" i="13"/>
  <c r="V389" i="13"/>
  <c r="G390" i="13"/>
  <c r="M390" i="13" s="1"/>
  <c r="I390" i="13"/>
  <c r="K390" i="13"/>
  <c r="O390" i="13"/>
  <c r="Q390" i="13"/>
  <c r="V390" i="13"/>
  <c r="G391" i="13"/>
  <c r="M391" i="13" s="1"/>
  <c r="I391" i="13"/>
  <c r="K391" i="13"/>
  <c r="O391" i="13"/>
  <c r="Q391" i="13"/>
  <c r="V391" i="13"/>
  <c r="G392" i="13"/>
  <c r="M392" i="13" s="1"/>
  <c r="I392" i="13"/>
  <c r="K392" i="13"/>
  <c r="O392" i="13"/>
  <c r="Q392" i="13"/>
  <c r="V392" i="13"/>
  <c r="G393" i="13"/>
  <c r="M393" i="13" s="1"/>
  <c r="I393" i="13"/>
  <c r="K393" i="13"/>
  <c r="O393" i="13"/>
  <c r="Q393" i="13"/>
  <c r="V393" i="13"/>
  <c r="G394" i="13"/>
  <c r="M394" i="13" s="1"/>
  <c r="I394" i="13"/>
  <c r="K394" i="13"/>
  <c r="O394" i="13"/>
  <c r="Q394" i="13"/>
  <c r="V394" i="13"/>
  <c r="G395" i="13"/>
  <c r="M395" i="13" s="1"/>
  <c r="I395" i="13"/>
  <c r="K395" i="13"/>
  <c r="O395" i="13"/>
  <c r="Q395" i="13"/>
  <c r="V395" i="13"/>
  <c r="G396" i="13"/>
  <c r="M396" i="13" s="1"/>
  <c r="I396" i="13"/>
  <c r="K396" i="13"/>
  <c r="O396" i="13"/>
  <c r="Q396" i="13"/>
  <c r="V396" i="13"/>
  <c r="G397" i="13"/>
  <c r="M397" i="13" s="1"/>
  <c r="I397" i="13"/>
  <c r="K397" i="13"/>
  <c r="O397" i="13"/>
  <c r="Q397" i="13"/>
  <c r="V397" i="13"/>
  <c r="G398" i="13"/>
  <c r="M398" i="13" s="1"/>
  <c r="I398" i="13"/>
  <c r="K398" i="13"/>
  <c r="O398" i="13"/>
  <c r="Q398" i="13"/>
  <c r="V398" i="13"/>
  <c r="G400" i="13"/>
  <c r="M400" i="13" s="1"/>
  <c r="I400" i="13"/>
  <c r="K400" i="13"/>
  <c r="O400" i="13"/>
  <c r="Q400" i="13"/>
  <c r="V400" i="13"/>
  <c r="G401" i="13"/>
  <c r="M401" i="13" s="1"/>
  <c r="I401" i="13"/>
  <c r="K401" i="13"/>
  <c r="O401" i="13"/>
  <c r="Q401" i="13"/>
  <c r="V401" i="13"/>
  <c r="G402" i="13"/>
  <c r="M402" i="13" s="1"/>
  <c r="I402" i="13"/>
  <c r="K402" i="13"/>
  <c r="O402" i="13"/>
  <c r="Q402" i="13"/>
  <c r="V402" i="13"/>
  <c r="G403" i="13"/>
  <c r="M403" i="13" s="1"/>
  <c r="I403" i="13"/>
  <c r="K403" i="13"/>
  <c r="O403" i="13"/>
  <c r="Q403" i="13"/>
  <c r="V403" i="13"/>
  <c r="G404" i="13"/>
  <c r="M404" i="13" s="1"/>
  <c r="I404" i="13"/>
  <c r="K404" i="13"/>
  <c r="O404" i="13"/>
  <c r="Q404" i="13"/>
  <c r="V404" i="13"/>
  <c r="G405" i="13"/>
  <c r="M405" i="13" s="1"/>
  <c r="I405" i="13"/>
  <c r="K405" i="13"/>
  <c r="O405" i="13"/>
  <c r="Q405" i="13"/>
  <c r="V405" i="13"/>
  <c r="G406" i="13"/>
  <c r="M406" i="13" s="1"/>
  <c r="I406" i="13"/>
  <c r="K406" i="13"/>
  <c r="O406" i="13"/>
  <c r="Q406" i="13"/>
  <c r="V406" i="13"/>
  <c r="G407" i="13"/>
  <c r="M407" i="13" s="1"/>
  <c r="I407" i="13"/>
  <c r="K407" i="13"/>
  <c r="O407" i="13"/>
  <c r="Q407" i="13"/>
  <c r="V407" i="13"/>
  <c r="G408" i="13"/>
  <c r="M408" i="13" s="1"/>
  <c r="I408" i="13"/>
  <c r="K408" i="13"/>
  <c r="O408" i="13"/>
  <c r="Q408" i="13"/>
  <c r="V408" i="13"/>
  <c r="G409" i="13"/>
  <c r="M409" i="13" s="1"/>
  <c r="I409" i="13"/>
  <c r="K409" i="13"/>
  <c r="O409" i="13"/>
  <c r="Q409" i="13"/>
  <c r="V409" i="13"/>
  <c r="G410" i="13"/>
  <c r="M410" i="13" s="1"/>
  <c r="I410" i="13"/>
  <c r="K410" i="13"/>
  <c r="O410" i="13"/>
  <c r="Q410" i="13"/>
  <c r="V410" i="13"/>
  <c r="G411" i="13"/>
  <c r="M411" i="13" s="1"/>
  <c r="I411" i="13"/>
  <c r="K411" i="13"/>
  <c r="O411" i="13"/>
  <c r="Q411" i="13"/>
  <c r="V411" i="13"/>
  <c r="G412" i="13"/>
  <c r="M412" i="13" s="1"/>
  <c r="I412" i="13"/>
  <c r="K412" i="13"/>
  <c r="O412" i="13"/>
  <c r="Q412" i="13"/>
  <c r="V412" i="13"/>
  <c r="G413" i="13"/>
  <c r="M413" i="13" s="1"/>
  <c r="I413" i="13"/>
  <c r="K413" i="13"/>
  <c r="O413" i="13"/>
  <c r="Q413" i="13"/>
  <c r="V413" i="13"/>
  <c r="G414" i="13"/>
  <c r="M414" i="13" s="1"/>
  <c r="I414" i="13"/>
  <c r="K414" i="13"/>
  <c r="O414" i="13"/>
  <c r="Q414" i="13"/>
  <c r="V414" i="13"/>
  <c r="G415" i="13"/>
  <c r="M415" i="13" s="1"/>
  <c r="I415" i="13"/>
  <c r="K415" i="13"/>
  <c r="O415" i="13"/>
  <c r="Q415" i="13"/>
  <c r="V415" i="13"/>
  <c r="G416" i="13"/>
  <c r="M416" i="13" s="1"/>
  <c r="I416" i="13"/>
  <c r="K416" i="13"/>
  <c r="O416" i="13"/>
  <c r="Q416" i="13"/>
  <c r="V416" i="13"/>
  <c r="G417" i="13"/>
  <c r="M417" i="13" s="1"/>
  <c r="I417" i="13"/>
  <c r="K417" i="13"/>
  <c r="O417" i="13"/>
  <c r="Q417" i="13"/>
  <c r="V417" i="13"/>
  <c r="G418" i="13"/>
  <c r="M418" i="13" s="1"/>
  <c r="I418" i="13"/>
  <c r="K418" i="13"/>
  <c r="O418" i="13"/>
  <c r="Q418" i="13"/>
  <c r="V418" i="13"/>
  <c r="G419" i="13"/>
  <c r="M419" i="13" s="1"/>
  <c r="I419" i="13"/>
  <c r="K419" i="13"/>
  <c r="O419" i="13"/>
  <c r="Q419" i="13"/>
  <c r="V419" i="13"/>
  <c r="G420" i="13"/>
  <c r="I420" i="13"/>
  <c r="K420" i="13"/>
  <c r="M420" i="13"/>
  <c r="O420" i="13"/>
  <c r="Q420" i="13"/>
  <c r="V420" i="13"/>
  <c r="G421" i="13"/>
  <c r="M421" i="13" s="1"/>
  <c r="I421" i="13"/>
  <c r="K421" i="13"/>
  <c r="O421" i="13"/>
  <c r="Q421" i="13"/>
  <c r="V421" i="13"/>
  <c r="G422" i="13"/>
  <c r="M422" i="13" s="1"/>
  <c r="I422" i="13"/>
  <c r="K422" i="13"/>
  <c r="O422" i="13"/>
  <c r="Q422" i="13"/>
  <c r="V422" i="13"/>
  <c r="G423" i="13"/>
  <c r="M423" i="13" s="1"/>
  <c r="I423" i="13"/>
  <c r="K423" i="13"/>
  <c r="O423" i="13"/>
  <c r="Q423" i="13"/>
  <c r="V423" i="13"/>
  <c r="G424" i="13"/>
  <c r="M424" i="13" s="1"/>
  <c r="I424" i="13"/>
  <c r="K424" i="13"/>
  <c r="O424" i="13"/>
  <c r="Q424" i="13"/>
  <c r="V424" i="13"/>
  <c r="G425" i="13"/>
  <c r="M425" i="13" s="1"/>
  <c r="I425" i="13"/>
  <c r="K425" i="13"/>
  <c r="O425" i="13"/>
  <c r="Q425" i="13"/>
  <c r="V425" i="13"/>
  <c r="G426" i="13"/>
  <c r="M426" i="13" s="1"/>
  <c r="I426" i="13"/>
  <c r="K426" i="13"/>
  <c r="O426" i="13"/>
  <c r="Q426" i="13"/>
  <c r="V426" i="13"/>
  <c r="G427" i="13"/>
  <c r="M427" i="13" s="1"/>
  <c r="I427" i="13"/>
  <c r="K427" i="13"/>
  <c r="O427" i="13"/>
  <c r="Q427" i="13"/>
  <c r="V427" i="13"/>
  <c r="G428" i="13"/>
  <c r="M428" i="13" s="1"/>
  <c r="I428" i="13"/>
  <c r="K428" i="13"/>
  <c r="O428" i="13"/>
  <c r="Q428" i="13"/>
  <c r="V428" i="13"/>
  <c r="G429" i="13"/>
  <c r="M429" i="13" s="1"/>
  <c r="I429" i="13"/>
  <c r="K429" i="13"/>
  <c r="O429" i="13"/>
  <c r="Q429" i="13"/>
  <c r="V429" i="13"/>
  <c r="G430" i="13"/>
  <c r="M430" i="13" s="1"/>
  <c r="I430" i="13"/>
  <c r="K430" i="13"/>
  <c r="O430" i="13"/>
  <c r="Q430" i="13"/>
  <c r="V430" i="13"/>
  <c r="G432" i="13"/>
  <c r="M432" i="13" s="1"/>
  <c r="I432" i="13"/>
  <c r="K432" i="13"/>
  <c r="O432" i="13"/>
  <c r="Q432" i="13"/>
  <c r="V432" i="13"/>
  <c r="G433" i="13"/>
  <c r="M433" i="13" s="1"/>
  <c r="I433" i="13"/>
  <c r="K433" i="13"/>
  <c r="O433" i="13"/>
  <c r="Q433" i="13"/>
  <c r="V433" i="13"/>
  <c r="G434" i="13"/>
  <c r="M434" i="13" s="1"/>
  <c r="I434" i="13"/>
  <c r="K434" i="13"/>
  <c r="O434" i="13"/>
  <c r="Q434" i="13"/>
  <c r="Q431" i="13" s="1"/>
  <c r="V434" i="13"/>
  <c r="G435" i="13"/>
  <c r="M435" i="13" s="1"/>
  <c r="I435" i="13"/>
  <c r="K435" i="13"/>
  <c r="K431" i="13" s="1"/>
  <c r="O435" i="13"/>
  <c r="Q435" i="13"/>
  <c r="V435" i="13"/>
  <c r="V431" i="13" s="1"/>
  <c r="G439" i="13"/>
  <c r="M439" i="13" s="1"/>
  <c r="I439" i="13"/>
  <c r="K439" i="13"/>
  <c r="O439" i="13"/>
  <c r="Q439" i="13"/>
  <c r="V439" i="13"/>
  <c r="G441" i="13"/>
  <c r="M441" i="13" s="1"/>
  <c r="I441" i="13"/>
  <c r="K441" i="13"/>
  <c r="O441" i="13"/>
  <c r="Q441" i="13"/>
  <c r="V441" i="13"/>
  <c r="G443" i="13"/>
  <c r="M443" i="13" s="1"/>
  <c r="I443" i="13"/>
  <c r="K443" i="13"/>
  <c r="O443" i="13"/>
  <c r="Q443" i="13"/>
  <c r="V443" i="13"/>
  <c r="AF446" i="13"/>
  <c r="G42" i="1" s="1"/>
  <c r="G9" i="12"/>
  <c r="M9" i="12" s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1" i="12"/>
  <c r="I11" i="12"/>
  <c r="K11" i="12"/>
  <c r="M11" i="12"/>
  <c r="O11" i="12"/>
  <c r="Q11" i="12"/>
  <c r="V11" i="12"/>
  <c r="G12" i="12"/>
  <c r="M12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I14" i="12"/>
  <c r="K14" i="12"/>
  <c r="M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AF19" i="12"/>
  <c r="G41" i="1" s="1"/>
  <c r="I20" i="1"/>
  <c r="G25" i="1"/>
  <c r="A25" i="1" s="1"/>
  <c r="A26" i="1" s="1"/>
  <c r="G26" i="1" s="1"/>
  <c r="O438" i="13" l="1"/>
  <c r="O380" i="13"/>
  <c r="I245" i="13"/>
  <c r="I232" i="13"/>
  <c r="I134" i="13"/>
  <c r="O385" i="15"/>
  <c r="K8" i="12"/>
  <c r="AE446" i="13"/>
  <c r="F42" i="1" s="1"/>
  <c r="K438" i="13"/>
  <c r="V399" i="13"/>
  <c r="V380" i="13"/>
  <c r="K380" i="13"/>
  <c r="Q370" i="13"/>
  <c r="K301" i="13"/>
  <c r="K245" i="13"/>
  <c r="Q245" i="13"/>
  <c r="K232" i="13"/>
  <c r="Q232" i="13"/>
  <c r="Q134" i="13"/>
  <c r="V64" i="13"/>
  <c r="V460" i="14"/>
  <c r="I460" i="14"/>
  <c r="O398" i="14"/>
  <c r="Q308" i="14"/>
  <c r="M20" i="14"/>
  <c r="AE468" i="14"/>
  <c r="F43" i="1" s="1"/>
  <c r="I8" i="14"/>
  <c r="M9" i="16"/>
  <c r="M8" i="16" s="1"/>
  <c r="G8" i="16"/>
  <c r="K399" i="13"/>
  <c r="V134" i="13"/>
  <c r="Q64" i="13"/>
  <c r="K142" i="14"/>
  <c r="V8" i="12"/>
  <c r="I8" i="12"/>
  <c r="V438" i="13"/>
  <c r="I438" i="13"/>
  <c r="I431" i="13"/>
  <c r="O431" i="13"/>
  <c r="I380" i="13"/>
  <c r="K325" i="13"/>
  <c r="O301" i="13"/>
  <c r="V301" i="13"/>
  <c r="I301" i="13"/>
  <c r="V245" i="13"/>
  <c r="O245" i="13"/>
  <c r="V232" i="13"/>
  <c r="O232" i="13"/>
  <c r="G232" i="13"/>
  <c r="G230" i="13"/>
  <c r="O134" i="13"/>
  <c r="I56" i="13"/>
  <c r="O56" i="13"/>
  <c r="O20" i="13"/>
  <c r="I8" i="13"/>
  <c r="O424" i="14"/>
  <c r="Q242" i="14"/>
  <c r="V41" i="14"/>
  <c r="I26" i="14"/>
  <c r="O26" i="14"/>
  <c r="V115" i="15"/>
  <c r="K115" i="15"/>
  <c r="I96" i="16"/>
  <c r="O96" i="16"/>
  <c r="O396" i="17"/>
  <c r="I325" i="17"/>
  <c r="O8" i="12"/>
  <c r="Q399" i="13"/>
  <c r="Q325" i="13"/>
  <c r="V56" i="13"/>
  <c r="Q142" i="14"/>
  <c r="Q8" i="12"/>
  <c r="Q438" i="13"/>
  <c r="I399" i="13"/>
  <c r="O399" i="13"/>
  <c r="Q380" i="13"/>
  <c r="K370" i="13"/>
  <c r="O325" i="13"/>
  <c r="V325" i="13"/>
  <c r="I325" i="13"/>
  <c r="Q301" i="13"/>
  <c r="M233" i="13"/>
  <c r="K134" i="13"/>
  <c r="Q35" i="13"/>
  <c r="I35" i="13"/>
  <c r="I20" i="13"/>
  <c r="Q449" i="14"/>
  <c r="V401" i="14"/>
  <c r="I401" i="14"/>
  <c r="K262" i="14"/>
  <c r="K354" i="15"/>
  <c r="Q354" i="15"/>
  <c r="V8" i="15"/>
  <c r="M11" i="15"/>
  <c r="AE404" i="15"/>
  <c r="F44" i="1" s="1"/>
  <c r="O132" i="16"/>
  <c r="V122" i="16"/>
  <c r="I122" i="16"/>
  <c r="K419" i="17"/>
  <c r="M91" i="17"/>
  <c r="AF662" i="17"/>
  <c r="G39" i="1" s="1"/>
  <c r="O64" i="13"/>
  <c r="V35" i="13"/>
  <c r="K35" i="13"/>
  <c r="Q8" i="13"/>
  <c r="Q460" i="14"/>
  <c r="O449" i="14"/>
  <c r="Q401" i="14"/>
  <c r="Q398" i="14"/>
  <c r="O389" i="14"/>
  <c r="I332" i="14"/>
  <c r="O308" i="14"/>
  <c r="V262" i="14"/>
  <c r="V242" i="14"/>
  <c r="V142" i="14"/>
  <c r="I66" i="14"/>
  <c r="O66" i="14"/>
  <c r="Q26" i="14"/>
  <c r="K26" i="14"/>
  <c r="Q8" i="14"/>
  <c r="K385" i="15"/>
  <c r="V354" i="15"/>
  <c r="I300" i="15"/>
  <c r="O300" i="15"/>
  <c r="I280" i="15"/>
  <c r="O280" i="15"/>
  <c r="I8" i="15"/>
  <c r="Q96" i="16"/>
  <c r="K96" i="16"/>
  <c r="I86" i="16"/>
  <c r="O86" i="16"/>
  <c r="Q624" i="17"/>
  <c r="K532" i="17"/>
  <c r="Q532" i="17"/>
  <c r="V464" i="17"/>
  <c r="I464" i="17"/>
  <c r="I373" i="17"/>
  <c r="I162" i="17"/>
  <c r="O162" i="17"/>
  <c r="O8" i="18"/>
  <c r="K8" i="18"/>
  <c r="O8" i="13"/>
  <c r="V449" i="14"/>
  <c r="K449" i="14"/>
  <c r="I424" i="14"/>
  <c r="O401" i="14"/>
  <c r="K389" i="14"/>
  <c r="K332" i="14"/>
  <c r="Q332" i="14"/>
  <c r="K308" i="14"/>
  <c r="I262" i="14"/>
  <c r="O262" i="14"/>
  <c r="O242" i="14"/>
  <c r="K66" i="14"/>
  <c r="Q66" i="14"/>
  <c r="I41" i="14"/>
  <c r="O41" i="14"/>
  <c r="V26" i="14"/>
  <c r="I396" i="15"/>
  <c r="O396" i="15"/>
  <c r="V385" i="15"/>
  <c r="I365" i="15"/>
  <c r="K300" i="15"/>
  <c r="Q300" i="15"/>
  <c r="V233" i="15"/>
  <c r="O216" i="15"/>
  <c r="O52" i="15"/>
  <c r="V52" i="15"/>
  <c r="I52" i="15"/>
  <c r="I44" i="15"/>
  <c r="O27" i="15"/>
  <c r="G27" i="15"/>
  <c r="O22" i="16"/>
  <c r="Q14" i="16"/>
  <c r="K543" i="17"/>
  <c r="V532" i="17"/>
  <c r="O532" i="17"/>
  <c r="K481" i="17"/>
  <c r="Q481" i="17"/>
  <c r="Q464" i="17"/>
  <c r="I396" i="17"/>
  <c r="V260" i="17"/>
  <c r="I260" i="17"/>
  <c r="O228" i="17"/>
  <c r="Q162" i="17"/>
  <c r="Q152" i="17"/>
  <c r="V63" i="17"/>
  <c r="V19" i="17"/>
  <c r="K8" i="17"/>
  <c r="K64" i="13"/>
  <c r="I64" i="13"/>
  <c r="O35" i="13"/>
  <c r="V20" i="13"/>
  <c r="K20" i="13"/>
  <c r="V8" i="13"/>
  <c r="K8" i="13"/>
  <c r="K460" i="14"/>
  <c r="I449" i="14"/>
  <c r="K424" i="14"/>
  <c r="Q424" i="14"/>
  <c r="K401" i="14"/>
  <c r="K398" i="14"/>
  <c r="I389" i="14"/>
  <c r="V332" i="14"/>
  <c r="O332" i="14"/>
  <c r="V308" i="14"/>
  <c r="I308" i="14"/>
  <c r="Q262" i="14"/>
  <c r="I242" i="14"/>
  <c r="I142" i="14"/>
  <c r="O142" i="14"/>
  <c r="V66" i="14"/>
  <c r="I58" i="14"/>
  <c r="O58" i="14"/>
  <c r="Q41" i="14"/>
  <c r="K41" i="14"/>
  <c r="G8" i="14"/>
  <c r="O8" i="14"/>
  <c r="K8" i="14"/>
  <c r="K396" i="15"/>
  <c r="Q396" i="15"/>
  <c r="K365" i="15"/>
  <c r="Q365" i="15"/>
  <c r="G344" i="15"/>
  <c r="V344" i="15"/>
  <c r="O233" i="15"/>
  <c r="O115" i="15"/>
  <c r="Q52" i="15"/>
  <c r="Q44" i="15"/>
  <c r="M28" i="15"/>
  <c r="K122" i="16"/>
  <c r="V71" i="16"/>
  <c r="K22" i="16"/>
  <c r="Q22" i="16"/>
  <c r="I22" i="16"/>
  <c r="O14" i="16"/>
  <c r="Q578" i="17"/>
  <c r="M575" i="17"/>
  <c r="M574" i="17" s="1"/>
  <c r="G574" i="17"/>
  <c r="O518" i="17"/>
  <c r="V481" i="17"/>
  <c r="O481" i="17"/>
  <c r="O427" i="17"/>
  <c r="V427" i="17"/>
  <c r="K406" i="17"/>
  <c r="Q396" i="17"/>
  <c r="Q260" i="17"/>
  <c r="K228" i="17"/>
  <c r="V8" i="17"/>
  <c r="I8" i="17"/>
  <c r="V44" i="18"/>
  <c r="O365" i="15"/>
  <c r="O344" i="15"/>
  <c r="V300" i="15"/>
  <c r="K280" i="15"/>
  <c r="Q280" i="15"/>
  <c r="I233" i="15"/>
  <c r="I216" i="15"/>
  <c r="I115" i="15"/>
  <c r="O44" i="15"/>
  <c r="I27" i="15"/>
  <c r="Q8" i="15"/>
  <c r="K132" i="16"/>
  <c r="G122" i="16"/>
  <c r="V96" i="16"/>
  <c r="I93" i="16"/>
  <c r="Q86" i="16"/>
  <c r="K86" i="16"/>
  <c r="Q71" i="16"/>
  <c r="I71" i="16"/>
  <c r="O71" i="16"/>
  <c r="V22" i="16"/>
  <c r="K624" i="17"/>
  <c r="K578" i="17"/>
  <c r="O543" i="17"/>
  <c r="V543" i="17"/>
  <c r="I543" i="17"/>
  <c r="O540" i="17"/>
  <c r="V540" i="17"/>
  <c r="O444" i="17"/>
  <c r="K444" i="17"/>
  <c r="I427" i="17"/>
  <c r="O419" i="17"/>
  <c r="V419" i="17"/>
  <c r="Q406" i="17"/>
  <c r="G396" i="17"/>
  <c r="K373" i="17"/>
  <c r="Q373" i="17"/>
  <c r="K325" i="17"/>
  <c r="Q325" i="17"/>
  <c r="V228" i="17"/>
  <c r="I228" i="17"/>
  <c r="V162" i="17"/>
  <c r="K162" i="17"/>
  <c r="I63" i="17"/>
  <c r="O63" i="17"/>
  <c r="I19" i="17"/>
  <c r="O19" i="17"/>
  <c r="Q8" i="17"/>
  <c r="O44" i="18"/>
  <c r="V8" i="18"/>
  <c r="I8" i="18"/>
  <c r="I354" i="15"/>
  <c r="O354" i="15"/>
  <c r="I344" i="15"/>
  <c r="V280" i="15"/>
  <c r="K233" i="15"/>
  <c r="Q233" i="15"/>
  <c r="K216" i="15"/>
  <c r="Q216" i="15"/>
  <c r="Q115" i="15"/>
  <c r="K52" i="15"/>
  <c r="K44" i="15"/>
  <c r="K27" i="15"/>
  <c r="Q27" i="15"/>
  <c r="O8" i="15"/>
  <c r="V132" i="16"/>
  <c r="O122" i="16"/>
  <c r="K93" i="16"/>
  <c r="Q93" i="16"/>
  <c r="V86" i="16"/>
  <c r="K71" i="16"/>
  <c r="V51" i="16"/>
  <c r="V624" i="17"/>
  <c r="I624" i="17"/>
  <c r="O624" i="17"/>
  <c r="V578" i="17"/>
  <c r="I578" i="17"/>
  <c r="O578" i="17"/>
  <c r="Q543" i="17"/>
  <c r="I532" i="17"/>
  <c r="G518" i="17"/>
  <c r="K518" i="17"/>
  <c r="I481" i="17"/>
  <c r="K464" i="17"/>
  <c r="V444" i="17"/>
  <c r="I444" i="17"/>
  <c r="Q427" i="17"/>
  <c r="K427" i="17"/>
  <c r="V396" i="17"/>
  <c r="K396" i="17"/>
  <c r="V373" i="17"/>
  <c r="O373" i="17"/>
  <c r="V325" i="17"/>
  <c r="O325" i="17"/>
  <c r="O260" i="17"/>
  <c r="K260" i="17"/>
  <c r="Q228" i="17"/>
  <c r="O152" i="17"/>
  <c r="K152" i="17"/>
  <c r="Q63" i="17"/>
  <c r="K63" i="17"/>
  <c r="Q19" i="17"/>
  <c r="K19" i="17"/>
  <c r="I44" i="18"/>
  <c r="Q8" i="18"/>
  <c r="M8" i="12"/>
  <c r="G325" i="13"/>
  <c r="G301" i="13"/>
  <c r="M8" i="13"/>
  <c r="G378" i="13"/>
  <c r="G64" i="13"/>
  <c r="M56" i="13"/>
  <c r="G35" i="13"/>
  <c r="G20" i="13"/>
  <c r="M438" i="13"/>
  <c r="G134" i="13"/>
  <c r="G56" i="13"/>
  <c r="G370" i="13"/>
  <c r="G245" i="13"/>
  <c r="M463" i="14"/>
  <c r="M400" i="14"/>
  <c r="M398" i="14" s="1"/>
  <c r="G41" i="14"/>
  <c r="G26" i="14"/>
  <c r="G332" i="14"/>
  <c r="G262" i="14"/>
  <c r="G242" i="14"/>
  <c r="M24" i="14"/>
  <c r="G424" i="14"/>
  <c r="I57" i="1"/>
  <c r="M460" i="14"/>
  <c r="G352" i="15"/>
  <c r="I82" i="1" s="1"/>
  <c r="G52" i="15"/>
  <c r="G233" i="15"/>
  <c r="G216" i="15"/>
  <c r="I70" i="1" s="1"/>
  <c r="M44" i="15"/>
  <c r="M86" i="16"/>
  <c r="G12" i="16"/>
  <c r="G93" i="16"/>
  <c r="G132" i="16"/>
  <c r="G14" i="16"/>
  <c r="G578" i="17"/>
  <c r="M573" i="17"/>
  <c r="M572" i="17" s="1"/>
  <c r="G540" i="17"/>
  <c r="G530" i="17"/>
  <c r="M523" i="17"/>
  <c r="G477" i="17"/>
  <c r="I86" i="1" s="1"/>
  <c r="G444" i="17"/>
  <c r="G406" i="17"/>
  <c r="M400" i="17"/>
  <c r="M393" i="17"/>
  <c r="M392" i="17" s="1"/>
  <c r="G228" i="17"/>
  <c r="G162" i="17"/>
  <c r="I74" i="1" s="1"/>
  <c r="G63" i="17"/>
  <c r="G624" i="17"/>
  <c r="I89" i="1" s="1"/>
  <c r="M396" i="17"/>
  <c r="G260" i="17"/>
  <c r="G464" i="17"/>
  <c r="I77" i="1" s="1"/>
  <c r="G19" i="17"/>
  <c r="I68" i="1"/>
  <c r="M579" i="17"/>
  <c r="G543" i="17"/>
  <c r="M542" i="17"/>
  <c r="M540" i="17" s="1"/>
  <c r="M518" i="17"/>
  <c r="G427" i="17"/>
  <c r="G419" i="17"/>
  <c r="M235" i="17"/>
  <c r="M228" i="17" s="1"/>
  <c r="Q51" i="16"/>
  <c r="I51" i="16"/>
  <c r="O51" i="16"/>
  <c r="K51" i="16"/>
  <c r="G45" i="1"/>
  <c r="H44" i="1"/>
  <c r="I44" i="1" s="1"/>
  <c r="H43" i="1"/>
  <c r="I43" i="1" s="1"/>
  <c r="H42" i="1"/>
  <c r="I42" i="1" s="1"/>
  <c r="M8" i="18"/>
  <c r="M44" i="18"/>
  <c r="G44" i="18"/>
  <c r="I90" i="1" s="1"/>
  <c r="I19" i="1" s="1"/>
  <c r="G8" i="18"/>
  <c r="AE50" i="18"/>
  <c r="F47" i="1" s="1"/>
  <c r="H47" i="1" s="1"/>
  <c r="I47" i="1" s="1"/>
  <c r="M578" i="17"/>
  <c r="M532" i="17"/>
  <c r="M481" i="17"/>
  <c r="M427" i="17"/>
  <c r="M419" i="17"/>
  <c r="M8" i="17"/>
  <c r="M624" i="17"/>
  <c r="M325" i="17"/>
  <c r="M152" i="17"/>
  <c r="M373" i="17"/>
  <c r="G532" i="17"/>
  <c r="G527" i="17"/>
  <c r="G481" i="17"/>
  <c r="G373" i="17"/>
  <c r="G325" i="17"/>
  <c r="G152" i="17"/>
  <c r="I73" i="1" s="1"/>
  <c r="G8" i="17"/>
  <c r="M554" i="17"/>
  <c r="M543" i="17" s="1"/>
  <c r="M474" i="17"/>
  <c r="M464" i="17" s="1"/>
  <c r="M454" i="17"/>
  <c r="M444" i="17" s="1"/>
  <c r="M416" i="17"/>
  <c r="M406" i="17" s="1"/>
  <c r="M270" i="17"/>
  <c r="M260" i="17" s="1"/>
  <c r="M169" i="17"/>
  <c r="M162" i="17" s="1"/>
  <c r="M70" i="17"/>
  <c r="M26" i="17"/>
  <c r="M19" i="17" s="1"/>
  <c r="M22" i="16"/>
  <c r="M14" i="16"/>
  <c r="M93" i="16"/>
  <c r="M51" i="16"/>
  <c r="M96" i="16"/>
  <c r="M71" i="16"/>
  <c r="G22" i="16"/>
  <c r="M133" i="16"/>
  <c r="M132" i="16" s="1"/>
  <c r="M123" i="16"/>
  <c r="M122" i="16" s="1"/>
  <c r="G118" i="16"/>
  <c r="I66" i="1" s="1"/>
  <c r="G96" i="16"/>
  <c r="G86" i="16"/>
  <c r="M85" i="16"/>
  <c r="M84" i="16" s="1"/>
  <c r="G82" i="16"/>
  <c r="G71" i="16"/>
  <c r="G51" i="16"/>
  <c r="AE146" i="16"/>
  <c r="M385" i="15"/>
  <c r="M354" i="15"/>
  <c r="M300" i="15"/>
  <c r="M8" i="15"/>
  <c r="M365" i="15"/>
  <c r="M115" i="15"/>
  <c r="M396" i="15"/>
  <c r="M280" i="15"/>
  <c r="M27" i="15"/>
  <c r="G396" i="15"/>
  <c r="G354" i="15"/>
  <c r="G115" i="15"/>
  <c r="G44" i="15"/>
  <c r="G8" i="15"/>
  <c r="G385" i="15"/>
  <c r="G365" i="15"/>
  <c r="G300" i="15"/>
  <c r="I80" i="1" s="1"/>
  <c r="G280" i="15"/>
  <c r="M351" i="15"/>
  <c r="M344" i="15" s="1"/>
  <c r="M241" i="15"/>
  <c r="M233" i="15" s="1"/>
  <c r="M224" i="15"/>
  <c r="M216" i="15" s="1"/>
  <c r="M57" i="15"/>
  <c r="M52" i="15" s="1"/>
  <c r="M242" i="14"/>
  <c r="M66" i="14"/>
  <c r="M424" i="14"/>
  <c r="M449" i="14"/>
  <c r="M389" i="14"/>
  <c r="M8" i="14"/>
  <c r="M401" i="14"/>
  <c r="M332" i="14"/>
  <c r="M142" i="14"/>
  <c r="M58" i="14"/>
  <c r="M308" i="14"/>
  <c r="G449" i="14"/>
  <c r="G401" i="14"/>
  <c r="G389" i="14"/>
  <c r="I81" i="1" s="1"/>
  <c r="G308" i="14"/>
  <c r="G66" i="14"/>
  <c r="G142" i="14"/>
  <c r="G58" i="14"/>
  <c r="M267" i="14"/>
  <c r="M262" i="14" s="1"/>
  <c r="M47" i="14"/>
  <c r="M41" i="14" s="1"/>
  <c r="M32" i="14"/>
  <c r="M26" i="14" s="1"/>
  <c r="M399" i="13"/>
  <c r="M431" i="13"/>
  <c r="M64" i="13"/>
  <c r="M232" i="13"/>
  <c r="M245" i="13"/>
  <c r="M380" i="13"/>
  <c r="G438" i="13"/>
  <c r="G380" i="13"/>
  <c r="G8" i="13"/>
  <c r="G431" i="13"/>
  <c r="G399" i="13"/>
  <c r="M135" i="13"/>
  <c r="M134" i="13" s="1"/>
  <c r="M44" i="13"/>
  <c r="M35" i="13" s="1"/>
  <c r="M27" i="13"/>
  <c r="M20" i="13" s="1"/>
  <c r="M377" i="13"/>
  <c r="M370" i="13" s="1"/>
  <c r="M331" i="13"/>
  <c r="M325" i="13" s="1"/>
  <c r="M310" i="13"/>
  <c r="M301" i="13" s="1"/>
  <c r="G8" i="12"/>
  <c r="AE19" i="12"/>
  <c r="F41" i="1" s="1"/>
  <c r="H41" i="1" s="1"/>
  <c r="I41" i="1" s="1"/>
  <c r="J28" i="1"/>
  <c r="J26" i="1"/>
  <c r="G38" i="1"/>
  <c r="F38" i="1"/>
  <c r="H32" i="1"/>
  <c r="J23" i="1"/>
  <c r="J24" i="1"/>
  <c r="J25" i="1"/>
  <c r="J27" i="1"/>
  <c r="E24" i="1"/>
  <c r="E26" i="1"/>
  <c r="I67" i="1" l="1"/>
  <c r="M63" i="17"/>
  <c r="I65" i="1"/>
  <c r="G468" i="14"/>
  <c r="I76" i="1"/>
  <c r="G19" i="12"/>
  <c r="I55" i="1"/>
  <c r="I85" i="1"/>
  <c r="G446" i="13"/>
  <c r="I84" i="1"/>
  <c r="I63" i="1"/>
  <c r="I60" i="1"/>
  <c r="I83" i="1"/>
  <c r="I61" i="1"/>
  <c r="I56" i="1"/>
  <c r="G404" i="15"/>
  <c r="I87" i="1"/>
  <c r="I58" i="1"/>
  <c r="I71" i="1"/>
  <c r="I69" i="1"/>
  <c r="I78" i="1"/>
  <c r="I79" i="1"/>
  <c r="G662" i="17"/>
  <c r="F46" i="1" s="1"/>
  <c r="H46" i="1" s="1"/>
  <c r="I46" i="1" s="1"/>
  <c r="I59" i="1"/>
  <c r="I75" i="1"/>
  <c r="I64" i="1"/>
  <c r="I72" i="1"/>
  <c r="I88" i="1"/>
  <c r="I18" i="1" s="1"/>
  <c r="G50" i="18"/>
  <c r="G146" i="16"/>
  <c r="F45" i="1"/>
  <c r="F39" i="1"/>
  <c r="H39" i="1" s="1"/>
  <c r="I16" i="1" l="1"/>
  <c r="I91" i="1"/>
  <c r="J89" i="1" s="1"/>
  <c r="I17" i="1"/>
  <c r="F40" i="1"/>
  <c r="H45" i="1"/>
  <c r="I45" i="1" s="1"/>
  <c r="I39" i="1"/>
  <c r="I48" i="1" s="1"/>
  <c r="J42" i="1" s="1"/>
  <c r="I21" i="1" l="1"/>
  <c r="J82" i="1"/>
  <c r="J90" i="1"/>
  <c r="J76" i="1"/>
  <c r="J88" i="1"/>
  <c r="J85" i="1"/>
  <c r="J81" i="1"/>
  <c r="J60" i="1"/>
  <c r="J68" i="1"/>
  <c r="J74" i="1"/>
  <c r="J67" i="1"/>
  <c r="J72" i="1"/>
  <c r="J78" i="1"/>
  <c r="J58" i="1"/>
  <c r="J61" i="1"/>
  <c r="J59" i="1"/>
  <c r="J80" i="1"/>
  <c r="J83" i="1"/>
  <c r="J69" i="1"/>
  <c r="J87" i="1"/>
  <c r="J84" i="1"/>
  <c r="J56" i="1"/>
  <c r="J77" i="1"/>
  <c r="J63" i="1"/>
  <c r="J55" i="1"/>
  <c r="J79" i="1"/>
  <c r="J65" i="1"/>
  <c r="J57" i="1"/>
  <c r="J70" i="1"/>
  <c r="J71" i="1"/>
  <c r="J86" i="1"/>
  <c r="J62" i="1"/>
  <c r="J75" i="1"/>
  <c r="J66" i="1"/>
  <c r="J73" i="1"/>
  <c r="J64" i="1"/>
  <c r="F48" i="1"/>
  <c r="H40" i="1"/>
  <c r="H48" i="1" s="1"/>
  <c r="J43" i="1"/>
  <c r="J47" i="1"/>
  <c r="J39" i="1"/>
  <c r="J48" i="1" s="1"/>
  <c r="J44" i="1"/>
  <c r="J46" i="1"/>
  <c r="J41" i="1"/>
  <c r="J45" i="1"/>
  <c r="J91" i="1" l="1"/>
  <c r="I40" i="1"/>
  <c r="J40" i="1" s="1"/>
  <c r="G28" i="1"/>
  <c r="G23" i="1"/>
  <c r="A23" i="1" s="1"/>
  <c r="A24" i="1" s="1"/>
  <c r="G24" i="1" s="1"/>
  <c r="A27" i="1" s="1"/>
  <c r="A29" i="1" s="1"/>
  <c r="G29" i="1" s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iva.janackova@email.cz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iva.janackova@email.cz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iva.janackova@email.cz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iva.janackova@email.cz</author>
  </authors>
  <commentList>
    <comment ref="S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iva.janackova@email.cz</author>
  </authors>
  <commentList>
    <comment ref="S6" authorId="0" shapeId="0" xr:uid="{00000000-0006-0000-07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7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iva.janackova@email.cz</author>
  </authors>
  <commentList>
    <comment ref="S6" authorId="0" shapeId="0" xr:uid="{00000000-0006-0000-08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8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iva.janackova@email.cz</author>
  </authors>
  <commentList>
    <comment ref="S6" authorId="0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9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<sst xmlns="http://schemas.openxmlformats.org/spreadsheetml/2006/main" count="10017" uniqueCount="1913">
  <si>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</si>
  <si>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</si>
  <si>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</si>
  <si>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</si>
  <si>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</si>
  <si>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</si>
  <si>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</si>
  <si>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</si>
  <si>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</si>
  <si>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</si>
  <si>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</si>
  <si>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</si>
  <si>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</si>
  <si>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</si>
  <si>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</si>
  <si>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</si>
  <si>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</si>
  <si>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</si>
  <si>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</si>
  <si>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</si>
  <si>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</si>
  <si>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</si>
  <si>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</si>
  <si>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</si>
  <si>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</si>
  <si>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</si>
  <si>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</si>
  <si>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</si>
  <si>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</si>
  <si>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</si>
  <si>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</si>
  <si>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</si>
  <si>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</si>
  <si>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</si>
  <si>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</si>
  <si>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</si>
  <si>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</si>
  <si>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</si>
  <si>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</si>
  <si>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</si>
  <si>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</si>
  <si>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</si>
  <si>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</si>
  <si>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10948</t>
  </si>
  <si>
    <t>Domov zvláštního určení Lutopecká 1422/1a,Kroměříž</t>
  </si>
  <si>
    <t>Stavba</t>
  </si>
  <si>
    <t>01</t>
  </si>
  <si>
    <t>Snížení energetické náročnosti</t>
  </si>
  <si>
    <t>10948/00</t>
  </si>
  <si>
    <t>Vedlejší a ostatní náklady</t>
  </si>
  <si>
    <t>10948/01-1</t>
  </si>
  <si>
    <t>ASŘ - objekt A</t>
  </si>
  <si>
    <t>10948/01-2</t>
  </si>
  <si>
    <t>ASŘ - objekt B</t>
  </si>
  <si>
    <t>10948/01-3</t>
  </si>
  <si>
    <t>ASŘ - objekt C</t>
  </si>
  <si>
    <t>10948/02-1</t>
  </si>
  <si>
    <t>Solární soustava, ÚT, MaR - objekt A</t>
  </si>
  <si>
    <t>10948/02-2</t>
  </si>
  <si>
    <t>Solární soustava, ÚT, MaR - objekt B</t>
  </si>
  <si>
    <t>10948/04</t>
  </si>
  <si>
    <t>Silnoproudé elektroinstalace a bleskosvod</t>
  </si>
  <si>
    <t>Celkem za stavbu</t>
  </si>
  <si>
    <t>CZK</t>
  </si>
  <si>
    <t>Rekapitulace dílů</t>
  </si>
  <si>
    <t>Typ dílu</t>
  </si>
  <si>
    <t>00</t>
  </si>
  <si>
    <t>1</t>
  </si>
  <si>
    <t>Zemní práce</t>
  </si>
  <si>
    <t>2</t>
  </si>
  <si>
    <t>Základy a zvláštní zakládání</t>
  </si>
  <si>
    <t>3</t>
  </si>
  <si>
    <t>Svislé a kompletní konstrukce</t>
  </si>
  <si>
    <t>34</t>
  </si>
  <si>
    <t>Stěny a příčky</t>
  </si>
  <si>
    <t>4</t>
  </si>
  <si>
    <t>Vodorovné konstrukce</t>
  </si>
  <si>
    <t>6</t>
  </si>
  <si>
    <t>Úpravy povrchu,podlahy</t>
  </si>
  <si>
    <t>800VD</t>
  </si>
  <si>
    <t>Elektroinstalace</t>
  </si>
  <si>
    <t>9</t>
  </si>
  <si>
    <t>Ostatní konstrukce, bourání</t>
  </si>
  <si>
    <t>90</t>
  </si>
  <si>
    <t>Hodinové zúčtovací sazby (HZS)</t>
  </si>
  <si>
    <t>900</t>
  </si>
  <si>
    <t>Měření a regulace</t>
  </si>
  <si>
    <t>94</t>
  </si>
  <si>
    <t>Lešení a stavební výtahy</t>
  </si>
  <si>
    <t>97</t>
  </si>
  <si>
    <t>Prorážení otvorů a ostatní bourací práce</t>
  </si>
  <si>
    <t>99</t>
  </si>
  <si>
    <t>Staveništní přesun hmot</t>
  </si>
  <si>
    <t>S</t>
  </si>
  <si>
    <t>Přesuny sutí</t>
  </si>
  <si>
    <t>711</t>
  </si>
  <si>
    <t>Izolace proti vodě</t>
  </si>
  <si>
    <t>713</t>
  </si>
  <si>
    <t>Izolace tepelné</t>
  </si>
  <si>
    <t>722</t>
  </si>
  <si>
    <t>Vnitřní vodovod</t>
  </si>
  <si>
    <t>728</t>
  </si>
  <si>
    <t>Vzduchotechnika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</si>
  <si>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</si>
  <si>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</si>
  <si>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</si>
  <si>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</si>
  <si>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</si>
  <si>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</si>
  <si>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</si>
  <si>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</si>
  <si>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738</t>
  </si>
  <si>
    <t>Solární systémy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</si>
  <si>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</si>
  <si>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</si>
  <si>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</si>
  <si>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</si>
  <si>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</si>
  <si>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</si>
  <si>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</si>
  <si>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</si>
  <si>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</si>
  <si>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</si>
  <si>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</si>
  <si>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</si>
  <si>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</si>
  <si>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</si>
  <si>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783</t>
  </si>
  <si>
    <t>Nátěry</t>
  </si>
  <si>
    <t>784</t>
  </si>
  <si>
    <t>Malby</t>
  </si>
  <si>
    <t>M21</t>
  </si>
  <si>
    <t>Elektromontáže</t>
  </si>
  <si>
    <t>M22</t>
  </si>
  <si>
    <t>Montáže sdělovací a zabezpečovací techniky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</si>
  <si>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</si>
  <si>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</si>
  <si>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</si>
  <si>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</si>
  <si>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</si>
  <si>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</si>
  <si>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</si>
  <si>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</si>
  <si>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</si>
  <si>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</si>
  <si>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</si>
  <si>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</si>
  <si>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</si>
  <si>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</si>
  <si>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</si>
  <si>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</si>
  <si>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</si>
  <si>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</si>
  <si>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</si>
  <si>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</si>
  <si>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</si>
  <si>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</si>
  <si>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</si>
  <si>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</si>
  <si>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</si>
  <si>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</si>
  <si>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</si>
  <si>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</si>
  <si>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</si>
  <si>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00001</t>
  </si>
  <si>
    <t>Zřízení zařízení staveniště</t>
  </si>
  <si>
    <t>soub</t>
  </si>
  <si>
    <t>Vlastní</t>
  </si>
  <si>
    <t>Indiv</t>
  </si>
  <si>
    <t>Práce</t>
  </si>
  <si>
    <t>POL1_1</t>
  </si>
  <si>
    <t>00004</t>
  </si>
  <si>
    <t>Bezpečnostní a hygienická opatření na staveništi náklady na ochranu před vstupem nepov.osob</t>
  </si>
  <si>
    <t>00005</t>
  </si>
  <si>
    <t>Provoz investora</t>
  </si>
  <si>
    <t>00006</t>
  </si>
  <si>
    <t>Dokumentace skutečného provedení stavby</t>
  </si>
  <si>
    <t>00007</t>
  </si>
  <si>
    <t>Jeřáb</t>
  </si>
  <si>
    <t>00008</t>
  </si>
  <si>
    <t>Koordinace profesí na stavbě</t>
  </si>
  <si>
    <t>00009</t>
  </si>
  <si>
    <t>Veškeré doklady nutné k přejímce dokončeného díla</t>
  </si>
  <si>
    <t>Specifikace</t>
  </si>
  <si>
    <t>POL3_</t>
  </si>
  <si>
    <t>005121020R</t>
  </si>
  <si>
    <t>Provoz zařízení staveniště</t>
  </si>
  <si>
    <t>RTS 20/ I</t>
  </si>
  <si>
    <t>VRN</t>
  </si>
  <si>
    <t>POL99_</t>
  </si>
  <si>
    <t>005121030R</t>
  </si>
  <si>
    <t>Odstranění zařízení staveniště</t>
  </si>
  <si>
    <t>SUM</t>
  </si>
  <si>
    <t>Poznámky uchazeče k zadání</t>
  </si>
  <si>
    <t>POPUZIV</t>
  </si>
  <si>
    <t>END</t>
  </si>
  <si>
    <t>139601102R00</t>
  </si>
  <si>
    <t>Ruční výkop jam, rýh a šachet v hornině tř. 3</t>
  </si>
  <si>
    <t>m3</t>
  </si>
  <si>
    <t>(11,25+4,8+10,7+18,4+2,8)*0,5*0,6</t>
  </si>
  <si>
    <t>VV</t>
  </si>
  <si>
    <t>(24,88+16,8+8,23+2,1)*1*0,6</t>
  </si>
  <si>
    <t>(5+4+4)*1*0,6</t>
  </si>
  <si>
    <t>(2,02+4,345+4,22+3,7*4+1,95)*0,35*1,75</t>
  </si>
  <si>
    <t>(12,27*1,775+19,815*1,875)*0,1</t>
  </si>
  <si>
    <t>162701105R00</t>
  </si>
  <si>
    <t>Vodorovné přemístění výkopku z hor.1-4 do 10000 m</t>
  </si>
  <si>
    <t>16,7427+5,8932</t>
  </si>
  <si>
    <t>171201201R00</t>
  </si>
  <si>
    <t>Uložení sypaniny na skl.-modelace na výšku přes 2m</t>
  </si>
  <si>
    <t>174101101R00</t>
  </si>
  <si>
    <t>Zásyp jam, rýh, šachet se zhutněním</t>
  </si>
  <si>
    <t>199000002R00</t>
  </si>
  <si>
    <t>Poplatek za skládku horniny 1- 4</t>
  </si>
  <si>
    <t>273314117R00</t>
  </si>
  <si>
    <t>Beton základových desek prostý C 30/37</t>
  </si>
  <si>
    <t>273351215R00</t>
  </si>
  <si>
    <t>Bednění stěn základových desek - zřízení</t>
  </si>
  <si>
    <t>m2</t>
  </si>
  <si>
    <t>(12,27+19,815)*0,35</t>
  </si>
  <si>
    <t>(12,27+19,815)*0,25</t>
  </si>
  <si>
    <t>273351216R00</t>
  </si>
  <si>
    <t>Bednění stěn základových desek - odstranění</t>
  </si>
  <si>
    <t>274313711R00</t>
  </si>
  <si>
    <t>Beton základových pasů prostý C 25/30</t>
  </si>
  <si>
    <t>(2,02+4,345+4,22+3,7*4+1,95)*0,35*1,65</t>
  </si>
  <si>
    <t>274321611R00</t>
  </si>
  <si>
    <t>Železobeton základových pasů C 30/37</t>
  </si>
  <si>
    <t>(2,02+4,345+4,22+3,7*4+1,95)*0,3*0,25</t>
  </si>
  <si>
    <t>274361821R00</t>
  </si>
  <si>
    <t>Výztuž základových pasů z betonářské oceli 10 505</t>
  </si>
  <si>
    <t>t</t>
  </si>
  <si>
    <t>229,5/1000</t>
  </si>
  <si>
    <t>631571004R00</t>
  </si>
  <si>
    <t>Násyp ze štěrkopísku 0 - 32, tř. I</t>
  </si>
  <si>
    <t>(12,27*1,425+19,815*1,525)*0,15</t>
  </si>
  <si>
    <t>311271175R00</t>
  </si>
  <si>
    <t>Zdivo z tvárnic pórobetonových tl. 20 cm</t>
  </si>
  <si>
    <t>(19,68+11,895)*2,75-1*2,6*14</t>
  </si>
  <si>
    <t>(19,68+11,895)*2,8-1*2,6*14</t>
  </si>
  <si>
    <t>317121043RT3</t>
  </si>
  <si>
    <t>Překlad nosný porobeton, světlost otv. do 105 cm překlad nosný NOP II / 2 / 23 129 x 24,9 x 20 cm</t>
  </si>
  <si>
    <t>kus</t>
  </si>
  <si>
    <t>14*3</t>
  </si>
  <si>
    <t>342266111RT1</t>
  </si>
  <si>
    <t>Obklad stěn sádrokartonem na ocelovou konstrukci desky standard tl. 12,5 mm, Orsil tl. 5 cm</t>
  </si>
  <si>
    <t>POL1_0</t>
  </si>
  <si>
    <t>4*2,3*2-3,1*1,1*2</t>
  </si>
  <si>
    <t>342264051RT1</t>
  </si>
  <si>
    <t>Podhled sádrokartonový na zavěšenou ocel. konstr. desky standard tl. 12,5 mm, bez izolace</t>
  </si>
  <si>
    <t>69,93-2,1</t>
  </si>
  <si>
    <t>342264051RT2</t>
  </si>
  <si>
    <t>Podhled sádrokartonový na zavěšenou ocel. konstr. desky protipožární tl. 12,5 mm, bez izolace</t>
  </si>
  <si>
    <t>41,32+48,58</t>
  </si>
  <si>
    <t>131,61+33,69</t>
  </si>
  <si>
    <t>342264091R00</t>
  </si>
  <si>
    <t>Příplatek k podhledu sádrokart. za tl. desek 15 mm</t>
  </si>
  <si>
    <t>69,93</t>
  </si>
  <si>
    <t>41,32</t>
  </si>
  <si>
    <t>48,58</t>
  </si>
  <si>
    <t>342265991R00</t>
  </si>
  <si>
    <t>Příplatek k úpravě podkroví za tloušťku desek 15mm</t>
  </si>
  <si>
    <t>30001</t>
  </si>
  <si>
    <t>Kotvení nového zdiva ke stávajícímu</t>
  </si>
  <si>
    <t>ks</t>
  </si>
  <si>
    <t>417321315R00</t>
  </si>
  <si>
    <t>Ztužující pásy a věnce z betonu železového C 20/25</t>
  </si>
  <si>
    <t>58,9*0,18*0,15</t>
  </si>
  <si>
    <t>417351115R00</t>
  </si>
  <si>
    <t>Bednění ztužujících pásů a věnců - zřízení</t>
  </si>
  <si>
    <t>58,9*0,15*2</t>
  </si>
  <si>
    <t>417351116R00</t>
  </si>
  <si>
    <t>Bednění ztužujících pásů a věnců - odstranění</t>
  </si>
  <si>
    <t>417361821R00</t>
  </si>
  <si>
    <t>Výztuž ztužujících pásů a věnců z oceli 10505</t>
  </si>
  <si>
    <t>1,5903*0,15</t>
  </si>
  <si>
    <t>216904112R00</t>
  </si>
  <si>
    <t>Očištění tlakovou vodou zdiva stěn a rubu kleneb</t>
  </si>
  <si>
    <t>36,3765+757,0335</t>
  </si>
  <si>
    <t>564811111R00</t>
  </si>
  <si>
    <t>Podklad ze štěrkodrti po zhutnění tloušťky 5 cm</t>
  </si>
  <si>
    <t>564831111R00</t>
  </si>
  <si>
    <t>Podklad ze štěrkodrti po zhutnění tloušťky 10 cm</t>
  </si>
  <si>
    <t>564851111R00</t>
  </si>
  <si>
    <t>Podklad ze štěrkodrti po zhutnění tloušťky 15 cm</t>
  </si>
  <si>
    <t>596811111R00</t>
  </si>
  <si>
    <t>Kladení dlaždic, lože z kameniva těž.</t>
  </si>
  <si>
    <t>F08 : (2+8,29+1,5+19,465+24,87+1,5*2+13,5)*0,5</t>
  </si>
  <si>
    <t>F09 : (24,93+21,47)*1+15</t>
  </si>
  <si>
    <t>612425931R00</t>
  </si>
  <si>
    <t>Omítka vápenná vnitřního ostění - štuková</t>
  </si>
  <si>
    <t>(1+2,6*2)*0,15*14*3</t>
  </si>
  <si>
    <t>(4*10+2,4*2*10+2,71*10+2,4*2*10+5,2+1,67*2+3,5*2+2,6*2)*0,2</t>
  </si>
  <si>
    <t>612471411R00</t>
  </si>
  <si>
    <t>Úprava vnitřních stěn aktivovaným štukem</t>
  </si>
  <si>
    <t>612481211RT2</t>
  </si>
  <si>
    <t>Montáž výztužné sítě (perlinky) do stěrky-stěny včetně výztužné sítě a stěrkového tmelu</t>
  </si>
  <si>
    <t>(19,68+11,895)*2,75*2-1*2,6*14*2</t>
  </si>
  <si>
    <t>622323041R00</t>
  </si>
  <si>
    <t>Penetrace podkladu</t>
  </si>
  <si>
    <t>79,75</t>
  </si>
  <si>
    <t>66,99</t>
  </si>
  <si>
    <t>622311523RU1</t>
  </si>
  <si>
    <t>Zateplovací systém, sokl, XPS tl. 120 mm s mozaikovou omítkou 5,5 kg/m2</t>
  </si>
  <si>
    <t>(19,465+11,825+5,545+11,62+24,93+21,47+4,4)*0,3</t>
  </si>
  <si>
    <t>(1,6+8,29+1,57*3+7,4)*0,3</t>
  </si>
  <si>
    <t>622311830R00</t>
  </si>
  <si>
    <t>Zatepl.syst., fasáda, miner.desky PV 60 mm</t>
  </si>
  <si>
    <t>římsa : (24,2+22)*1,45</t>
  </si>
  <si>
    <t>622311833R00</t>
  </si>
  <si>
    <t>Zatepl.syst, fasáda, miner.desky PV 120 mm (PUR lepidlo na kov)</t>
  </si>
  <si>
    <t>(1,6+8,29+1,57*3+7,4)*8</t>
  </si>
  <si>
    <t>-(1,26*2,6*3+2,03*2,6*2+2,03*2+3,92*2,6*2+3,92*2+1,42*2,6*2+1,42*2+1,13*2,6*4)</t>
  </si>
  <si>
    <t>-(1,13*2*2+1,16*2,6*2+1,16*2+2,51*2,61*2+2,51*2+4,44*2,6*2+4,44*2)</t>
  </si>
  <si>
    <t>622311835R00</t>
  </si>
  <si>
    <t>Zatepl.syst., fasáda, miner.desky PV 160 mm bez povrchové úpravy</t>
  </si>
  <si>
    <t>(19,465+11,825)*8+5,545*11,5+11,62*9+6*2*2</t>
  </si>
  <si>
    <t>(24,93+21,47)*5,5+4,4*10+4*5,5*4*3</t>
  </si>
  <si>
    <t>-(1*2,6*14*3+1*1,5*10+3*2,4*10+0,88*1,5*20+0,95*2,4*10+5,2*1,67+3,5*2,6*2)</t>
  </si>
  <si>
    <t>(24+17)*1,5</t>
  </si>
  <si>
    <t>-(3,1*1,1*5+3,75*1,4*4)</t>
  </si>
  <si>
    <t>(24,2+22)*1</t>
  </si>
  <si>
    <t>622311835RV1</t>
  </si>
  <si>
    <t>Zatepl.syst., fasáda, miner.desky PV 160 mm zakončený stěrkou s výztužnou tkaninou</t>
  </si>
  <si>
    <t>(19+22)*1</t>
  </si>
  <si>
    <t>4*1</t>
  </si>
  <si>
    <t>622311750R00</t>
  </si>
  <si>
    <t>Povrchová úprava ostění KZS s min.vlnou</t>
  </si>
  <si>
    <t>(1*14*3+2,6*2*14*3+4*10+2,4*2*10+2,71*10+2,4*2*10+5,2+1,67*2+3,5*2+2,6*2*2)*0,2</t>
  </si>
  <si>
    <t>(3,1*5+1,1*2*5+3,75-4+1,1*2*4)*0,2</t>
  </si>
  <si>
    <t>(1,25*3+2,6*2*3+2,03*2+2,6*2+2,03+2*2+3,92*2+2,6*2*2+3,92+2*2+1,42*2+2,6*2*2)*0,15</t>
  </si>
  <si>
    <t>(1,42+2*2+1,13*4+2,6*2*4+1,13*2+1,13*2*2+1,16*2+2,6*2*2+1,16+2*2+2,51*2+2,6*2*2)*0,15</t>
  </si>
  <si>
    <t>(2,51+2*2+4,44*2+2,6*2*2+4,44+2*2)*0,15</t>
  </si>
  <si>
    <t>622421143R00</t>
  </si>
  <si>
    <t>Omítka vnější stěn, MVC, štuková, složitost 1-2</t>
  </si>
  <si>
    <t>9,5*2</t>
  </si>
  <si>
    <t>(21,5+19)*1,5</t>
  </si>
  <si>
    <t>622422311R00</t>
  </si>
  <si>
    <t>Oprava vnějších omítek vápen. hladk. II, do 30 %</t>
  </si>
  <si>
    <t>11,62*9</t>
  </si>
  <si>
    <t>(24,2+22)*1,45</t>
  </si>
  <si>
    <t>622473187RT2</t>
  </si>
  <si>
    <t>Příplatek za okenní lištu (APU) - montáž včetně dodávky lišty</t>
  </si>
  <si>
    <t>m</t>
  </si>
  <si>
    <t>(89,888+7,01)/0,2</t>
  </si>
  <si>
    <t>(11,106+10,623+5,1345)/0,15</t>
  </si>
  <si>
    <t>631312611R00</t>
  </si>
  <si>
    <t>Mazanina betonová tl. 5 - 8 cm C 16/20</t>
  </si>
  <si>
    <t>69,93*0,06</t>
  </si>
  <si>
    <t>632411904R00</t>
  </si>
  <si>
    <t>Penetrace podkladů</t>
  </si>
  <si>
    <t>69,93*2</t>
  </si>
  <si>
    <t>917862111R00</t>
  </si>
  <si>
    <t>Osazení stojat. obrub.bet. s opěrou,lože z C 12/15</t>
  </si>
  <si>
    <t>2+10+1,5+19,5+25+1,5*2+13,5+25+17</t>
  </si>
  <si>
    <t>60001</t>
  </si>
  <si>
    <t>Systémová opravná a vyrovnávací malta tl.3-30mm vč.očištění podkladu - podlaha</t>
  </si>
  <si>
    <t>60002</t>
  </si>
  <si>
    <t>Anhydritový potěr vč.obvodových pásků tl.57mm</t>
  </si>
  <si>
    <t>60003</t>
  </si>
  <si>
    <t>Podrovnávky z cem.malty s vodotěsnící krystal.přísadou</t>
  </si>
  <si>
    <t>592173060R</t>
  </si>
  <si>
    <t>Obrubník chodníkový 100/8/25 šedý</t>
  </si>
  <si>
    <t>SPCM</t>
  </si>
  <si>
    <t>RTS 16/ II</t>
  </si>
  <si>
    <t>RTS 16/ I</t>
  </si>
  <si>
    <t>POL3_1</t>
  </si>
  <si>
    <t>59245326R</t>
  </si>
  <si>
    <t>Dlaždice betonová 40x40x5 cm</t>
  </si>
  <si>
    <t>61,3125*1,1</t>
  </si>
  <si>
    <t>59245601R</t>
  </si>
  <si>
    <t>Dlaždice betonová 50x50x5 cm šedá</t>
  </si>
  <si>
    <t>36,3125*1,1</t>
  </si>
  <si>
    <t>113106121R00</t>
  </si>
  <si>
    <t>Rozebrání dlažeb z betonových dlaždic na sucho</t>
  </si>
  <si>
    <t>(11,25+4,8+10,7+18,4+2,8)*0,5</t>
  </si>
  <si>
    <t>(24,88+16,8)*1</t>
  </si>
  <si>
    <t>(8,23+2,1)*1</t>
  </si>
  <si>
    <t>7,5*1+15</t>
  </si>
  <si>
    <t>941941051R00</t>
  </si>
  <si>
    <t>Montáž lešení leh.řad.s podlahami,š.1,5 m, H 10 m</t>
  </si>
  <si>
    <t>941941391R00</t>
  </si>
  <si>
    <t>Příplatek za každý měsíc použití lešení k pol.1051</t>
  </si>
  <si>
    <t>941941851R00</t>
  </si>
  <si>
    <t>Demontáž lešení leh.řad.s podlahami,š.1,5 m,H 10 m</t>
  </si>
  <si>
    <t>941955001R00</t>
  </si>
  <si>
    <t>Lešení lehké pomocné, výška podlahy do 1,2 m</t>
  </si>
  <si>
    <t>952901111R00</t>
  </si>
  <si>
    <t>Vyčištění budov o výšce podlaží do 4 m</t>
  </si>
  <si>
    <t>965042141R00</t>
  </si>
  <si>
    <t>Bourání mazanin betonových tl. 10 cm, nad 4 m2</t>
  </si>
  <si>
    <t>69,93*0,1</t>
  </si>
  <si>
    <t>965042241R00</t>
  </si>
  <si>
    <t>Bourání mazanin betonových tl. nad 10 cm, nad 4 m2</t>
  </si>
  <si>
    <t>69,93*0,2</t>
  </si>
  <si>
    <t>965081713R00</t>
  </si>
  <si>
    <t>Bourání dlaždic keramických tl. 1 cm, nad 1 m2</t>
  </si>
  <si>
    <t>69,93+69,93+69,93</t>
  </si>
  <si>
    <t>24</t>
  </si>
  <si>
    <t>976071111R00</t>
  </si>
  <si>
    <t>Vybourání kovových zábradlí a madel</t>
  </si>
  <si>
    <t>3*5+1*5</t>
  </si>
  <si>
    <t>978015241R00</t>
  </si>
  <si>
    <t>Otlučení omítek vnějších MVC v složit.1-4 do 30 %</t>
  </si>
  <si>
    <t>104,58</t>
  </si>
  <si>
    <t>711130202R00</t>
  </si>
  <si>
    <t>Odstr.izolace proti vlhk.svis. pásy na sucho,2vrs</t>
  </si>
  <si>
    <t>POL1_7</t>
  </si>
  <si>
    <t>713100832R00</t>
  </si>
  <si>
    <t>Odstr. tepelné izolace z min. desek tl. do 200 mm</t>
  </si>
  <si>
    <t>RTS 17/ II</t>
  </si>
  <si>
    <t>RTS 17/ I</t>
  </si>
  <si>
    <t>41,32+216,1+23,15+131,61</t>
  </si>
  <si>
    <t>762132811R00</t>
  </si>
  <si>
    <t>Demontáž bednění stěn</t>
  </si>
  <si>
    <t>6*2*2</t>
  </si>
  <si>
    <t>(24+17)*2,3-(3,1*1,5*5+3,75*1,1*4)</t>
  </si>
  <si>
    <t>762341811R00</t>
  </si>
  <si>
    <t>Demontáž bednění střech rovných z prken hrubých</t>
  </si>
  <si>
    <t>57,79+41,32+216,1+23,15+92,9+33,69</t>
  </si>
  <si>
    <t>762342812R00</t>
  </si>
  <si>
    <t>Demontáž laťování střech, rozteč latí do 50 cm</t>
  </si>
  <si>
    <t>57,79+41,32+216,1+23,15+131,61+92,9+33,69</t>
  </si>
  <si>
    <t>762841821R00</t>
  </si>
  <si>
    <t>Demontáž podbíjení obkladů stropů z desek</t>
  </si>
  <si>
    <t>131,61</t>
  </si>
  <si>
    <t>764311822R00</t>
  </si>
  <si>
    <t>Demont. krytiny, tabule 2 x 1 m, nad 25 m2, do 30°</t>
  </si>
  <si>
    <t>216,1+48,58+23,15</t>
  </si>
  <si>
    <t>764352810R00</t>
  </si>
  <si>
    <t>Demontáž žlabů půlkruh. rovných, rš 330 mm, do 30°</t>
  </si>
  <si>
    <t>25*2+12+7,5+20+9+22+25*2+18+3,5</t>
  </si>
  <si>
    <t>764391840R00</t>
  </si>
  <si>
    <t>Demontáž závětrné lišty, rš 400 a 500 mm, do 30°</t>
  </si>
  <si>
    <t>15+7+7+11</t>
  </si>
  <si>
    <t>764410850R00</t>
  </si>
  <si>
    <t>Demontáž oplechování parapetů,rš od 100 do 330 mm</t>
  </si>
  <si>
    <t>1*5*10+3*10+0,88*20+0,95*10+3,73*2</t>
  </si>
  <si>
    <t>(1,6+8,23+1,45*3+19,68+11,63+7,4)*3</t>
  </si>
  <si>
    <t>3,1*5+3,9*2+3,745</t>
  </si>
  <si>
    <t>764430840R00</t>
  </si>
  <si>
    <t>Demontáž oplechování zdí,rš od 330 do 500 mm</t>
  </si>
  <si>
    <t>24,425+19,52+8,11</t>
  </si>
  <si>
    <t>764454803R00</t>
  </si>
  <si>
    <t>Demontáž odpadních trub kruhových,D 150 mm</t>
  </si>
  <si>
    <t>8*2+8,5*2+6*4+1,5*4+6</t>
  </si>
  <si>
    <t>765321810R00</t>
  </si>
  <si>
    <t>Demontáž vláknocem.čtverců do suti, na bednění</t>
  </si>
  <si>
    <t>131,61+92,9+57,79+41,32+33,69</t>
  </si>
  <si>
    <t>765799301R00</t>
  </si>
  <si>
    <t>Demontáž podstřešní/parotěsné fólie</t>
  </si>
  <si>
    <t>216,1+33,69</t>
  </si>
  <si>
    <t>979011111R00</t>
  </si>
  <si>
    <t>Svislá doprava suti a vybour. hmot za 2.NP a 1.PP</t>
  </si>
  <si>
    <t>POL1_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</si>
  <si>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</si>
  <si>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</si>
  <si>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</si>
  <si>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</si>
  <si>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</si>
  <si>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</si>
  <si>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</si>
  <si>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</si>
  <si>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</si>
  <si>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</si>
  <si>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979093111R00</t>
  </si>
  <si>
    <t>Uložení suti na skládku bez zhutnění</t>
  </si>
  <si>
    <t>763581802R00</t>
  </si>
  <si>
    <t>Demontáž podhledů</t>
  </si>
  <si>
    <t>41,32+131,61</t>
  </si>
  <si>
    <t>90001</t>
  </si>
  <si>
    <t>Vybourání vnějších výplní otvorů vč.likvidace</t>
  </si>
  <si>
    <t>1*1,5*5+3*2,*5+0,88*1,5*10+0,95*2,4*5+3,73*2,7</t>
  </si>
  <si>
    <t>(1,6+8,23+1,45+19,68+11,63+7,4+1,45*2)*2,6</t>
  </si>
  <si>
    <t>1*1,5*5+3*2,4*5+0,88*1,5*10+0,95*2,4*5+3,73*2,6</t>
  </si>
  <si>
    <t>3,1*1,1*5+3,9*1,1*2+3,745*1,7</t>
  </si>
  <si>
    <t>(1,6+8,23+19,68+11,63)*2,6+1,45*2,35*3+7,4*2,6</t>
  </si>
  <si>
    <t>90002</t>
  </si>
  <si>
    <t>Demontáž bleskosvodu vč.likvidace</t>
  </si>
  <si>
    <t>90003</t>
  </si>
  <si>
    <t>Odstranění mřížek vč.likvidace</t>
  </si>
  <si>
    <t>1200/500 : 3</t>
  </si>
  <si>
    <t>90004</t>
  </si>
  <si>
    <t>Odstranění odvětrání vč.likvidace</t>
  </si>
  <si>
    <t>30+7</t>
  </si>
  <si>
    <t>90005</t>
  </si>
  <si>
    <t>Odstranění zateplení stěn vč.likvidace</t>
  </si>
  <si>
    <t>11,25*10</t>
  </si>
  <si>
    <t>90006</t>
  </si>
  <si>
    <t>Odstranění čistící zóny vč.likvidace</t>
  </si>
  <si>
    <t>90007</t>
  </si>
  <si>
    <t>Odstranění polykarbonové stříšky nad vstupem vč.likvidace</t>
  </si>
  <si>
    <t>90008</t>
  </si>
  <si>
    <t>Demontáž střešních oken vč.likvidace</t>
  </si>
  <si>
    <t>90011</t>
  </si>
  <si>
    <t>Přebroušní ocel.kce, nový nátěr</t>
  </si>
  <si>
    <t>90012</t>
  </si>
  <si>
    <t>Detail pro žaluzie</t>
  </si>
  <si>
    <t>2,7*10+3,9*2+3,75*2+3,1*5+4*10</t>
  </si>
  <si>
    <t>90013</t>
  </si>
  <si>
    <t>Detail atika - OSB deska+strukturovaná rohož</t>
  </si>
  <si>
    <t>90014</t>
  </si>
  <si>
    <t>Detail vikýře u okapu - cementotřísk.deska tl.20mm nátěr fasádní</t>
  </si>
  <si>
    <t>24+17</t>
  </si>
  <si>
    <t>90015</t>
  </si>
  <si>
    <t>Detail parapetu u vikýře - klín+OSB deska</t>
  </si>
  <si>
    <t>17+43</t>
  </si>
  <si>
    <t>90031</t>
  </si>
  <si>
    <t>Venkovní žaluzie Al C80, elektricky ovládané, D+M J01, popis viz výpis výrobků</t>
  </si>
  <si>
    <t>90032</t>
  </si>
  <si>
    <t>Venkovní žaluzie Al C80, elektricky ovládané, D+M J02, popis viz výpis výrobků</t>
  </si>
  <si>
    <t>90033</t>
  </si>
  <si>
    <t>Venkovní žaluzie Al C80, elektricky ovládané, D+M J03, popis viz výpis výrobků</t>
  </si>
  <si>
    <t>90034</t>
  </si>
  <si>
    <t>Venkovní žaluzie Al C80, elektricky ovládané, D+M J04, popis viz výpis výrobků</t>
  </si>
  <si>
    <t>90035</t>
  </si>
  <si>
    <t>Venkovní žaluzie Al C80, elektricky ovládané, D+M J05, popis viz výpis výrobků</t>
  </si>
  <si>
    <t>999281211R00</t>
  </si>
  <si>
    <t>Přesun hmot, opravy vněj. plášťů výšky do 25 m</t>
  </si>
  <si>
    <t>711132311R00</t>
  </si>
  <si>
    <t>Prov. izolace nopovou fólií svisle, vč.uchyc.prvků</t>
  </si>
  <si>
    <t>711491272RZ1</t>
  </si>
  <si>
    <t>Izolace tlaková, ochranná textilie svislá včetně dodávky textilie</t>
  </si>
  <si>
    <t>RTS 18/ I</t>
  </si>
  <si>
    <t>998711101R00</t>
  </si>
  <si>
    <t>Přesun hmot pro izolace proti vodě, výšky do 6 m</t>
  </si>
  <si>
    <t>711140026RA0</t>
  </si>
  <si>
    <t>Izolace proti vodě vodorovná přitavená, 2x</t>
  </si>
  <si>
    <t>Agregovaná položka</t>
  </si>
  <si>
    <t>POL2_7</t>
  </si>
  <si>
    <t>12,27*1,775+19,815*1,875</t>
  </si>
  <si>
    <t>711150016RA0</t>
  </si>
  <si>
    <t>Izolace proti vodě svislá přitavená, 1x</t>
  </si>
  <si>
    <t>(19,465+11,825+5,545+11,62+24,93+21,47+4,4+4+1,6+8,29+1,57*3+7,4)*0,9</t>
  </si>
  <si>
    <t>711150026RA0</t>
  </si>
  <si>
    <t>Izolace proti vodě svislá přitavená, 2x</t>
  </si>
  <si>
    <t>(12,085+19,525)*0,9</t>
  </si>
  <si>
    <t>(19,465+11,825+5,545+11,62+24,93+21,47+4,4+4+1,6+8,29+1,57*3+7,4)*0,3</t>
  </si>
  <si>
    <t>28323110R</t>
  </si>
  <si>
    <t>Fólie nopová</t>
  </si>
  <si>
    <t>POL3_7</t>
  </si>
  <si>
    <t>75,153*1,1</t>
  </si>
  <si>
    <t>632411225RT1</t>
  </si>
  <si>
    <t>Samonivelační cementová stěrka C25 MPa tl.5-20mm</t>
  </si>
  <si>
    <t>713111111RT1</t>
  </si>
  <si>
    <t>Izolace tepelné stropů vrchem kladené volně 1 vrstva - materiál ve specifikaci</t>
  </si>
  <si>
    <t>76,2</t>
  </si>
  <si>
    <t>23,15</t>
  </si>
  <si>
    <t>713111130RT1</t>
  </si>
  <si>
    <t>Izolace tepelné stropů, vložené mezi krokve 1 vrstva - materiál ve specifikaci</t>
  </si>
  <si>
    <t>41,32+48,58+23,15</t>
  </si>
  <si>
    <t>92,9</t>
  </si>
  <si>
    <t>713111130RT2</t>
  </si>
  <si>
    <t>Izolace tepelné stropů, vložené mezi krokve 2 vrstvy - materiál ve specifikaci</t>
  </si>
  <si>
    <t>57,79+41,32+131,61+33,69</t>
  </si>
  <si>
    <t>713111211RK2</t>
  </si>
  <si>
    <t>Montáž parozábrany spodem s přelepením spojů vč.dodávky</t>
  </si>
  <si>
    <t>33,69</t>
  </si>
  <si>
    <t>stěna : 11,58</t>
  </si>
  <si>
    <t>713121111R00</t>
  </si>
  <si>
    <t>Izolace tepelná podlah na sucho, jednovrstvá</t>
  </si>
  <si>
    <t>713131130R00</t>
  </si>
  <si>
    <t>Izolace tepelná stěn vložením do konstrukce</t>
  </si>
  <si>
    <t>713131131R00</t>
  </si>
  <si>
    <t>Izolace tepelná stěn lepením</t>
  </si>
  <si>
    <t>(19,465+11,825+5,545+11,62+24,93+21,47+4,4+4+1,6+8,29+1,57*3+7,4)*0,6</t>
  </si>
  <si>
    <t>713141125R00</t>
  </si>
  <si>
    <t>Izolace tepelná střech, desky, na lepidlo PUK</t>
  </si>
  <si>
    <t>216,1+48,58</t>
  </si>
  <si>
    <t>713191100RT9</t>
  </si>
  <si>
    <t>Položení separační fólie včetně dodávky fólie PE</t>
  </si>
  <si>
    <t>69,93*3</t>
  </si>
  <si>
    <t>998713102R00</t>
  </si>
  <si>
    <t>Přesun hmot pro izolace tepelné, výšky do 12 m</t>
  </si>
  <si>
    <t>713111215RK3</t>
  </si>
  <si>
    <t>Montáž parozábrany krovů s přelepením spojů prováděnou z exteriéru vč.dodávky</t>
  </si>
  <si>
    <t>57,79+216,1</t>
  </si>
  <si>
    <t>283754601R</t>
  </si>
  <si>
    <t>Polystyren extrudovaný XPS 600 x 1250 mm</t>
  </si>
  <si>
    <t>75,153*0,12*1,1</t>
  </si>
  <si>
    <t>283762313R</t>
  </si>
  <si>
    <t>Deska EPS s grafitem tl.40 mm</t>
  </si>
  <si>
    <t>69,93*1,1</t>
  </si>
  <si>
    <t>28376501R</t>
  </si>
  <si>
    <t>Deska izolační PIR-pro střechy 1250x2500x100mm</t>
  </si>
  <si>
    <t>(216,1+48,58)*1,1</t>
  </si>
  <si>
    <t>631508591R</t>
  </si>
  <si>
    <t>Pás izolační minerální (hm.větší 55kg/m3) tl.50mm</t>
  </si>
  <si>
    <t>41,32*1,1</t>
  </si>
  <si>
    <t>48,58*1,1</t>
  </si>
  <si>
    <t>631508593R</t>
  </si>
  <si>
    <t>Pás izolační skelná vata (0,036W/(m*K)) tl.120mm</t>
  </si>
  <si>
    <t>57,79*1,1</t>
  </si>
  <si>
    <t>6315085941R</t>
  </si>
  <si>
    <t>Pás izolační I(0,036W/(m*K)) tl.140mm</t>
  </si>
  <si>
    <t>11,58*1,1</t>
  </si>
  <si>
    <t>6315085951R</t>
  </si>
  <si>
    <t>Pás izolační skelná vata (0,036W/(m*K)) tl.160mm</t>
  </si>
  <si>
    <t>23,15*1,1*2</t>
  </si>
  <si>
    <t>131,61*1,1*2</t>
  </si>
  <si>
    <t>33,69*1,1*2</t>
  </si>
  <si>
    <t>92,9*1,1</t>
  </si>
  <si>
    <t>76,2*1,1</t>
  </si>
  <si>
    <t>631508607R</t>
  </si>
  <si>
    <t>Pás izolační skelná vata (0,036W/(m*K)) tl.200mm</t>
  </si>
  <si>
    <t>63151434R</t>
  </si>
  <si>
    <t>Deska z minerální vlny tl. 20 mm</t>
  </si>
  <si>
    <t>69,93*2*1,1</t>
  </si>
  <si>
    <t>762132135R00</t>
  </si>
  <si>
    <t>Montáž bednění stěn, prkna hoblovaná 32 mm P+D</t>
  </si>
  <si>
    <t>4*1,5*2-3,1*1,1*2</t>
  </si>
  <si>
    <t>762332110R00</t>
  </si>
  <si>
    <t>Montáž vázaných krovů pravidelných do 120 cm2</t>
  </si>
  <si>
    <t>49</t>
  </si>
  <si>
    <t>762332120R00</t>
  </si>
  <si>
    <t>Montáž vázaných krovů pravidelných do 224 cm2</t>
  </si>
  <si>
    <t>5,6*22+3,8+1,8+4,8+2,7</t>
  </si>
  <si>
    <t>762341210RT2</t>
  </si>
  <si>
    <t>Montáž bednění střech rovných, prkna hrubá na sraz včetně dodávky řeziva, prkna tl. 24 mm</t>
  </si>
  <si>
    <t>57,79+41,32+216,1+48,58+23,15+131,61+92,9+33,69</t>
  </si>
  <si>
    <t>762342204RT4</t>
  </si>
  <si>
    <t>Montáž laťování střech, svislé, vzdálenost 100 cm včetně dodávky řeziva, latě 6/6 cm</t>
  </si>
  <si>
    <t>RTS 19/ II</t>
  </si>
  <si>
    <t>762395000R00</t>
  </si>
  <si>
    <t>Spojovací a ochranné prostředky pro střechy</t>
  </si>
  <si>
    <t>2,02+2,72+0,08+0,04+0,11+0,06-6,1*15*0,12*0,16*1,15</t>
  </si>
  <si>
    <t>0,1*0,1*49</t>
  </si>
  <si>
    <t>783782205R00</t>
  </si>
  <si>
    <t>Nátěr tesařských konstrukcí 2x impregnovaný</t>
  </si>
  <si>
    <t>645,14*2*2</t>
  </si>
  <si>
    <t>76201</t>
  </si>
  <si>
    <t>Dodávka řeziva vč.nátěru</t>
  </si>
  <si>
    <t>76202</t>
  </si>
  <si>
    <t>OK krovu vč.požadované povrch.úpravy, D+M vč.přesunu hmot</t>
  </si>
  <si>
    <t>kg</t>
  </si>
  <si>
    <t>60726017.AR</t>
  </si>
  <si>
    <t>Deska dřevoštěpková OSB 3 N - 4PD tl. 25 mm</t>
  </si>
  <si>
    <t>75,38*1,1</t>
  </si>
  <si>
    <t>998762103R00</t>
  </si>
  <si>
    <t>Přesun hmot pro tesařské konstrukce, výšky do 24 m</t>
  </si>
  <si>
    <t>Přesun hmot</t>
  </si>
  <si>
    <t>POL7_</t>
  </si>
  <si>
    <t>764211441R00</t>
  </si>
  <si>
    <t>Krytina hladká z Ti Zn, svitky š. 500 mm</t>
  </si>
  <si>
    <t>216,1+48,58+23,15+131,61+92,9+57,79+41,32+33,69</t>
  </si>
  <si>
    <t>645,14*0,1</t>
  </si>
  <si>
    <t>764223420R00</t>
  </si>
  <si>
    <t>Oplechování okapů Ti Zn, rš 200 mm</t>
  </si>
  <si>
    <t>764252403R00</t>
  </si>
  <si>
    <t>Žlaby Ti Zn plech, podokapní půlkruhové, rš 330 mm</t>
  </si>
  <si>
    <t>764252407R00</t>
  </si>
  <si>
    <t>Žlaby Ti Zn plech, podokapní půlkruhové, rš 500 mm</t>
  </si>
  <si>
    <t>764291420R00</t>
  </si>
  <si>
    <t>Závětrná lišta z Ti Zn plechu, rš 330 mm</t>
  </si>
  <si>
    <t>764510440R00</t>
  </si>
  <si>
    <t>Oplechování parapetů včetně rohů Ti Zn, rš 250 mm</t>
  </si>
  <si>
    <t>3,49*3+1,05*7+1,08*3+4,36*3+2,43*3</t>
  </si>
  <si>
    <t>1,34*3+3,84*3+1,95*3+1,13*2</t>
  </si>
  <si>
    <t>0,92*14</t>
  </si>
  <si>
    <t>764510450R00</t>
  </si>
  <si>
    <t>Oplechování parapetů včetně rohů Ti Zn, rš 330 mm</t>
  </si>
  <si>
    <t>0,92*28</t>
  </si>
  <si>
    <t>764510460R00</t>
  </si>
  <si>
    <t>Oplechování parapetů včetně rohů Ti Zn, rš 400 mm</t>
  </si>
  <si>
    <t>0,95*20+1,07*10</t>
  </si>
  <si>
    <t>2,93*5+0,87*5</t>
  </si>
  <si>
    <t>764510480R00</t>
  </si>
  <si>
    <t>Oplechování parapetů včetně rohů Ti Zn, rš 600 mm</t>
  </si>
  <si>
    <t>3,82*2</t>
  </si>
  <si>
    <t>3,67*2</t>
  </si>
  <si>
    <t>4,94*1</t>
  </si>
  <si>
    <t>3,02*5</t>
  </si>
  <si>
    <t>764530420R00</t>
  </si>
  <si>
    <t>Oplechování zdí z Ti Zn plechu, rš 330 mm</t>
  </si>
  <si>
    <t>39+19</t>
  </si>
  <si>
    <t>764530430R00</t>
  </si>
  <si>
    <t>Oplechování zdí z Ti Zn plechu, rš 400 mm</t>
  </si>
  <si>
    <t>764530450R00</t>
  </si>
  <si>
    <t>Oplechování zdí z Ti Zn plechu, rš 635 mm</t>
  </si>
  <si>
    <t>764554402R00</t>
  </si>
  <si>
    <t>Odpadní trouby z Ti Zn plechu, kruhové, D 100 mm</t>
  </si>
  <si>
    <t>764554404R00</t>
  </si>
  <si>
    <t>Odpadní trouby z Ti Zn plechu, kruhové, D 150 mm</t>
  </si>
  <si>
    <t>764292440R00</t>
  </si>
  <si>
    <t>Úžlabí z Ti Zn plechu, rš 500 mm</t>
  </si>
  <si>
    <t>RTS 14/ I</t>
  </si>
  <si>
    <t>998764102R00</t>
  </si>
  <si>
    <t>Přesun hmot pro klempířské konstr., výšky do 12 m</t>
  </si>
  <si>
    <t>76401</t>
  </si>
  <si>
    <t>Zatahovací pás rš 100-415mm</t>
  </si>
  <si>
    <t>3,82*2+3,67*2+4,94+3,02*5</t>
  </si>
  <si>
    <t>39+31</t>
  </si>
  <si>
    <t>58,9*2</t>
  </si>
  <si>
    <t>76402</t>
  </si>
  <si>
    <t>Odvětrání kanalizace nad střechou pr.150mm, D+M K39, popis viz výpis výrobků</t>
  </si>
  <si>
    <t>76403</t>
  </si>
  <si>
    <t>Systémový odvětrávací střešní prvek velký, D+M K39, popis viz výpis výrobků</t>
  </si>
  <si>
    <t>76405</t>
  </si>
  <si>
    <t>Kotvící bezpečnostní bod do dřev.bednění U1, D+M K42, popis viz výpis výrobků</t>
  </si>
  <si>
    <t>76406</t>
  </si>
  <si>
    <t>Bezpečnostní kotvící bos pro šikmé střechy, D+M K43, popis viz výpis výrobků</t>
  </si>
  <si>
    <t>76407</t>
  </si>
  <si>
    <t>Bezpečnostní kotvící bod pro šikmé střechy, D+M K44, popis viz výpis výrobků</t>
  </si>
  <si>
    <t>76408</t>
  </si>
  <si>
    <t>Permanentnímontážní nerez lano pr.6mm, D+M K45, popis viz výpis výrobků</t>
  </si>
  <si>
    <t>76409</t>
  </si>
  <si>
    <t>Systémový zatahovací plech TiZn rš 300mm, D+M K47, popis viz výpis výrobků</t>
  </si>
  <si>
    <t>76410</t>
  </si>
  <si>
    <t>Podomítková krycí lišta a čelní lemování TiZn, D+M K52, popis viz výpis výrobků</t>
  </si>
  <si>
    <t>76411</t>
  </si>
  <si>
    <t>Čelní lemování stř.krytiny s odvětráním rš 340mm D+M, K54, popis viz výpis výrobků</t>
  </si>
  <si>
    <t>76413</t>
  </si>
  <si>
    <t>Okapní ochranný větrací pás/mřížka proti ptákům D+M, K58, popis viz výpis výrobků</t>
  </si>
  <si>
    <t>765799310RO3</t>
  </si>
  <si>
    <t>Montáž fólie na krokve přibitím difúzní pojistná hydroizolace (PE fólie)</t>
  </si>
  <si>
    <t>57,79+41,32</t>
  </si>
  <si>
    <t>765799313RO8</t>
  </si>
  <si>
    <t>Montáž fólie na bednění přibitím, přelepení spojů difúzní pojistná hydroizolace 210g/m2</t>
  </si>
  <si>
    <t>765901108R00</t>
  </si>
  <si>
    <t>Strukturovaná rohož s vodotěsnou folií 380g/m2</t>
  </si>
  <si>
    <t>998765102R00</t>
  </si>
  <si>
    <t>Přesun hmot pro krytiny tvrdé, výšky do 12 m</t>
  </si>
  <si>
    <t>76601</t>
  </si>
  <si>
    <t>Nástěnné dřevěné madlo, D+M X01, popis viz výpis výrobků</t>
  </si>
  <si>
    <t>76701</t>
  </si>
  <si>
    <t>Zábradlí, D+M Z01, popis viz výpis výrobků</t>
  </si>
  <si>
    <t>76710</t>
  </si>
  <si>
    <t>Zábradlí, D+M Z10, popis viz výpis výrobků</t>
  </si>
  <si>
    <t>76711</t>
  </si>
  <si>
    <t>Kovová vstupní čistící rohož s rámem 600x1515, D+M Z11, popis viz výpis výrobků</t>
  </si>
  <si>
    <t>76712</t>
  </si>
  <si>
    <t>Kovová vstupní čistící rohož s rámem 400x600, D+M Z12, popis viz výpis výrobků</t>
  </si>
  <si>
    <t>76713</t>
  </si>
  <si>
    <t>Systémová střešní lávka 500x250mm, D+M Z13, popis viz výpis výrobků</t>
  </si>
  <si>
    <t>76718</t>
  </si>
  <si>
    <t>Ochranný stěnový žebřík pozink ocel, D+M Z18, popis viz výpis výrobků</t>
  </si>
  <si>
    <t>76719</t>
  </si>
  <si>
    <t>Žebřík Al s bezpečnostní plošinou, D+M Z91, popis viz výpis výrobků</t>
  </si>
  <si>
    <t>76720</t>
  </si>
  <si>
    <t>Nástěnné přídavné nerez madlo, D+M Z20, popis viz výpis výrobků</t>
  </si>
  <si>
    <t>76721</t>
  </si>
  <si>
    <t>Liniové sněhové zachytače, D+M Z21, popis viz výpis výrobků</t>
  </si>
  <si>
    <t>76723</t>
  </si>
  <si>
    <t>Systémová střešní lávka 7000x350mm, D+M Z23, popis viz výpis výrobků</t>
  </si>
  <si>
    <t>76724</t>
  </si>
  <si>
    <t>Systémová střešní lávka 1600x350mm, D+M Z24, popis viz výpis výrobků</t>
  </si>
  <si>
    <t>76725</t>
  </si>
  <si>
    <t>Fasádní větrací mřížka se žaluzií, D+M Z25, popis viz výpis výrobků</t>
  </si>
  <si>
    <t>76728</t>
  </si>
  <si>
    <t>Větrací mřížka 1800x500, D+M Z28, popis viz výpis výrobků</t>
  </si>
  <si>
    <t>76729</t>
  </si>
  <si>
    <t>Výměna skříně elektro rozvaděče, D+M Z29, popis viz výpis výrobků</t>
  </si>
  <si>
    <t>76730</t>
  </si>
  <si>
    <t>Plotový sloupek zelený dl.2,5m, D+M vč.základu napojení pletiva, Z30, popis viz výpis výrobků</t>
  </si>
  <si>
    <t>76732</t>
  </si>
  <si>
    <t>Revizní fasádní dvířka 400x600mm, D+M Z32, popis viz výpis výrobků</t>
  </si>
  <si>
    <t>76733</t>
  </si>
  <si>
    <t>L profil ocelový 100x120x4, D+M Z33, popis viz výpis výrobků</t>
  </si>
  <si>
    <t>76734</t>
  </si>
  <si>
    <t>Revizní dvířka 500x500mm, D+M</t>
  </si>
  <si>
    <t>76903</t>
  </si>
  <si>
    <t>Plast sestava 2x(880x1500)+1x(950x2400), D+M W03+DB1,DB1a,DB1b, popis viz výpis výrobků</t>
  </si>
  <si>
    <t>76912</t>
  </si>
  <si>
    <t>Plast sestava 1x(1000x1500)+1x(3010x2400), D+M W11+DB1,DB1a+W20a+c, popis viz výpis výrobků</t>
  </si>
  <si>
    <t>76919-1</t>
  </si>
  <si>
    <t>Plast stěna 3730x2600, D+M W19/01, popis viz výpis výrobků</t>
  </si>
  <si>
    <t>76919-2</t>
  </si>
  <si>
    <t>Plast stěna 3730x2600, D+M W19/02, popis viz výpis výrobků</t>
  </si>
  <si>
    <t>76921</t>
  </si>
  <si>
    <t>Plast stěna 1130x2600, D+M W21, popis viz výpis výrobků</t>
  </si>
  <si>
    <t>76921b</t>
  </si>
  <si>
    <t>Plast stěna 1160x2600, D+M W21b, popis viz výpis výrobků</t>
  </si>
  <si>
    <t>76922-1</t>
  </si>
  <si>
    <t>Plast stěna 4440x2600, D+M W22/01, popis viz výpis výrobků</t>
  </si>
  <si>
    <t>76922-2</t>
  </si>
  <si>
    <t>Plast stěna 4440x2600, D+M W22/02, popis viz výpis výrobků</t>
  </si>
  <si>
    <t>76922a-1</t>
  </si>
  <si>
    <t>Plast stěna 2510x2600, D+M W22a/01, popis viz výpis výrobků</t>
  </si>
  <si>
    <t>76922a-2</t>
  </si>
  <si>
    <t>Plast stěna 2510x2600, D+M W22a/02, popis viz výpis výrobků</t>
  </si>
  <si>
    <t>76925a-1</t>
  </si>
  <si>
    <t>Plast stěna 1420x2600, D+M W25a/01, popis viz výpis výrobků</t>
  </si>
  <si>
    <t>76925a-2</t>
  </si>
  <si>
    <t>Plast stěna 1420x2600, D+M W25a/02, popis viz výpis výrobků</t>
  </si>
  <si>
    <t>76925b-1</t>
  </si>
  <si>
    <t>Plast stěna 3920x2600, D+M W25b/01, popis viz výpis výrobků</t>
  </si>
  <si>
    <t>76925b-2</t>
  </si>
  <si>
    <t>Plast stěna 3920x2600, D+M W25b/02, popis viz výpis výrobků</t>
  </si>
  <si>
    <t>76925c-1</t>
  </si>
  <si>
    <t>Plast stěna 2030x2600, D+M W25C/01, popis viz výpis výrobků</t>
  </si>
  <si>
    <t>76925c-2</t>
  </si>
  <si>
    <t>Plast stěna 2030x2600, D+M W25C/02, popis viz výpis výrobků</t>
  </si>
  <si>
    <t>76926</t>
  </si>
  <si>
    <t>Plast stěna 1210x2600, D+M W26,26a, popis viz výpis výrobků</t>
  </si>
  <si>
    <t>76931</t>
  </si>
  <si>
    <t>Střešní okno 780x1400 vč.lemování, žaluzie, D+M W31, popis viz výpis výrobků</t>
  </si>
  <si>
    <t>76932</t>
  </si>
  <si>
    <t>Plast okno 3900x1100, D+M W32, popis viz výpis výrobků</t>
  </si>
  <si>
    <t>76933</t>
  </si>
  <si>
    <t>Plast okno 3750x1100, D+M W33, popis viz výpis výrobků</t>
  </si>
  <si>
    <t>76939</t>
  </si>
  <si>
    <t>Plast okno 5200x1670, D+M W39, popis viz výpis výrobků</t>
  </si>
  <si>
    <t>76940</t>
  </si>
  <si>
    <t>Plast okno 3100x1100, D+M W40, popis viz výpis výrobků</t>
  </si>
  <si>
    <t>76942</t>
  </si>
  <si>
    <t>Plast stěna 1130x2070-2600, D+M W42, popis viz výpis výrobků</t>
  </si>
  <si>
    <t>76942a</t>
  </si>
  <si>
    <t>Plast stěna 1160x2070-2600, D+M W42A, popis viz výpis výrobků</t>
  </si>
  <si>
    <t>76944</t>
  </si>
  <si>
    <t>Plast stěna 3920x2000, D+M W44, popis viz výpis výrobků</t>
  </si>
  <si>
    <t>76944a</t>
  </si>
  <si>
    <t>Plast stěna 1420x2000, D+M W44A, popis viz výpis výrobků</t>
  </si>
  <si>
    <t>76944b</t>
  </si>
  <si>
    <t>Plast stěna 2040x2600, D+M W44B, popis viz výpis výrobků</t>
  </si>
  <si>
    <t>76945</t>
  </si>
  <si>
    <t>Plast stěna 4450x2000, D+M W45, popis viz výpis výrobků</t>
  </si>
  <si>
    <t>76945a</t>
  </si>
  <si>
    <t>Plast stěna 2510x2000, D+M W45a, popis viz výpis výrobků</t>
  </si>
  <si>
    <t>76946</t>
  </si>
  <si>
    <t>Plast okno 1000x2600, D+M W46, popis viz výpis výrobků</t>
  </si>
  <si>
    <t>76946a</t>
  </si>
  <si>
    <t>Plast okno 1000x2600, D+M W46A, popis viz výpis výrobků</t>
  </si>
  <si>
    <t>998771203R00</t>
  </si>
  <si>
    <t>Přesun hmot pro podlahy z dlaždic, výšky do 24 m</t>
  </si>
  <si>
    <t>77101</t>
  </si>
  <si>
    <t>Dodávka dlažby 200x200x9</t>
  </si>
  <si>
    <t>77102</t>
  </si>
  <si>
    <t>Dodávka dlažby 450x450x10</t>
  </si>
  <si>
    <t>771570014RAI</t>
  </si>
  <si>
    <t>Dlažba z dlaždic keramických, sokl do tmele, dlažba ve specifikaci</t>
  </si>
  <si>
    <t>784191101R00</t>
  </si>
  <si>
    <t>Penetrace podkladu univerzální</t>
  </si>
  <si>
    <t>228,7005+334,61</t>
  </si>
  <si>
    <t>784195212R00</t>
  </si>
  <si>
    <t>Malba tekutá, bílá, 2 x</t>
  </si>
  <si>
    <t>75,828+152,8725</t>
  </si>
  <si>
    <t>784452213R00</t>
  </si>
  <si>
    <t>Malba sádrokartonových konstrukcích</t>
  </si>
  <si>
    <t>69,93+255,2+11,58-2,1</t>
  </si>
  <si>
    <t>121101103R00</t>
  </si>
  <si>
    <t>Sejmutí ornice s přemístěním přes 100 do 250 m</t>
  </si>
  <si>
    <t>23*1,2*0,2</t>
  </si>
  <si>
    <t>3,7*13*0,35*1,75</t>
  </si>
  <si>
    <t>(33,6*1,875+21,3*1,85)*0,1</t>
  </si>
  <si>
    <t>(21,325+1,315+0,31+3,5+0,325+1,255+45,365+11,98+0,25+32,8+5+8+0,5)*0,5*0,6</t>
  </si>
  <si>
    <t>(3,85+19,7)*1,7*2,2</t>
  </si>
  <si>
    <t>29,4612+10,2405</t>
  </si>
  <si>
    <t>(39,5775+88,077)*0,2</t>
  </si>
  <si>
    <t>(39,5775+88,077)*0,8</t>
  </si>
  <si>
    <t>181301103R00</t>
  </si>
  <si>
    <t>Rozprostření ornice, rovina, tl. 15-20 cm,do 500m2</t>
  </si>
  <si>
    <t>23*1,2</t>
  </si>
  <si>
    <t>180400010RA0</t>
  </si>
  <si>
    <t>Založení trávníku lučního v rovině s dodáním osiva</t>
  </si>
  <si>
    <t>POL2_1</t>
  </si>
  <si>
    <t>(33,6+21,3)*0,35</t>
  </si>
  <si>
    <t>(33,6+21,3)*0,25</t>
  </si>
  <si>
    <t>3,7*13*0,35*1,65</t>
  </si>
  <si>
    <t>3,7*13*0,3*0,25</t>
  </si>
  <si>
    <t>403,9/1000</t>
  </si>
  <si>
    <t>(33,6*1,55+21,3*1,55)*0,15</t>
  </si>
  <si>
    <t>(33,59+19,55)*2,75-1*2,6*24</t>
  </si>
  <si>
    <t>(33,59+19,55)*2,8-1*2,6*24</t>
  </si>
  <si>
    <t>311271177R00</t>
  </si>
  <si>
    <t>Zdivo z tvárnic pórobetonových tl. 30 cm</t>
  </si>
  <si>
    <t>24*3</t>
  </si>
  <si>
    <t>4*2,3*7-3,75*1,1*7</t>
  </si>
  <si>
    <t>15</t>
  </si>
  <si>
    <t>77,28+170,87+161,31+111,11</t>
  </si>
  <si>
    <t>120,4+520,57</t>
  </si>
  <si>
    <t>69,9*0,18*0,15</t>
  </si>
  <si>
    <t>69,9*0,15*2</t>
  </si>
  <si>
    <t>1,8873*0,15</t>
  </si>
  <si>
    <t>151,16+819,3695+48,21</t>
  </si>
  <si>
    <t>21*0,5+13*0,5+(3,5+9,5+1+4+19,55)*0,5</t>
  </si>
  <si>
    <t>45,735*1,2+12+100+16</t>
  </si>
  <si>
    <t>(1+2,6*2)*24*3*0,15</t>
  </si>
  <si>
    <t>(2,71*18+2,4*2*18+0,9*2+2,2*2*2+2,7+1,5*2+3,5+2,6*2+2,95*4+2,4*2*4+4,58*2+2,4*2)*0,2</t>
  </si>
  <si>
    <t>(1,12*2+1,7*2*2+0,95+2,6*2+2,955*4+2,4*2*4)*0,2</t>
  </si>
  <si>
    <t>253,862+10</t>
  </si>
  <si>
    <t>48,21</t>
  </si>
  <si>
    <t>82,5</t>
  </si>
  <si>
    <t>102,95</t>
  </si>
  <si>
    <t>(21,325+1,3*2+3,975+45,735+12,2+33,59+4,7+8,135+4,01+19,55)*0,3</t>
  </si>
  <si>
    <t>622311525R00</t>
  </si>
  <si>
    <t>Zateplovací systém, sokl, XPS tl. 160 mm</t>
  </si>
  <si>
    <t>(1,7*2+3,58-2,6+1*4+0,6*4+1)*0,3</t>
  </si>
  <si>
    <t>Zatepl.syst., fasáda, miner.desky PV 50 mm</t>
  </si>
  <si>
    <t>8,58+2,36*2</t>
  </si>
  <si>
    <t>8,58+2,36*4+5,77+2,78*4</t>
  </si>
  <si>
    <t>(21+50)*1,45</t>
  </si>
  <si>
    <t>(4,7+6)*8</t>
  </si>
  <si>
    <t>-(2,82*2,6*3+1,56*2,6*3+1,67*2,6*3+3,66*2,6*3)</t>
  </si>
  <si>
    <t>(0,46+2+3,58+2+0,62+0,5+2,71+1,355+0,5+1,25*2+0,5+2,71+0,87+8,72+1,5+4,135+1,3+45,735)*2,7</t>
  </si>
  <si>
    <t>12,2*8,5</t>
  </si>
  <si>
    <t>(0,46+2+3,58+2+0,62+1,25+0,5+2,71+1,355+0,5+1,25+0,5+2,71*3+1,355*2+0,5*2+1,25*2+0,5*2+1,47+1+3,5+45,365+2*4)*3</t>
  </si>
  <si>
    <t>17*1,5+43*1,5</t>
  </si>
  <si>
    <t>(33,59+0,5+2,52+3,85+19,55)*8+(0,5+2,52+3,85)*1+8,5*5,5</t>
  </si>
  <si>
    <t>-(0,88*1,5*36+0,95*2,4*18+0,9*2,2*2+2,7*1,5+3,5*2,6+0,9*1,5*4+2,05*2,4*4)</t>
  </si>
  <si>
    <t>-(1,75*1,5*2+2,83*2,4*2+1,12*1,7*2+0,95*2,6+0,98*1,5*4+1,975*2,4*4+3,75*1,1*7+3,9*1,1*7+1*2,6*24*3)</t>
  </si>
  <si>
    <t>(21+50)*1</t>
  </si>
  <si>
    <t>45,22+53,8</t>
  </si>
  <si>
    <t>(2,71*18+2,4*2*18+,9*2+2,2*2*2+2,7+1,5*2+3,5+2,6*2+2,95*4+2,4*2*4+4,58*2+2,4*2*2)*0,2</t>
  </si>
  <si>
    <t>(1,12*2+1,7*2*2+0,95+2,6*2+2,955*4+2,4*2*4+3,75*7+1,1*2*7+3,9*7+1,1*2*7)*0,2</t>
  </si>
  <si>
    <t>(1*24*3+2,6*2*24*3)*0,2</t>
  </si>
  <si>
    <t>(2,82*3+2,6*2*3+1,56*3+2,6*2*3+1,67*3+2,6*2*3+3,66*3+2,6*2*3)*0,15</t>
  </si>
  <si>
    <t>(21,5+33,5)*1,5</t>
  </si>
  <si>
    <t>78,256/0,2</t>
  </si>
  <si>
    <t>10,1768/0,15</t>
  </si>
  <si>
    <t>105,4*0,06</t>
  </si>
  <si>
    <t>21+10+10+46+13+10+8+3,5+9,5+1+4+20</t>
  </si>
  <si>
    <t>2,78*4</t>
  </si>
  <si>
    <t>8,58+2,36*4+5,77</t>
  </si>
  <si>
    <t>(21,325+1,3*2+3,975+45,735+12,2+33,59+4,7+8,135)*0,6</t>
  </si>
  <si>
    <t>(19,7+3,85)*1,8</t>
  </si>
  <si>
    <t>60004</t>
  </si>
  <si>
    <t>Přebroušení povrchu podlahy, cementová stěrka čistící zóna</t>
  </si>
  <si>
    <t>60005</t>
  </si>
  <si>
    <t>Lepící stěrka na cem.bázi vyztuženo sk.vláknem</t>
  </si>
  <si>
    <t>21,325*0,5+12+45,365*1,5+13*0,5+100+16</t>
  </si>
  <si>
    <t>(3,5+9+4+20)*0,5</t>
  </si>
  <si>
    <t>175101101RT2</t>
  </si>
  <si>
    <t>Obsyp potrubí bez prohození sypaniny s dodáním štěrkopísku frakce 0 - 22 mm</t>
  </si>
  <si>
    <t>23*0,7*0,5</t>
  </si>
  <si>
    <t>212312111R00</t>
  </si>
  <si>
    <t>Lože trativodu z betonu prostého</t>
  </si>
  <si>
    <t>23*0,6*0,15</t>
  </si>
  <si>
    <t>212755115R00</t>
  </si>
  <si>
    <t>Trativody z drenážních trubek DN 13 cm bez lože</t>
  </si>
  <si>
    <t>(8,58+23,36+2,36)*0,1</t>
  </si>
  <si>
    <t>(8,58+2,36*4+5,77)*0,05</t>
  </si>
  <si>
    <t>(37,96+67,44)*0,2</t>
  </si>
  <si>
    <t>8,58+2,36+2,36+5,14</t>
  </si>
  <si>
    <t>37,96+67,44</t>
  </si>
  <si>
    <t>84</t>
  </si>
  <si>
    <t>968061125R00</t>
  </si>
  <si>
    <t>Vyvěšení dřevěných dveřních křídel pl. do 2 m2</t>
  </si>
  <si>
    <t>968072455R00</t>
  </si>
  <si>
    <t>Vybourání kovových dveřních zárubní pl. do 2 m2</t>
  </si>
  <si>
    <t>1,6*3</t>
  </si>
  <si>
    <t>4*3+4*5+1*5+2,1*4+3+32,8+19,7+1,47+1+33,88+19,7+33,825+19,7</t>
  </si>
  <si>
    <t>48,21+102,95</t>
  </si>
  <si>
    <t>77,28+182,96+161,31</t>
  </si>
  <si>
    <t>6*2*2+(17+43-4*7)*1,5+(21+50)*1</t>
  </si>
  <si>
    <t>199,32+77,28+182,96+161,31+131,17+111,11</t>
  </si>
  <si>
    <t>182,96+170,87</t>
  </si>
  <si>
    <t>42,45+49,33+21,17+17,1+21,125+3+5,8+33,275+13,3+8,42</t>
  </si>
  <si>
    <t>20+6*2+6</t>
  </si>
  <si>
    <t>0,95*8+0,88*16+0,9*2+2,7+3,5*2+0,9*4+2,05*4+1,75+2,85+4,1*10+4,03</t>
  </si>
  <si>
    <t>4,176+2,82+1,56+1,67+3,66+2,675+3,8</t>
  </si>
  <si>
    <t>0,95*10+0,88*20+0,95+1,12*2+2,12*4+1,2*4+1,75+2,85+33,88+4,89+5,785+19,7</t>
  </si>
  <si>
    <t>3,9*7+33,825+4,95+5,785+19,7</t>
  </si>
  <si>
    <t>33,275+21,125</t>
  </si>
  <si>
    <t>4+8*2+8*2+10+1,5+6*8+1,5*7</t>
  </si>
  <si>
    <t>131,17+111,11+199,32+77,28</t>
  </si>
  <si>
    <t>182,96+161,31+111,11</t>
  </si>
  <si>
    <t>182,96</t>
  </si>
  <si>
    <t>37,96+67,44+15</t>
  </si>
  <si>
    <t>77,28+161,31</t>
  </si>
  <si>
    <t>0,95*2,4*8+0,88*1,5*16+0,9*2,2*2+2,7*1,5+3,5*2,6*2+0,9*1,5*4</t>
  </si>
  <si>
    <t>2,05*2,4*4+1,75*1,5+2,85*2,4+4,1*2,6*10+4,03*2,6+4,176*2,6</t>
  </si>
  <si>
    <t>2,82*2,6+1,56*2,6+1,67*2,6+3,66*2,6+2,675*2,6+3,8*2,6</t>
  </si>
  <si>
    <t>0,95*2,4*10+0,88*1,5*20+0,95*2,6+1,12*1,7*2+2,12*2,6*4+1,2*2,6*4</t>
  </si>
  <si>
    <t>1,75*1,5+2,85*2,4+33,88*2,6+4,89*2,6+5,785*2,6+19,7*2,6</t>
  </si>
  <si>
    <t>3,9*1,1*7+33,825*2,6+4,95*2,6+5,785*2,6+19,7*2,6</t>
  </si>
  <si>
    <t>1800/500 : 3</t>
  </si>
  <si>
    <t>1200/500 : 1</t>
  </si>
  <si>
    <t>45+7</t>
  </si>
  <si>
    <t>Demontáž a zpětná montáž přístřešku</t>
  </si>
  <si>
    <t>Odstranění komínové lávky se zábradlím vč.likvidace</t>
  </si>
  <si>
    <t>Demontáž střešních výlezu vč.likvidace</t>
  </si>
  <si>
    <t>90009</t>
  </si>
  <si>
    <t>Zkrácení okrajů krokví přístřešku</t>
  </si>
  <si>
    <t>90010</t>
  </si>
  <si>
    <t>Demontáž a zpětná montáž zvonkového tabla</t>
  </si>
  <si>
    <t>90036</t>
  </si>
  <si>
    <t>Vnitřní čistící zóna - koberec, D+M J06, popis viz výpis výrobků</t>
  </si>
  <si>
    <t>90037</t>
  </si>
  <si>
    <t>Přenosný hasící přístroj, D+M J07, popis viz výpis výrobků</t>
  </si>
  <si>
    <t>Revizní šachty travivodu</t>
  </si>
  <si>
    <t>R-položka</t>
  </si>
  <si>
    <t>POL12_1</t>
  </si>
  <si>
    <t>(4,01+19,55)*1,8</t>
  </si>
  <si>
    <t>71101</t>
  </si>
  <si>
    <t>Hidroizolační a difúzní fólie z kašír.polyethylenu vč.lepidla</t>
  </si>
  <si>
    <t>8,58+2,36*4+2,78*4+5,77</t>
  </si>
  <si>
    <t>33,6*1,875+21,3*1,85</t>
  </si>
  <si>
    <t>(21,325+1,3*2+3,975+45,735+12,2+33,59+4,7+8,135)*0,9</t>
  </si>
  <si>
    <t>(4,01+19,55)*2,1</t>
  </si>
  <si>
    <t>(33,6+21,3)*0,9</t>
  </si>
  <si>
    <t>121,746*1,1</t>
  </si>
  <si>
    <t>182,96+170,87+131,17+111,1</t>
  </si>
  <si>
    <t>77,28+170,87</t>
  </si>
  <si>
    <t>199,32+77,28+161,31</t>
  </si>
  <si>
    <t>35,525</t>
  </si>
  <si>
    <t>105,4</t>
  </si>
  <si>
    <t>713141123R00</t>
  </si>
  <si>
    <t>Izolace tepelná stropů vrchem lepená</t>
  </si>
  <si>
    <t>199,32+182,96</t>
  </si>
  <si>
    <t>93,492*0,12*1,1</t>
  </si>
  <si>
    <t>28375972R</t>
  </si>
  <si>
    <t>Deska - klín spádový EPS 150 S Stabil</t>
  </si>
  <si>
    <t>23,79*0,03*1,1</t>
  </si>
  <si>
    <t>105,4*1,1</t>
  </si>
  <si>
    <t>(182,96+170,87)*1,1</t>
  </si>
  <si>
    <t>77,28*1,1</t>
  </si>
  <si>
    <t>170,87*1,1</t>
  </si>
  <si>
    <t>(199,32+77,28)*1,1</t>
  </si>
  <si>
    <t>35,525*1,1</t>
  </si>
  <si>
    <t>161,31*2*1,1</t>
  </si>
  <si>
    <t>129,6*1,1</t>
  </si>
  <si>
    <t>(182,96+170,87+131,17+111,11)*1,1</t>
  </si>
  <si>
    <t>6*2*2+(21+50)*1</t>
  </si>
  <si>
    <t>4*1,5*7-3,75*1,1*7</t>
  </si>
  <si>
    <t>1,8*8</t>
  </si>
  <si>
    <t>67</t>
  </si>
  <si>
    <t>t01 : 6,3</t>
  </si>
  <si>
    <t>střecha : 199,32+77,28*2+182,96*2+170,87*2+161,31*2+131,17*2+111,11*2</t>
  </si>
  <si>
    <t>199,32+77,28+182,96+170,87+161,31+131,17+111,11</t>
  </si>
  <si>
    <t>0,05+2,01+5,37-7,38355</t>
  </si>
  <si>
    <t>0,1*0,1*67</t>
  </si>
  <si>
    <t>6,3*2</t>
  </si>
  <si>
    <t>1868,72*2</t>
  </si>
  <si>
    <t>735,9</t>
  </si>
  <si>
    <t>108,125*1,1</t>
  </si>
  <si>
    <t>764211444R00</t>
  </si>
  <si>
    <t>Krytina hladká z Ti Zn, svitky š. 500 mm, do 30°</t>
  </si>
  <si>
    <t>182,96+170,87+161,31+131,17+111,11+199,32+77,28</t>
  </si>
  <si>
    <t>1034,02*0,1</t>
  </si>
  <si>
    <t>3,58*3</t>
  </si>
  <si>
    <t>1,59*3</t>
  </si>
  <si>
    <t>1,48*3</t>
  </si>
  <si>
    <t>2,74*3</t>
  </si>
  <si>
    <t>0,92*24</t>
  </si>
  <si>
    <t>0,92*48</t>
  </si>
  <si>
    <t>0,95*40</t>
  </si>
  <si>
    <t>1,82*2</t>
  </si>
  <si>
    <t>0,97*4</t>
  </si>
  <si>
    <t>2,62*1</t>
  </si>
  <si>
    <t>1,19*2</t>
  </si>
  <si>
    <t>0,87*5</t>
  </si>
  <si>
    <t>2,32*1</t>
  </si>
  <si>
    <t>3,82*7</t>
  </si>
  <si>
    <t>3,67*7</t>
  </si>
  <si>
    <t>42</t>
  </si>
  <si>
    <t>20</t>
  </si>
  <si>
    <t>27</t>
  </si>
  <si>
    <t>Zatahovací pás rš 200-415mm</t>
  </si>
  <si>
    <t>61</t>
  </si>
  <si>
    <t>69,9*2</t>
  </si>
  <si>
    <t>76404</t>
  </si>
  <si>
    <t>Polykarbonová střešní krytina zahr.přístřešku, D+M K41, popis viz výpis výrobků</t>
  </si>
  <si>
    <t>76412</t>
  </si>
  <si>
    <t>Systémový balkónový profil s okapničkou Al, D+M K56, popis viz výpis výrobků</t>
  </si>
  <si>
    <t>199,32+77,28</t>
  </si>
  <si>
    <t>129,6</t>
  </si>
  <si>
    <t>76602</t>
  </si>
  <si>
    <t>Interiérové dveře tepelně izolační 800x1970, D+M D03, popis viz výpis výrobků</t>
  </si>
  <si>
    <t>76702</t>
  </si>
  <si>
    <t>Zábradlí, D+M Z02, popis viz výpis výrobků</t>
  </si>
  <si>
    <t>76703</t>
  </si>
  <si>
    <t>Zábradlí, D+M Z03, popis viz výpis výrobků</t>
  </si>
  <si>
    <t>76704</t>
  </si>
  <si>
    <t>Zábradlí, D+M Z04, popis viz výpis výrobků</t>
  </si>
  <si>
    <t>76705</t>
  </si>
  <si>
    <t>Zábradlí, D+M Z05, popis viz výpis výrobků</t>
  </si>
  <si>
    <t>76706</t>
  </si>
  <si>
    <t>Zábradlí, D+M Z06, popis viz výpis výrobků</t>
  </si>
  <si>
    <t>76714</t>
  </si>
  <si>
    <t>Systémová střešní komínová lávka 1350x350mm, D+M Z14, popis viz výpis výrobků</t>
  </si>
  <si>
    <t>76715</t>
  </si>
  <si>
    <t>Systémové bezpečnostní zábradlí k lávce, D+M Z15, popis viz výpis výrobků</t>
  </si>
  <si>
    <t>76716</t>
  </si>
  <si>
    <t>Systémová střešní lávka š.250mm, D+M Z16, popis viz výpis výrobků</t>
  </si>
  <si>
    <t>76717</t>
  </si>
  <si>
    <t>Systémová střešní lávka 4000x350mm, D+M Z17, popis viz výpis výrobků</t>
  </si>
  <si>
    <t>76722</t>
  </si>
  <si>
    <t>Systémová střešní lávka 3000x350mm, D+M Z22, popis viz výpis výrobků</t>
  </si>
  <si>
    <t>76726</t>
  </si>
  <si>
    <t>Revizní dvířka plast 300x300mm, D+M Z26, popis viz výpis výrobků</t>
  </si>
  <si>
    <t>76727</t>
  </si>
  <si>
    <t>Větrací fasádní Al mřížka 300x300, D+M Z27, popis viz výpis výrobků</t>
  </si>
  <si>
    <t>76904</t>
  </si>
  <si>
    <t>Plast okno 2830x2400, D+M W04, popis viz výpis výrobků</t>
  </si>
  <si>
    <t>76905</t>
  </si>
  <si>
    <t>Plast okno 1750x1500, D+M W05, popis viz výpis výrobků</t>
  </si>
  <si>
    <t>76906</t>
  </si>
  <si>
    <t>Plast sestava 1x(900x1500)+1x(2050x2400), D+M W06+W7, popis viz výpis výrobků</t>
  </si>
  <si>
    <t>76908</t>
  </si>
  <si>
    <t>Plast okno 2700x1500, D+M W08, popis viz výpis výrobků</t>
  </si>
  <si>
    <t>76916a</t>
  </si>
  <si>
    <t>Plast stěna 3360x2600, D+M W16a, popis viz výpis výrobků</t>
  </si>
  <si>
    <t>76916b</t>
  </si>
  <si>
    <t>Plast stěna 1670x2600, D+M W16b, popis viz výpis výrobků</t>
  </si>
  <si>
    <t>76917a-1</t>
  </si>
  <si>
    <t>Plast stěna 1560x2600, D+M W17a/01, popis viz výpis výrobků</t>
  </si>
  <si>
    <t>76917a-2</t>
  </si>
  <si>
    <t>Plast stěna 1560x2600, D+M W17a/02, popis viz výpis výrobků</t>
  </si>
  <si>
    <t>76917b-1</t>
  </si>
  <si>
    <t>Plast stěna 2820x2600, D+M W17b/01, popis viz výpis výrobků</t>
  </si>
  <si>
    <t>76917b-2</t>
  </si>
  <si>
    <t>Plast stěna 2820x2600, D+M W17b/02, popis viz výpis výrobků</t>
  </si>
  <si>
    <t>76928</t>
  </si>
  <si>
    <t>Plast sestava (1750x1500)+(2830x2400), D+M W28a,b, popis viz výpis výrobků</t>
  </si>
  <si>
    <t>76929</t>
  </si>
  <si>
    <t>Plast sestava 2150x2600+1000x2600+980x1500, D+M W29+W30+W07A, popis viz výpis výrobků</t>
  </si>
  <si>
    <t>76936</t>
  </si>
  <si>
    <t>Plast stěna 3660x2600, D+M W36, popis viz výpis výrobků</t>
  </si>
  <si>
    <t>76936a</t>
  </si>
  <si>
    <t>Plast stěna 1670x2600, D+M W36A, popis viz výpis výrobků</t>
  </si>
  <si>
    <t>76938</t>
  </si>
  <si>
    <t>Plast stěna 1610x2600, D+M W38, popis viz výpis výrobků</t>
  </si>
  <si>
    <t>76938a</t>
  </si>
  <si>
    <t>Plast stěna 2820x2600, D+M W38A, popis viz výpis výrobků</t>
  </si>
  <si>
    <t>76947</t>
  </si>
  <si>
    <t>Plast sestava 1x950x2600+2x1120x1700, D+M W47+DB4, popis viz výpis výrobků</t>
  </si>
  <si>
    <t>76951</t>
  </si>
  <si>
    <t>Plast vstupní dveře 3500x2600, D+M D01, popis viz výpis výrobků</t>
  </si>
  <si>
    <t>76952</t>
  </si>
  <si>
    <t>Plast dveře 900x2200, D+M D02, popis viz výpis výrobků</t>
  </si>
  <si>
    <t>(34,83+13,3+105,4)*1,1</t>
  </si>
  <si>
    <t>84*1,1</t>
  </si>
  <si>
    <t>8,58+2,34*4+5,77+2,78*4</t>
  </si>
  <si>
    <t>381,092+570,795</t>
  </si>
  <si>
    <t>117,23+263,862</t>
  </si>
  <si>
    <t>35,525+15+520,27</t>
  </si>
  <si>
    <t>(12,55*2+7,8+7,2+2,15+21,695)*1,2*0,2</t>
  </si>
  <si>
    <t>48,195*0,5*0,6</t>
  </si>
  <si>
    <t>(12,55*2+7,8+7,2+2,15+21,695)*1,71*2,2</t>
  </si>
  <si>
    <t>3,14*0,15*0,15*0,5*8</t>
  </si>
  <si>
    <t>255,3022*0,2</t>
  </si>
  <si>
    <t>255,3022*0,8</t>
  </si>
  <si>
    <t>(12,55*2+7,8+7,2+2,15+21,695)*1,2</t>
  </si>
  <si>
    <t>275313621R00</t>
  </si>
  <si>
    <t>Beton základových patek prostý C 20/25</t>
  </si>
  <si>
    <t>12,1*2,75-1*2,6*3</t>
  </si>
  <si>
    <t>12,1*2,8-1*2,6*3</t>
  </si>
  <si>
    <t>3*3</t>
  </si>
  <si>
    <t>4*2,3*5-3,75*1,1*5</t>
  </si>
  <si>
    <t>57,43+59,12</t>
  </si>
  <si>
    <t>90,63+127,05+56,67+38,62</t>
  </si>
  <si>
    <t>116,55+312,97</t>
  </si>
  <si>
    <t>55,5*0,18*0,15</t>
  </si>
  <si>
    <t>55,5*0,15*2</t>
  </si>
  <si>
    <t>1,4985*0,15</t>
  </si>
  <si>
    <t>177,9812+841,09+29,25</t>
  </si>
  <si>
    <t>f08 : (21,505+12,607*2+8)*0,5</t>
  </si>
  <si>
    <t>f09 : 5,25*1*2+38,025*2</t>
  </si>
  <si>
    <t>(1+2,6*2)*0,15*3*3</t>
  </si>
  <si>
    <t>(2,71*11*3+2,4*2*11*3+1*4+1,5*2*4+1,8*3+1*2*3)*0,2</t>
  </si>
  <si>
    <t>10+77,03</t>
  </si>
  <si>
    <t>213,81</t>
  </si>
  <si>
    <t>29,25</t>
  </si>
  <si>
    <t>69,2013</t>
  </si>
  <si>
    <t>47,445*0,3+11,67*2*2+7,46*1+28,61*1</t>
  </si>
  <si>
    <t>-(1*0,5*2+1,8*0,5+3,6*0,5*4)</t>
  </si>
  <si>
    <t>47,448*0,3*2</t>
  </si>
  <si>
    <t>108,78</t>
  </si>
  <si>
    <t>47,725*1,45</t>
  </si>
  <si>
    <t>(7,445+1,61)*7,8</t>
  </si>
  <si>
    <t>-(2,295*2,6*2+4,39*2,6*2+1,33*2,6*2+2,295*2+4,39*2+1,33*2,3)</t>
  </si>
  <si>
    <t>47,445*8+43*1,5+11,67*9*2+6*2</t>
  </si>
  <si>
    <t>7,46*12+50+28,61*8,5+9*3,5</t>
  </si>
  <si>
    <t>-(1*2,6*3*3+0,88*1,5*22*3+0,95*2,4*11*3+3,9*1,1*5+3,75*1,1*5+1*1,5*4+1,8*1*3)</t>
  </si>
  <si>
    <t>43*1</t>
  </si>
  <si>
    <t>19,5*1</t>
  </si>
  <si>
    <t>(1*3*3+2,6*2*3*3+2,71*11*3+2,4*2*11*3+3,9*5+1,1*2*5+3,75*5+1,1*2*5+1,8*3+1*2*3+1*4+1,5*2*4)*0,2</t>
  </si>
  <si>
    <t>(2,295*2+2,6*2*2+4,39*2+2,6*2*2+1,33*2+2,6*2*2+2,295+2*2+4,39+2*2+1,33+2,3*2)*0,15</t>
  </si>
  <si>
    <t>19,5*1,5</t>
  </si>
  <si>
    <t>4,79+4,96*10+4,79+4,96*10</t>
  </si>
  <si>
    <t>11,67*9</t>
  </si>
  <si>
    <t>21,5+14,17*2+48,365+8</t>
  </si>
  <si>
    <t>108,78+57,43+110,88</t>
  </si>
  <si>
    <t>57,43+59,12+51,76</t>
  </si>
  <si>
    <t>4,2*2*9+12,55*0,5*2+5*0,8*2</t>
  </si>
  <si>
    <t>(7,8+7,2+2,15+21,695)*0,5</t>
  </si>
  <si>
    <t>113202111R00</t>
  </si>
  <si>
    <t>Vytrhání obrub z krajníků nebo obrubníků stojatých</t>
  </si>
  <si>
    <t>118*0,7*0,5</t>
  </si>
  <si>
    <t>118*0,6*0,15</t>
  </si>
  <si>
    <t>962031133R00</t>
  </si>
  <si>
    <t>Bourání příček cihelných tl. 15 cm</t>
  </si>
  <si>
    <t>(7,2+2,15+21,695+7,8+12,55*2)*1,8</t>
  </si>
  <si>
    <t>(57,43+57,43+51,76)*0,1</t>
  </si>
  <si>
    <t>(4,79+4,96*10)*0,05*2</t>
  </si>
  <si>
    <t>4,79+4,96*10+57,43</t>
  </si>
  <si>
    <t>4,79+4,96*10+59,12</t>
  </si>
  <si>
    <t>51,76+12*5</t>
  </si>
  <si>
    <t>38,25+12,275+2*2+38,025+12,275+12,275</t>
  </si>
  <si>
    <t>105,03</t>
  </si>
  <si>
    <t>90,63+137,03+56,67</t>
  </si>
  <si>
    <t>6*2</t>
  </si>
  <si>
    <t>(43-4*5)*1,5</t>
  </si>
  <si>
    <t>114,05+90,63+38,62+137,03+56,67+87,49</t>
  </si>
  <si>
    <t>137,03+127,08+38,62</t>
  </si>
  <si>
    <t>42,77+47,725+12,175+7,15</t>
  </si>
  <si>
    <t>6*2+16*2</t>
  </si>
  <si>
    <t>0,88*22+0,95*11+(1,2*2+4,55)*2+1,8+3,6*4+1*3</t>
  </si>
  <si>
    <t>0,88*22+0,95*11+1*2+1,8+7,325+1,65+12,275</t>
  </si>
  <si>
    <t>0,88*22+0,95*11+1*2+1,8+12,275+(1,2*2+4,55)*2*2</t>
  </si>
  <si>
    <t>3,9*5+1,8+(7,325+1,65+12,275)</t>
  </si>
  <si>
    <t>19+19+9,15</t>
  </si>
  <si>
    <t>6*4+1,5*5+8+1,5</t>
  </si>
  <si>
    <t>56,67+87,49+114,05+90,63</t>
  </si>
  <si>
    <t>90,63+38,62+137,03+137,03+56,67</t>
  </si>
  <si>
    <t>212711110U00</t>
  </si>
  <si>
    <t>Trativod bet trouba DN 80 bez lože</t>
  </si>
  <si>
    <t>15+7,5+7,5+2+21+15</t>
  </si>
  <si>
    <t>50</t>
  </si>
  <si>
    <t>90,63+56,67</t>
  </si>
  <si>
    <t>0,88*1,5*22+0,95*2,4*11+(1,2*2+4,55)*2,6*2+1,8*0,5+3,6*0,5*4+1*0,5*2+1*0,5</t>
  </si>
  <si>
    <t>0,88*1,5*22+0,95*2,4*11+1*1,5*2+1,8*0,5+7,325*2,6+1,65*2,6+12,275*2,6</t>
  </si>
  <si>
    <t>0,88*1,5*22+0,95*2,4*11+1*1,5*2+1,8*0,45+12,275*2,6+(1,2*2+4,55)*2,6*2*2</t>
  </si>
  <si>
    <t>3,9*1,1*5+1,8*0,45+(7,325+1,65+12,275)*2,6</t>
  </si>
  <si>
    <t>31+5</t>
  </si>
  <si>
    <t>11,35*11</t>
  </si>
  <si>
    <t>Odstranění balkónových zástěn vč.likvidace</t>
  </si>
  <si>
    <t>8*3</t>
  </si>
  <si>
    <t>Odstranění drobných zám.výrobků vč.likvidace</t>
  </si>
  <si>
    <t>Posunutí sloupku oplocení, branky</t>
  </si>
  <si>
    <t>2,7*27+3,9*5+3,75*5</t>
  </si>
  <si>
    <t>48,195*0,6</t>
  </si>
  <si>
    <t>(12,55*2+7,8+7,2+2,15+21,69)*1,8</t>
  </si>
  <si>
    <t>144,009</t>
  </si>
  <si>
    <t>(12,55*2+7,8+7,2+2,15+21,69)*0,5</t>
  </si>
  <si>
    <t>Hydroizolační a difúzní fólie z kašír.polyethylenu vč.lepidla</t>
  </si>
  <si>
    <t>96,9835</t>
  </si>
  <si>
    <t>144,009*1,1</t>
  </si>
  <si>
    <t>90,63+127,08</t>
  </si>
  <si>
    <t>137,03+87,49</t>
  </si>
  <si>
    <t>114,05+90,63</t>
  </si>
  <si>
    <t>56,67+38,62</t>
  </si>
  <si>
    <t>90,63+127,08+56,67+38,62</t>
  </si>
  <si>
    <t>25,375</t>
  </si>
  <si>
    <t>137,03+127,08</t>
  </si>
  <si>
    <t>114,05+137,03</t>
  </si>
  <si>
    <t>144,009*0,12*1,1</t>
  </si>
  <si>
    <t>108,78*0,03*1,1</t>
  </si>
  <si>
    <t>264,11*1,1</t>
  </si>
  <si>
    <t>217,71*1,1</t>
  </si>
  <si>
    <t>204,68*1,1</t>
  </si>
  <si>
    <t>25,375*1,1</t>
  </si>
  <si>
    <t>95,29*1,1*2</t>
  </si>
  <si>
    <t>224,52*1,1</t>
  </si>
  <si>
    <t>80,1*1,1</t>
  </si>
  <si>
    <t>168,31*1,1</t>
  </si>
  <si>
    <t>6*2+43*2,5-3,9*1,1*5-3,75*1,1*5</t>
  </si>
  <si>
    <t>6,1*40</t>
  </si>
  <si>
    <t>114,05*2+90,63*2+137,03*2+127,08*2+56,67*2+87,49*2+38,62*2</t>
  </si>
  <si>
    <t>114,05+90,63+137,03+127,08+56,67+87,4+38,62</t>
  </si>
  <si>
    <t>0,1*0,1*50*1,1</t>
  </si>
  <si>
    <t>5,39</t>
  </si>
  <si>
    <t>1303,14*2</t>
  </si>
  <si>
    <t>OK krovu vč.požadované povrch.úpravy, D+M</t>
  </si>
  <si>
    <t>77,425*1,1</t>
  </si>
  <si>
    <t>137,03+127,08+56,67+87,49+114,05+90,63+38,62</t>
  </si>
  <si>
    <t>651,57*0,1</t>
  </si>
  <si>
    <t>1,25*3</t>
  </si>
  <si>
    <t>4,31*3</t>
  </si>
  <si>
    <t>2,21*3</t>
  </si>
  <si>
    <t>0,92*3</t>
  </si>
  <si>
    <t>1,72+0,92*2</t>
  </si>
  <si>
    <t>3,52*4</t>
  </si>
  <si>
    <t>0,92*6</t>
  </si>
  <si>
    <t>0,95*66</t>
  </si>
  <si>
    <t>1,72*3</t>
  </si>
  <si>
    <t>0,92*4</t>
  </si>
  <si>
    <t>3,82*5</t>
  </si>
  <si>
    <t>3,67*5</t>
  </si>
  <si>
    <t>38+12</t>
  </si>
  <si>
    <t>14</t>
  </si>
  <si>
    <t>3,82*14</t>
  </si>
  <si>
    <t>3,67*14</t>
  </si>
  <si>
    <t>38+14+22</t>
  </si>
  <si>
    <t>55,5*2</t>
  </si>
  <si>
    <t>114,05+80,1+90,63</t>
  </si>
  <si>
    <t>114,05+90,63+137,03+127,08+56,67+87,49+38,62</t>
  </si>
  <si>
    <t>76707</t>
  </si>
  <si>
    <t>Zábradlí, D+M Z07, popis viz výpis výrobků</t>
  </si>
  <si>
    <t>76708</t>
  </si>
  <si>
    <t>Exteriérová dělící příčka, D+M Z08, popis viz výpis výrobků</t>
  </si>
  <si>
    <t>76709</t>
  </si>
  <si>
    <t>Exteriérová dělící příčka, D+M Z09, popis viz výpis výrobků</t>
  </si>
  <si>
    <t>76731</t>
  </si>
  <si>
    <t>Zkrácení pole branky u fasády o tl.160mm Z31, popis viz výpis výrobků</t>
  </si>
  <si>
    <t>76901</t>
  </si>
  <si>
    <t>Plast okno 1800x500, D+M W01, popis viz výpis výrobků</t>
  </si>
  <si>
    <t>76902</t>
  </si>
  <si>
    <t>Plast okno 1000x500, D+M W02, popis viz výpis výrobků</t>
  </si>
  <si>
    <t>76910</t>
  </si>
  <si>
    <t>Plast okno 1800x1000, D+M W10, popis viz výpis výrobků</t>
  </si>
  <si>
    <t>76911</t>
  </si>
  <si>
    <t>Plast okno 1000x1500, D+M W11, popis viz výpis výrobků</t>
  </si>
  <si>
    <t>76913</t>
  </si>
  <si>
    <t>Plast okno 1330x2600, D+M W13, popis viz výpis výrobků</t>
  </si>
  <si>
    <t>76914-1</t>
  </si>
  <si>
    <t>Plast stěna 4390x2600, D+M W14/01, popis viz výpis výrobků</t>
  </si>
  <si>
    <t>76914-2</t>
  </si>
  <si>
    <t>Plast stěna 4390x2600, D+M W14/02, popis viz výpis výrobků</t>
  </si>
  <si>
    <t>76914a-1</t>
  </si>
  <si>
    <t>Plast okno 2290x2600, D+M W14a/01, popis viz výpis výrobků</t>
  </si>
  <si>
    <t>76914a-2</t>
  </si>
  <si>
    <t>Plast okno 2290x2600, D+M W14a/02, popis viz výpis výrobků</t>
  </si>
  <si>
    <t>76927</t>
  </si>
  <si>
    <t>Plast okno 3600x500, D+M W27, popis viz výpis výrobků</t>
  </si>
  <si>
    <t>76934</t>
  </si>
  <si>
    <t>Plast stěna 4390x2000, D+M W34, popis viz výpis výrobků</t>
  </si>
  <si>
    <t>76934a</t>
  </si>
  <si>
    <t>Plast stěna 2290x2000, D+M W34A, popis viz výpis výrobků</t>
  </si>
  <si>
    <t>76941</t>
  </si>
  <si>
    <t>Plast stěna 1300x2070-2600, D+M W41, popis viz výpis výrobků</t>
  </si>
  <si>
    <t>76961</t>
  </si>
  <si>
    <t>Plast sestava 4550x2600, D+M SK1, SK2, SK1A, SK2A, popis viz výpis výrobků</t>
  </si>
  <si>
    <t>(108,78+57,43+110,88)*1,1</t>
  </si>
  <si>
    <t>60*1,1</t>
  </si>
  <si>
    <t>60</t>
  </si>
  <si>
    <t>57,43</t>
  </si>
  <si>
    <t>59,12+51,76</t>
  </si>
  <si>
    <t>150,446+454,895</t>
  </si>
  <si>
    <t>63,416+87,03</t>
  </si>
  <si>
    <t>116,55+312,97+25,375</t>
  </si>
  <si>
    <t>954312202R00</t>
  </si>
  <si>
    <t>Opláštění z SDK,2.str.,do 500x500 mm,RF tl.12,5 mm</t>
  </si>
  <si>
    <t xml:space="preserve">12,5 : </t>
  </si>
  <si>
    <t>12,5</t>
  </si>
  <si>
    <t>342264101R00</t>
  </si>
  <si>
    <t>Osazení reviz. dvířek do SDK podhledu, do 0,25 m2</t>
  </si>
  <si>
    <t xml:space="preserve">2 : </t>
  </si>
  <si>
    <t>28349014R</t>
  </si>
  <si>
    <t>Dvířka revizní plná SI 3030 rozměr 300x300 mm</t>
  </si>
  <si>
    <t>POL3_0</t>
  </si>
  <si>
    <t>998766100</t>
  </si>
  <si>
    <t>Přesun hmot pro sádrokartonové konstr., výšky do 6 m</t>
  </si>
  <si>
    <t>722182001R00</t>
  </si>
  <si>
    <t>Montáž izolačních skruží na potrubí přímé DN 25</t>
  </si>
  <si>
    <t xml:space="preserve">32,5+25 : </t>
  </si>
  <si>
    <t>57,5</t>
  </si>
  <si>
    <t>631543-04</t>
  </si>
  <si>
    <t>Pouzdro potrubí izolační ze syntetického kaučuku, 22/19 mm</t>
  </si>
  <si>
    <t xml:space="preserve">34 : </t>
  </si>
  <si>
    <t>631543-05</t>
  </si>
  <si>
    <t>Pouzdro potrubí izolační ze syntetického kaučuku, 28/19 mm</t>
  </si>
  <si>
    <t xml:space="preserve">26,5 : </t>
  </si>
  <si>
    <t>26,5</t>
  </si>
  <si>
    <t>722182004R00</t>
  </si>
  <si>
    <t>Montáž izolačních skruží na potrubí přímé DN 40</t>
  </si>
  <si>
    <t xml:space="preserve">49 : </t>
  </si>
  <si>
    <t>631543-06</t>
  </si>
  <si>
    <t>Pouzdro potrubí izolační ze syntetického kaučuku, 35/19 mm</t>
  </si>
  <si>
    <t xml:space="preserve">51,5 : </t>
  </si>
  <si>
    <t>51,5</t>
  </si>
  <si>
    <t>713491111R00</t>
  </si>
  <si>
    <t>Izolace -  montáž oplechování pevného - potrubí</t>
  </si>
  <si>
    <t xml:space="preserve">12 : </t>
  </si>
  <si>
    <t>12</t>
  </si>
  <si>
    <t>713491112R00</t>
  </si>
  <si>
    <t>Izolace -  montáž oplechování pevného - ohybů</t>
  </si>
  <si>
    <t xml:space="preserve">1,5 : </t>
  </si>
  <si>
    <t>1,5</t>
  </si>
  <si>
    <t>19421135R</t>
  </si>
  <si>
    <t>Plech Al 99,5  1,00x1000x2000 mm</t>
  </si>
  <si>
    <t xml:space="preserve">(12+1,5)*2,7 : </t>
  </si>
  <si>
    <t>36,45</t>
  </si>
  <si>
    <t>28318701R</t>
  </si>
  <si>
    <t>Nekonečný pás ze syntetického kaučuku š 1000 mm, tl. 19 mm</t>
  </si>
  <si>
    <t xml:space="preserve">0,5 : </t>
  </si>
  <si>
    <t>0,5</t>
  </si>
  <si>
    <t>998713103R00</t>
  </si>
  <si>
    <t>Přesun hmot pro izolace tepelné, výšky do 24 m</t>
  </si>
  <si>
    <t>733164104R00</t>
  </si>
  <si>
    <t>Montáž potrubí z měděných trubek vytápění D 22 mm</t>
  </si>
  <si>
    <t xml:space="preserve">32,5 : </t>
  </si>
  <si>
    <t>32,5</t>
  </si>
  <si>
    <t>19632375R</t>
  </si>
  <si>
    <t>Trubka měděná E Cu 99,99 Supersan polotvr. 22x1 mm</t>
  </si>
  <si>
    <t>733164105R00</t>
  </si>
  <si>
    <t>Montáž potrubí z měděných trubek vytápění D 28 mm</t>
  </si>
  <si>
    <t xml:space="preserve">25 : </t>
  </si>
  <si>
    <t>25</t>
  </si>
  <si>
    <t>19632696R</t>
  </si>
  <si>
    <t>Trubka měděná E Cu 99,99 Supersan tvrdá 28x1,5 mm</t>
  </si>
  <si>
    <t>733164106R00</t>
  </si>
  <si>
    <t>Montáž potrubí z měděných trubek vytápění D 35 mm</t>
  </si>
  <si>
    <t>19632716R</t>
  </si>
  <si>
    <t>Trubka měděná E Cu 99,99 Supersan tvrdá 35x1,5 mm</t>
  </si>
  <si>
    <t>998733103R00</t>
  </si>
  <si>
    <t>Přesun hmot pro rozvody potrubí, výšky do 24 m</t>
  </si>
  <si>
    <t>484720222R</t>
  </si>
  <si>
    <t>Plochý solární kolektor</t>
  </si>
  <si>
    <t xml:space="preserve">16 : </t>
  </si>
  <si>
    <t>16</t>
  </si>
  <si>
    <t>484720253</t>
  </si>
  <si>
    <t>Sada připojovací pro kolektorové pole</t>
  </si>
  <si>
    <t xml:space="preserve">4 : </t>
  </si>
  <si>
    <t>484720267</t>
  </si>
  <si>
    <t>Sada pro uchycení a propojení 4 ks plochých kolektorů</t>
  </si>
  <si>
    <t>6,1*15</t>
  </si>
  <si>
    <t>91,5*0,12*0,16*1,15</t>
  </si>
  <si>
    <t>Kalkul</t>
  </si>
  <si>
    <t>484720262</t>
  </si>
  <si>
    <t>Šroub kombi s držákem pro přichycení H profilu</t>
  </si>
  <si>
    <t xml:space="preserve">3*10+2*6 : </t>
  </si>
  <si>
    <t>551310301</t>
  </si>
  <si>
    <t>Regulátor průtoku 2-12 l/min 3/4"</t>
  </si>
  <si>
    <t>551310400R</t>
  </si>
  <si>
    <t>Odvzdušňovací ventil solární 3/8"</t>
  </si>
  <si>
    <t>551310401R</t>
  </si>
  <si>
    <t>Uzavírací ventil solární 3/8" MF</t>
  </si>
  <si>
    <t>4841003</t>
  </si>
  <si>
    <t>Výměník aktivního chlazení solárního okruhu S2</t>
  </si>
  <si>
    <t xml:space="preserve">1 : </t>
  </si>
  <si>
    <t>Konzola nástěnná, 860/850/500 mm</t>
  </si>
  <si>
    <t>POL12_0</t>
  </si>
  <si>
    <t>998738102R00</t>
  </si>
  <si>
    <t>Přesun hmot pro solární systémy, výšky do 12 m</t>
  </si>
  <si>
    <t xml:space="preserve">24 : </t>
  </si>
  <si>
    <t>972054141R00</t>
  </si>
  <si>
    <t>Vybourání otv. stropy ŽB pl. 0,0225 m2, tl. 15 cm</t>
  </si>
  <si>
    <t xml:space="preserve">3 : </t>
  </si>
  <si>
    <t>971033231R00</t>
  </si>
  <si>
    <t>Vybourání otv. zeď cihel. 0,0225 m2, tl. 15cm, MVC</t>
  </si>
  <si>
    <t>979092111R00</t>
  </si>
  <si>
    <t>Vyklizení ulehlé suti z pl.do 15 m2/ hl. 2 m-ručně</t>
  </si>
  <si>
    <t xml:space="preserve">5*0,0225*0,15 : </t>
  </si>
  <si>
    <t>0,01688</t>
  </si>
  <si>
    <t xml:space="preserve">0,046 : </t>
  </si>
  <si>
    <t>0,046</t>
  </si>
  <si>
    <t>979084419R00</t>
  </si>
  <si>
    <t>Příplatek za dopravu hmot za každý další 1 km</t>
  </si>
  <si>
    <t xml:space="preserve">8,5 : </t>
  </si>
  <si>
    <t>8,5</t>
  </si>
  <si>
    <t xml:space="preserve">6 : </t>
  </si>
  <si>
    <t xml:space="preserve">33,5+23,5 : </t>
  </si>
  <si>
    <t>57</t>
  </si>
  <si>
    <t xml:space="preserve">35 : </t>
  </si>
  <si>
    <t>35</t>
  </si>
  <si>
    <t>631547114R</t>
  </si>
  <si>
    <t>Pouzdro potrubní izolační, kamenná vlna, polep AL folií, 28/30 mm</t>
  </si>
  <si>
    <t xml:space="preserve">148,5+62 : </t>
  </si>
  <si>
    <t>210,5</t>
  </si>
  <si>
    <t xml:space="preserve">156 : </t>
  </si>
  <si>
    <t>156</t>
  </si>
  <si>
    <t>631543-07</t>
  </si>
  <si>
    <t>Pouzdro potrubí izolační ze syntetického kaučuku, 42/19 mm</t>
  </si>
  <si>
    <t xml:space="preserve">65 : </t>
  </si>
  <si>
    <t>65</t>
  </si>
  <si>
    <t>631547115R</t>
  </si>
  <si>
    <t>Pouzdro potrubní izolační, kamenná vlna, polep AL folií, 35/30 mm</t>
  </si>
  <si>
    <t>631547116R</t>
  </si>
  <si>
    <t>Pouzdro potrubní izolační, kamenná vlna, polep AL folií, 42/30 mm</t>
  </si>
  <si>
    <t xml:space="preserve">26 : </t>
  </si>
  <si>
    <t>26</t>
  </si>
  <si>
    <t>631547118R</t>
  </si>
  <si>
    <t>Pouzdro potrubní izolační, kamenná vlna, polep AL folií, 54/30 mm</t>
  </si>
  <si>
    <t xml:space="preserve">14 : </t>
  </si>
  <si>
    <t xml:space="preserve">23 : </t>
  </si>
  <si>
    <t>23</t>
  </si>
  <si>
    <t xml:space="preserve">2,4 : </t>
  </si>
  <si>
    <t>2,4</t>
  </si>
  <si>
    <t xml:space="preserve">(23+2,4)*2,7 : </t>
  </si>
  <si>
    <t>68,58</t>
  </si>
  <si>
    <t>722130802R00</t>
  </si>
  <si>
    <t>Demontáž potrubí ocelových závitových DN 40</t>
  </si>
  <si>
    <t xml:space="preserve">5 : </t>
  </si>
  <si>
    <t>5</t>
  </si>
  <si>
    <t>722290821R00</t>
  </si>
  <si>
    <t>Přesun vybouraných hmot - vodovody, H do 6 m</t>
  </si>
  <si>
    <t xml:space="preserve">0,0249 : </t>
  </si>
  <si>
    <t>0,0249</t>
  </si>
  <si>
    <t>722161115R00</t>
  </si>
  <si>
    <t>Potrubí měď s tvarovkami Geberit Mapress D 28 x 1</t>
  </si>
  <si>
    <t>722161116R00</t>
  </si>
  <si>
    <t>Potrubí měď s tvarovkami Geberit Mapress D 35 x1,5</t>
  </si>
  <si>
    <t>722161117R00</t>
  </si>
  <si>
    <t>Potrubí měď s tvarovkami Geberit Mapress D 42 x1,5</t>
  </si>
  <si>
    <t xml:space="preserve">22 : </t>
  </si>
  <si>
    <t>22</t>
  </si>
  <si>
    <t>722161118R00</t>
  </si>
  <si>
    <t>Potrubí měď s tvarovkami Geberit Mapress D 54 x2,0</t>
  </si>
  <si>
    <t>722172614R00</t>
  </si>
  <si>
    <t>Potrubí z PPR, D 40x5,5 mm, PN 16</t>
  </si>
  <si>
    <t>722172615R00</t>
  </si>
  <si>
    <t>Potrubí z PPR, D 50x6,9 mm, PN 16</t>
  </si>
  <si>
    <t>722237223R00</t>
  </si>
  <si>
    <t>Kohout vod.kul.,2xvnitřní záv. DN 25</t>
  </si>
  <si>
    <t>722237224R00</t>
  </si>
  <si>
    <t>Kohout vod.kul.,2xvnitřní záv. DN 32</t>
  </si>
  <si>
    <t>722237225R00</t>
  </si>
  <si>
    <t>Kohout vod.kul.,2xvnitřní záv. DN 40</t>
  </si>
  <si>
    <t xml:space="preserve">10 : </t>
  </si>
  <si>
    <t>10</t>
  </si>
  <si>
    <t>722237663R00</t>
  </si>
  <si>
    <t>Klapka zpětná,2xvnitř.závit DN 25,vod</t>
  </si>
  <si>
    <t>722237664R00</t>
  </si>
  <si>
    <t>Klapka zpětná,2xvnitř.závit DN 32,vod</t>
  </si>
  <si>
    <t>722237665R00</t>
  </si>
  <si>
    <t>Klapka zpětná,2xvnitř.závit DN 40, vod</t>
  </si>
  <si>
    <t>722235523R00</t>
  </si>
  <si>
    <t>Filtr,vod.vnitřní-vnitřní z. DN 25</t>
  </si>
  <si>
    <t>722235524R00</t>
  </si>
  <si>
    <t>Filtr,vod.vnitřní-vnitřní z. DN 32</t>
  </si>
  <si>
    <t>722235525R00</t>
  </si>
  <si>
    <t>Filtr,vod.vnitřní-vnitřní z. DN 40</t>
  </si>
  <si>
    <t>722221112R00</t>
  </si>
  <si>
    <t>Kohout vypouštěcí kulový, DN 15</t>
  </si>
  <si>
    <t>551200350R</t>
  </si>
  <si>
    <t>Ventil pojistný 1/2" FF x 6 bar</t>
  </si>
  <si>
    <t>722239105R00</t>
  </si>
  <si>
    <t>Montáž vodovodních armatur 2závity, G 6/4</t>
  </si>
  <si>
    <t>55102001R</t>
  </si>
  <si>
    <t>Ventil přepínací se servopohonem 230 V, DN 40, 55°C</t>
  </si>
  <si>
    <t>RTS 10/ I</t>
  </si>
  <si>
    <t>55102002R</t>
  </si>
  <si>
    <t>Ventil směšovací termostatický, DN 40, 55°C</t>
  </si>
  <si>
    <t>722290234R00</t>
  </si>
  <si>
    <t>Proplach a dezinfekce vodovod.potrubí DN 80</t>
  </si>
  <si>
    <t xml:space="preserve">4+14+22+12 : </t>
  </si>
  <si>
    <t>52</t>
  </si>
  <si>
    <t>42260622R</t>
  </si>
  <si>
    <t>Ventil odvzdušňovací automatický 3/8"</t>
  </si>
  <si>
    <t>38832105R</t>
  </si>
  <si>
    <t>Teploměr axiální D 63/L 50 mm</t>
  </si>
  <si>
    <t>722280106R00</t>
  </si>
  <si>
    <t>Tlaková zkouška vodovodního potrubí DN 32</t>
  </si>
  <si>
    <t xml:space="preserve">18 : </t>
  </si>
  <si>
    <t>18</t>
  </si>
  <si>
    <t>722280107R00</t>
  </si>
  <si>
    <t>Tlaková zkouška vodovodního potrubí DN 40</t>
  </si>
  <si>
    <t>722280108R00</t>
  </si>
  <si>
    <t>Tlaková zkouška vodovodního potrubí DN 50</t>
  </si>
  <si>
    <t>998722101R00</t>
  </si>
  <si>
    <t>Přesun hmot pro vnitřní vodovod, výšky do 6 m</t>
  </si>
  <si>
    <t>728415811R00</t>
  </si>
  <si>
    <t>Demontáž mřížky větrací nebo ventilační do 0,04 m2</t>
  </si>
  <si>
    <t>728614613R00</t>
  </si>
  <si>
    <t>Mtž ventilátoru axiál. nízkotl. nástěn.do d 300 mm</t>
  </si>
  <si>
    <t>429-01</t>
  </si>
  <si>
    <t>Ventilátor axiální nástěnný, d 250 mm</t>
  </si>
  <si>
    <t>998728101R00</t>
  </si>
  <si>
    <t>Přesun hmot pro vzduchotechniku, výšky do 6 m</t>
  </si>
  <si>
    <t>732219316R00</t>
  </si>
  <si>
    <t>Montáž ohříváků vody stojat.PN 0,6-0,6,do 1600 l</t>
  </si>
  <si>
    <t>soubor</t>
  </si>
  <si>
    <t>48438895RT1</t>
  </si>
  <si>
    <t>Ohřívač TUV zásobníkový 1500 l</t>
  </si>
  <si>
    <t>732339107R00</t>
  </si>
  <si>
    <t>Montáž nádoby expanzní tlakové 140 l</t>
  </si>
  <si>
    <t>484673319R</t>
  </si>
  <si>
    <t>Nádoba solární expanzní Reflex S 140/10</t>
  </si>
  <si>
    <t>732339105R00</t>
  </si>
  <si>
    <t>Montáž nádoby expanzní tlakové 80 l</t>
  </si>
  <si>
    <t>484673317R</t>
  </si>
  <si>
    <t>Nádoba solární expanzní Reflex S 80/10</t>
  </si>
  <si>
    <t>732339101R00</t>
  </si>
  <si>
    <t>Montáž nádoby expanzní tlakové 12 l</t>
  </si>
  <si>
    <t>484661002</t>
  </si>
  <si>
    <t>Nádoba tlaková oddělovací 12 l / 10 bar</t>
  </si>
  <si>
    <t>732339102R00</t>
  </si>
  <si>
    <t>Montáž nádoby expanzní tlakové 25 l.</t>
  </si>
  <si>
    <t>484661003</t>
  </si>
  <si>
    <t>Nádoba tlaková oddělovací 20 l / 10 bar</t>
  </si>
  <si>
    <t>732214813R00</t>
  </si>
  <si>
    <t>Vypuštění vody z ohříváků o obsahu do 630 l</t>
  </si>
  <si>
    <t>48466604R</t>
  </si>
  <si>
    <t>Nádoba expanzní vodárenská s vakem DE 25/10</t>
  </si>
  <si>
    <t>732429111R00</t>
  </si>
  <si>
    <t>Montáž čerpadel oběhových spirálních, DN 25</t>
  </si>
  <si>
    <t>42610901R</t>
  </si>
  <si>
    <t>Čerpadlo oběhové s elektronickou regulací výkonu, Q=2,9 m3/h, H=1,5 m, 230 V, 50 Hz</t>
  </si>
  <si>
    <t>42610902R</t>
  </si>
  <si>
    <t>Čerpadlo oběhové s elektronickou regulací výkonu, Q=2,0 m3/h, H=1,0 m, 230 V, 50 Hz</t>
  </si>
  <si>
    <t>426109-03</t>
  </si>
  <si>
    <t>Čerpadlo oběhové s elektronickou regulací výkonu, Q=1,5 m3/h, H=1,5 m, 230 V, 50 Hz</t>
  </si>
  <si>
    <t>732291915R00</t>
  </si>
  <si>
    <t>Napuštění výměníků a ohříváků vodou do 1000 l</t>
  </si>
  <si>
    <t>732291913R00</t>
  </si>
  <si>
    <t>Zpětné připojení potrubí studené vody</t>
  </si>
  <si>
    <t>732291912R00</t>
  </si>
  <si>
    <t>Zpětné připojení potrubí TUV a cirkulace</t>
  </si>
  <si>
    <t>732339993R00</t>
  </si>
  <si>
    <t>Revize expanzní tlakové nádoby do 500 l</t>
  </si>
  <si>
    <t>998732101R00</t>
  </si>
  <si>
    <t>Přesun hmot pro strojovny, výšky do 6 m</t>
  </si>
  <si>
    <t>998732102R00</t>
  </si>
  <si>
    <t>Přesun hmot pro strojovny, výšky do 12 m</t>
  </si>
  <si>
    <t xml:space="preserve">33,5 : </t>
  </si>
  <si>
    <t>33,5</t>
  </si>
  <si>
    <t xml:space="preserve">23,5 : </t>
  </si>
  <si>
    <t>23,5</t>
  </si>
  <si>
    <t xml:space="preserve">148,5 : </t>
  </si>
  <si>
    <t>148,5</t>
  </si>
  <si>
    <t>733164107R00</t>
  </si>
  <si>
    <t>Montáž potrubí z měděných trubek vytápění D 42 mm</t>
  </si>
  <si>
    <t xml:space="preserve">62 : </t>
  </si>
  <si>
    <t>62</t>
  </si>
  <si>
    <t>19632736R</t>
  </si>
  <si>
    <t>Trubka měděná E Cu 99,99 Supersan tvrdá 42x1,5 mm</t>
  </si>
  <si>
    <t>5953458509R</t>
  </si>
  <si>
    <t>Požárně ochranná manžeta 35 mm</t>
  </si>
  <si>
    <t>595345850R</t>
  </si>
  <si>
    <t>Požárně ochranná manžeta 48 mm</t>
  </si>
  <si>
    <t>734419121R00</t>
  </si>
  <si>
    <t>Montáž kompaktního měřiče tepla přírubového DN 20</t>
  </si>
  <si>
    <t>38822183</t>
  </si>
  <si>
    <t>Souprava měřiče spotřeby tepla, fluidikový průtokoměr, DN20/2,5, M-BUS</t>
  </si>
  <si>
    <t>734419122R00</t>
  </si>
  <si>
    <t>Montáž kompaktního měřiče tepla přírubového DN 25</t>
  </si>
  <si>
    <t>38822184</t>
  </si>
  <si>
    <t>Souprava měřiče spotřeby tepla, fluidikový průtokoměr, DN25/3,5, M-BUS</t>
  </si>
  <si>
    <t>38822186</t>
  </si>
  <si>
    <t>Souprava měřiče spotřeby tepla, fluidikový průtokoměr, DN25/6, M-BUS</t>
  </si>
  <si>
    <t>38822199</t>
  </si>
  <si>
    <t>Napájecí modul měřiče tepla, 230 V, 50 Hz</t>
  </si>
  <si>
    <t>55102003R</t>
  </si>
  <si>
    <t>Ventil třícestný přepínací se servopohonem 230 V, DN 32</t>
  </si>
  <si>
    <t>55102004R</t>
  </si>
  <si>
    <t>Ventil třícestný přepínací se servopohonem 230 V, DN 40</t>
  </si>
  <si>
    <t>42237514R</t>
  </si>
  <si>
    <t>Kohout kulový závit. 1", 180°C, nerez</t>
  </si>
  <si>
    <t>42237515R</t>
  </si>
  <si>
    <t>Kohout kulový závit. 5/4", 180°C, nerez</t>
  </si>
  <si>
    <t xml:space="preserve">7 : </t>
  </si>
  <si>
    <t>7</t>
  </si>
  <si>
    <t>42237516R</t>
  </si>
  <si>
    <t>Kohout kulový závit. 6/4", 180°C, nerez</t>
  </si>
  <si>
    <t>5511356974R</t>
  </si>
  <si>
    <t>Kohout kulový vypouštěcí 1/2"</t>
  </si>
  <si>
    <t xml:space="preserve">8 : </t>
  </si>
  <si>
    <t>8</t>
  </si>
  <si>
    <t>5511361552R</t>
  </si>
  <si>
    <t>Filtr s vnitřními závity 1 1/4"</t>
  </si>
  <si>
    <t>5511361553R</t>
  </si>
  <si>
    <t>Filtr s vnitřními závity 1 1/2"</t>
  </si>
  <si>
    <t>38841251R</t>
  </si>
  <si>
    <t>Tlakoměr standardní D 63 0-6 bar</t>
  </si>
  <si>
    <t>55100000</t>
  </si>
  <si>
    <t>Armatura uzavírací se zjištěním a vypouštěním, 10 bar, 120°C, 1"</t>
  </si>
  <si>
    <t>42218106</t>
  </si>
  <si>
    <t>Ventil zónový dvoucestný, servopohoh 230 V, 5/4"</t>
  </si>
  <si>
    <t>42218107</t>
  </si>
  <si>
    <t>Ventil zónový dvoucestný, servopohon 230 V, 6/4"</t>
  </si>
  <si>
    <t>388214421RT1</t>
  </si>
  <si>
    <t>Vodoměr domovní DN25/SV, suchoběžný, vícevtokový. M-BUS</t>
  </si>
  <si>
    <t>998734101R00</t>
  </si>
  <si>
    <t>Přesun hmot pro armatury, výšky do 6 m</t>
  </si>
  <si>
    <t xml:space="preserve">32 : </t>
  </si>
  <si>
    <t>32</t>
  </si>
  <si>
    <t xml:space="preserve">8*10 : </t>
  </si>
  <si>
    <t>80</t>
  </si>
  <si>
    <t>48471603R</t>
  </si>
  <si>
    <t>Čerpadlová skupina solární, bez regulátoru, 8-28 l/min, 1"</t>
  </si>
  <si>
    <t>48471604</t>
  </si>
  <si>
    <t>Čerpadlová skupina solární, bez regulátoru, 20-70 l/min, 6/4"</t>
  </si>
  <si>
    <t>48471610R</t>
  </si>
  <si>
    <t>Solární kapalina na bázi monopropylenglykolu, 230°C, -28°C</t>
  </si>
  <si>
    <t>l</t>
  </si>
  <si>
    <t>RTS 13/ I</t>
  </si>
  <si>
    <t xml:space="preserve">425 : </t>
  </si>
  <si>
    <t>425</t>
  </si>
  <si>
    <t>484323318RT1</t>
  </si>
  <si>
    <t>Pájený deskový výměník tepla, 40 desek, plocha 2,2 m2, včetně tepelné izolace EPDM</t>
  </si>
  <si>
    <t>484323318RT2</t>
  </si>
  <si>
    <t>Pájený deskový výměník tepla, 30 desek, plocha 4,8 m2, včetně tepelné izolace EPDM</t>
  </si>
  <si>
    <t>4841001</t>
  </si>
  <si>
    <t>Výměník aktivního chlazení solárního okruhu S1</t>
  </si>
  <si>
    <t>900      RT3</t>
  </si>
  <si>
    <t>Plnění solární soustavy</t>
  </si>
  <si>
    <t>h</t>
  </si>
  <si>
    <t>Prav.M</t>
  </si>
  <si>
    <t>HZS</t>
  </si>
  <si>
    <t>POL10_</t>
  </si>
  <si>
    <t>900RT3</t>
  </si>
  <si>
    <t>Montážní práce solární soustava</t>
  </si>
  <si>
    <t xml:space="preserve">196 : </t>
  </si>
  <si>
    <t>196</t>
  </si>
  <si>
    <t>904R00</t>
  </si>
  <si>
    <t>Topná a tlaková zkouška solární soustavy</t>
  </si>
  <si>
    <t>904R01</t>
  </si>
  <si>
    <t>Komplexní zkouška solární soustavy</t>
  </si>
  <si>
    <t>909R00</t>
  </si>
  <si>
    <t>Úprava měřičů tepla v autorizovaném metrologickém středisku pro použití s jinou kapalinou než voda</t>
  </si>
  <si>
    <t>Pronájem jeřábu</t>
  </si>
  <si>
    <t>OPN</t>
  </si>
  <si>
    <t>POL13_0</t>
  </si>
  <si>
    <t xml:space="preserve">228 : </t>
  </si>
  <si>
    <t>228</t>
  </si>
  <si>
    <t xml:space="preserve">7*0,0225*0,15 : </t>
  </si>
  <si>
    <t>0,02363</t>
  </si>
  <si>
    <t xml:space="preserve">0,058 : </t>
  </si>
  <si>
    <t>0,058</t>
  </si>
  <si>
    <t>998713101R00</t>
  </si>
  <si>
    <t>Přesun hmot pro izolace tepelné, výšky do 6 m</t>
  </si>
  <si>
    <t>733110806R00</t>
  </si>
  <si>
    <t>Demontáž potrubí ocelového závitového do DN 15-32</t>
  </si>
  <si>
    <t>733890801R00</t>
  </si>
  <si>
    <t>Přemístění vybouraných hmot - potrubí, H do 6 m</t>
  </si>
  <si>
    <t xml:space="preserve">0,0193 : </t>
  </si>
  <si>
    <t>0,0193</t>
  </si>
  <si>
    <t>733111114R00</t>
  </si>
  <si>
    <t>Potrubí závit. bezešvé běžné v kotelnách DN 20</t>
  </si>
  <si>
    <t>733111116R00</t>
  </si>
  <si>
    <t>Potrubí závit. bezešvé běžné v kotelnách DN 32</t>
  </si>
  <si>
    <t>733190106R00</t>
  </si>
  <si>
    <t>Tlaková zkouška potrubí  DN 32</t>
  </si>
  <si>
    <t>998733101R00</t>
  </si>
  <si>
    <t>Přesun hmot pro rozvody potrubí, výšky do 6 m</t>
  </si>
  <si>
    <t>734235222R00</t>
  </si>
  <si>
    <t>Kohout kulový, 2xvnitřní záv., DN 20, PN 16, 120°C</t>
  </si>
  <si>
    <t>734235224R00</t>
  </si>
  <si>
    <t>Kohout kulový, 2xvnitřní záv., DN 32, PN 16, 120°C</t>
  </si>
  <si>
    <t>734295321R00</t>
  </si>
  <si>
    <t>Kohout kul.vypouštěcí,komplet,DN 15</t>
  </si>
  <si>
    <t>734295214R00</t>
  </si>
  <si>
    <t>Filtr, vnitřní-vnitřní z. DN 32</t>
  </si>
  <si>
    <t>735494811R00</t>
  </si>
  <si>
    <t>Vypuštění vody z otopných těles</t>
  </si>
  <si>
    <t xml:space="preserve">1,2 : </t>
  </si>
  <si>
    <t>1,2</t>
  </si>
  <si>
    <t>735191910R00</t>
  </si>
  <si>
    <t>Napuštění vody do otopného systému - bez kotle</t>
  </si>
  <si>
    <t>735000912R00</t>
  </si>
  <si>
    <t>Oprava-vyregulování ventilů s termost.ovládáním</t>
  </si>
  <si>
    <t xml:space="preserve">342 : </t>
  </si>
  <si>
    <t>342</t>
  </si>
  <si>
    <t>735191905R00</t>
  </si>
  <si>
    <t>Oprava - odvzdušnění otopných těles</t>
  </si>
  <si>
    <t>783424740R00</t>
  </si>
  <si>
    <t>Nátěr syntetický potrubí do DN 50 mm základní</t>
  </si>
  <si>
    <t>904R02</t>
  </si>
  <si>
    <t>Topná zkouška - kotelna</t>
  </si>
  <si>
    <t>Topná zkouška - otopná soustava</t>
  </si>
  <si>
    <t>900RT5</t>
  </si>
  <si>
    <t>Pasport otopné soustavy (zmapování stávajícího stavu otopné soustavy)</t>
  </si>
  <si>
    <t>900RT9</t>
  </si>
  <si>
    <t>Projekt vyregulování otopné soustavy</t>
  </si>
  <si>
    <t xml:space="preserve">64 : </t>
  </si>
  <si>
    <t>64</t>
  </si>
  <si>
    <t>900      R04</t>
  </si>
  <si>
    <t>Zmapování stávající síťové infrastruktury</t>
  </si>
  <si>
    <t>900RT4</t>
  </si>
  <si>
    <t>Montážní práce elekro a MaR</t>
  </si>
  <si>
    <t xml:space="preserve">48 : </t>
  </si>
  <si>
    <t>48</t>
  </si>
  <si>
    <t>Montážní dokumentace MaR</t>
  </si>
  <si>
    <t>Tvorba programové aplikace solárního regulátoru</t>
  </si>
  <si>
    <t>Dokumentace skutečného provedení MaR</t>
  </si>
  <si>
    <t>Uvedení systému MaR do provozu a zaškolení obsluhy</t>
  </si>
  <si>
    <t>Zpracování návodu k obsluze</t>
  </si>
  <si>
    <t>905      R01</t>
  </si>
  <si>
    <t>Revize elektro</t>
  </si>
  <si>
    <t>5513808030R</t>
  </si>
  <si>
    <t>Rozvaděč elektro a MaR, komplet vystrojený</t>
  </si>
  <si>
    <t>RTS 18/ II</t>
  </si>
  <si>
    <t>5513808032</t>
  </si>
  <si>
    <t>Regulátor solárního systému, volně programovatelný</t>
  </si>
  <si>
    <t>5,7*16+6,4*38</t>
  </si>
  <si>
    <t>334,4*0,12*0,16*1,15</t>
  </si>
  <si>
    <t>5513808033</t>
  </si>
  <si>
    <t>Ovládací panel k regulátoru dotykový</t>
  </si>
  <si>
    <t>40501001</t>
  </si>
  <si>
    <t>Regulátor otáček ventilátoru triakový, vstup 0-10 V, výstup 0-230V/6A, DIN lišta</t>
  </si>
  <si>
    <t>371202510R</t>
  </si>
  <si>
    <t>GSM komunikátor</t>
  </si>
  <si>
    <t>5513808038</t>
  </si>
  <si>
    <t>Teplotní čidlo příložné</t>
  </si>
  <si>
    <t xml:space="preserve">9 : </t>
  </si>
  <si>
    <t>5513808039</t>
  </si>
  <si>
    <t>Teplotní čidlo do jímky</t>
  </si>
  <si>
    <t>5513808040R</t>
  </si>
  <si>
    <t>Teplotní čidlo do jímky solární</t>
  </si>
  <si>
    <t>5513808041R</t>
  </si>
  <si>
    <t>Teplotní čidlo prostorové vnitřní</t>
  </si>
  <si>
    <t>5513808042</t>
  </si>
  <si>
    <t>Teplotní čidlo prostorové venkovní</t>
  </si>
  <si>
    <t>5513808044</t>
  </si>
  <si>
    <t>Čidlo tlaku, rozsah 0-6 bar</t>
  </si>
  <si>
    <t>800100507</t>
  </si>
  <si>
    <t>Centrální dispečink (vizualizace datových bodů, ukládání dat)</t>
  </si>
  <si>
    <t>211800701R00</t>
  </si>
  <si>
    <t>Kabel JYTY-Cu folie volně uložený, 2x1 mm</t>
  </si>
  <si>
    <t>POL1_9</t>
  </si>
  <si>
    <t xml:space="preserve">375 : </t>
  </si>
  <si>
    <t>375</t>
  </si>
  <si>
    <t>34121550R</t>
  </si>
  <si>
    <t>Kabel sdělovací s Cu jádrem JYTY 2 x 1 mm</t>
  </si>
  <si>
    <t>211800702R00</t>
  </si>
  <si>
    <t>Kabel JYTY-Cu folie volně uložený, 4x1 mm</t>
  </si>
  <si>
    <t xml:space="preserve">105 : </t>
  </si>
  <si>
    <t>105</t>
  </si>
  <si>
    <t>34121554R</t>
  </si>
  <si>
    <t>Kabel sdělovací s Cu jádrem JYTY 4 x 1 mm</t>
  </si>
  <si>
    <t>210810005R00</t>
  </si>
  <si>
    <t>Kabel CYKY-m 750 V 3 x 1,5 mm2 volně uložený</t>
  </si>
  <si>
    <t xml:space="preserve">245 : </t>
  </si>
  <si>
    <t>245</t>
  </si>
  <si>
    <t>34111032R</t>
  </si>
  <si>
    <t>Kabel silový s Cu jádrem 750 V CYKY 3 C x 1,5 mm2</t>
  </si>
  <si>
    <t>210810013R00</t>
  </si>
  <si>
    <t>Kabel CYKY-m 750 V 4 x 10 mm2 volně uložený</t>
  </si>
  <si>
    <t>34111076R</t>
  </si>
  <si>
    <t>Kabel silový s Cu jádrem 750 V CYKY 4 x10 mm2</t>
  </si>
  <si>
    <t>210800627R00</t>
  </si>
  <si>
    <t>Vodič H07V-K (CYA) 10 mm2 uložený volně</t>
  </si>
  <si>
    <t>34142188R</t>
  </si>
  <si>
    <t>Vodič pro pevné uložení CYA 10,0 mm2 zelený</t>
  </si>
  <si>
    <t>210100001R00</t>
  </si>
  <si>
    <t>Ukončení vodičů v rozvaděči + zapojení do 2,5 mm2</t>
  </si>
  <si>
    <t xml:space="preserve">124 : </t>
  </si>
  <si>
    <t>124</t>
  </si>
  <si>
    <t>210100003R00</t>
  </si>
  <si>
    <t>Ukončení vodičů v rozvaděči + zapojení do 16 mm2</t>
  </si>
  <si>
    <t>210950101RT1</t>
  </si>
  <si>
    <t>Štítek označovací na kabel</t>
  </si>
  <si>
    <t>650023121R00</t>
  </si>
  <si>
    <t>Montáž protipožární kabelové manžety - stěna</t>
  </si>
  <si>
    <t>650023123R00</t>
  </si>
  <si>
    <t>Montáž protipožární kabelové manžety - strop</t>
  </si>
  <si>
    <t>220280511R00</t>
  </si>
  <si>
    <t>Kabel SYKFY 5 x 2 x 0,5 uložený do žlabu</t>
  </si>
  <si>
    <t>34121044R</t>
  </si>
  <si>
    <t>Kabel sdělovací s Cu jádrem SYKFY 2 x 2 x 0,50 mm</t>
  </si>
  <si>
    <t>222280214R00</t>
  </si>
  <si>
    <t>Kabel UTP/FTP kat.5e v trubkách</t>
  </si>
  <si>
    <t xml:space="preserve">50 : </t>
  </si>
  <si>
    <t>371201301R</t>
  </si>
  <si>
    <t>Kabel UTP pro RJ45 (drát) - 1m - metráž</t>
  </si>
  <si>
    <t>222260572R00</t>
  </si>
  <si>
    <t>Trubka plast. tuhá 20 na příchytkách vč.příchytek</t>
  </si>
  <si>
    <t xml:space="preserve">125 : </t>
  </si>
  <si>
    <t>125</t>
  </si>
  <si>
    <t>34571092R</t>
  </si>
  <si>
    <t>Trubka elektroinstalační tuhá z PVC 1525</t>
  </si>
  <si>
    <t>220264111R00</t>
  </si>
  <si>
    <t>Kabel.žlab drátěný s integr.spojkou DZI 60x60 mm</t>
  </si>
  <si>
    <t>5531300001R</t>
  </si>
  <si>
    <t>Žlab kabelový drátěný DZI 60x60 BZNCR l = 3 m</t>
  </si>
  <si>
    <t>5531300002R</t>
  </si>
  <si>
    <t>Žlab kabelový drátěný DZI 60x100 BZNCR l = 3 m</t>
  </si>
  <si>
    <t>220264112R00</t>
  </si>
  <si>
    <t>Kabel.žlab drátěný s integr.spojkou DZI 60x100 mm</t>
  </si>
  <si>
    <t>222260601R00</t>
  </si>
  <si>
    <t>Lišta vkládací do15x10, na úchyt.body, zavíčkování</t>
  </si>
  <si>
    <t>34572101R</t>
  </si>
  <si>
    <t>Lišta vkládací z PVC délka 3 m  LV 11x10</t>
  </si>
  <si>
    <t>Výchozí revize NN vč. 4x revizní zprávy</t>
  </si>
  <si>
    <t>Výchozí revize bleskosvodu vč. 4x revizní zprávy</t>
  </si>
  <si>
    <t>2R</t>
  </si>
  <si>
    <t>Dokumentace skutečného stavu 6x paré + 1xCD</t>
  </si>
  <si>
    <t>Profese, tarify</t>
  </si>
  <si>
    <t>POL5_</t>
  </si>
  <si>
    <t>Rozváděč RK2</t>
  </si>
  <si>
    <t>210190003R00</t>
  </si>
  <si>
    <t>Montáž celoplechových rozvodnic do váhy 100 kg</t>
  </si>
  <si>
    <t>Žaluziový spínač nástěnný vč. dodávky spínače</t>
  </si>
  <si>
    <t>Podhledové LED svítidlo 36W 4000K vč. dodávky svítidla</t>
  </si>
  <si>
    <t>Přisazené LED svítidlo 36W 4000K vč. dodávky svítidla</t>
  </si>
  <si>
    <t>Nouzové svítidlo 11W, záloha 1.hod vč. dodávky svítidla</t>
  </si>
  <si>
    <t>doplnění jističe 6A, char.B, Ik6kA do stáv. rozv. vč. dodávky jističe a úpravy rozváděče</t>
  </si>
  <si>
    <t>210010102RT1</t>
  </si>
  <si>
    <t>Lišta z PH bez krabic,ulož. pevně,L 40 protahovací  včetně dodávky L 40</t>
  </si>
  <si>
    <t>210800105RT3</t>
  </si>
  <si>
    <t>Kabel CYKY 750 V 3x1,5 mm2 uložený pod omítkou včetně dodávky kabelu 3Cx1,5</t>
  </si>
  <si>
    <t>210800113RT1</t>
  </si>
  <si>
    <t>Kabel CYKY 750 V 4x10 mm2 uložený pod omítkou včetně dodávky kabelu 4Bx10</t>
  </si>
  <si>
    <t>210800607RT1</t>
  </si>
  <si>
    <t>Vodič nn a vn CYA 10 mm2 uložený v trubkách včetně  dodávky vodiče CYA 10</t>
  </si>
  <si>
    <t>Kabelová příchytka plastová s hmoždinkou 6mm vč. dodávky příchytky</t>
  </si>
  <si>
    <t>210220002RT2</t>
  </si>
  <si>
    <t>Vedení uzemňovací na povrchu FeZn D 10 mm včetně drátu FeZn 10 mm</t>
  </si>
  <si>
    <t>210220021R00</t>
  </si>
  <si>
    <t>Vedení uzemňovací v zemi FeZn do 120 mm2 včetně pásku FeZn 30 x 4 mm</t>
  </si>
  <si>
    <t>210220101R00</t>
  </si>
  <si>
    <t>Vodiče svodové FeZn D do 10,Al 10,Cu 8 +podpěry včetně dodávky drátu FeZn 8 mm + PV01</t>
  </si>
  <si>
    <t>210220212RT2</t>
  </si>
  <si>
    <t>Tyč jímací s upev. na stř.hřeben do 3 m, do zdi včetně dodávky tyče JP 20 + 2xdržák DJ 1</t>
  </si>
  <si>
    <t>9        R00</t>
  </si>
  <si>
    <t>Izolovaný jímač délky 3m pro stožár STA vč. dodávky jímače a kotvení</t>
  </si>
  <si>
    <t>svodič přepětí vč. dodávky svodiče</t>
  </si>
  <si>
    <t>210220301R00</t>
  </si>
  <si>
    <t>Svorka hromosvodová do 2 šroubů /SS, SZ, SO/ včetně dodávky svorky SO</t>
  </si>
  <si>
    <t>210220302RT1</t>
  </si>
  <si>
    <t>Svorka hromosvodová nad 2 šrouby /ST, SJ, SR, atd/  včetně dodávky svorky SR 02</t>
  </si>
  <si>
    <t>210220302RT3</t>
  </si>
  <si>
    <t>Svorka hromosvodová nad 2 šrouby /ST, SJ, SR, atd/  včetně dodávky svorky SK</t>
  </si>
  <si>
    <t>210220302RT5</t>
  </si>
  <si>
    <t>Svorka hromosvodová nad 2 šrouby /ST, SJ, SR, atd/  včetně dodávky svorky SJ 01</t>
  </si>
  <si>
    <t>210220372R00</t>
  </si>
  <si>
    <t>Úhelník ochranný nebo trubka s držáky do zdiva včetně ochran.úhelníku + 2 držáky do zdi</t>
  </si>
  <si>
    <t>210220401R00</t>
  </si>
  <si>
    <t>Označení svodu štítky, smaltované, umělá hmota včetně dodávky štítku</t>
  </si>
  <si>
    <t>210220010R00</t>
  </si>
  <si>
    <t>Nátěr zemnícího pásku do 120 mm2</t>
  </si>
  <si>
    <t>11</t>
  </si>
  <si>
    <t>Demontáž původního jímacího vedení a svodů</t>
  </si>
  <si>
    <t>Demontáž původních svítidel</t>
  </si>
  <si>
    <t>VRN0</t>
  </si>
  <si>
    <t>Individuální mimostaveništní doprava</t>
  </si>
  <si>
    <t>Soubor</t>
  </si>
  <si>
    <t>POL99_8</t>
  </si>
  <si>
    <t>VRN1</t>
  </si>
  <si>
    <t>Likvidace odpadu, úklid</t>
  </si>
  <si>
    <t>VRN2</t>
  </si>
  <si>
    <t>Mechanizace, plošiny</t>
  </si>
  <si>
    <t>005121 R</t>
  </si>
  <si>
    <t>Zařízení staveniště</t>
  </si>
  <si>
    <t xml:space="preserve">Poznámka: Plochý solární kolektor s vysoce selektivním povrchem (TiNOx), solární prizmatické sklo, izolace minerální vlna tl. 40 mm, plocha apertury 2,3 m2, objem 1,7 l, pmax=10 bar, tmax=110°C, připojovací rozměry 4 x Cu 22x1, rozměry 2037x1235x90 mm, hmotnost 45 kg, optické parametry viz PD </t>
  </si>
  <si>
    <t>konstrukce: svařované U profily a příčné nosníky, spojeno šroubovými spoji, prášková barva RAL 9005, dodávka v rozloženém stavu, rozteč 755 mm, hmotnost 17,5 kg</t>
  </si>
  <si>
    <t>Poznámka: průtok 2000 m3/h (0 Pa), 60 dB, -20 +40 °C, IP44, 120 W, 230 V, 50 Hz</t>
  </si>
  <si>
    <t>Poznámka: třířadý výměník, průtok vzduchu 4900 m3/h, výkon 26,3 kW (55/45°C, 18°C), pmax=1,4 MPa, tmax=100°C, rozměry 900x410x760 mm, hmotnost 63 kg</t>
  </si>
  <si>
    <t>Poznámka: průtok 2880 l/h, tlak. ztráta 4 kPa, připojovací rozměry 4 x G 6/4", vnější rozměry 605x310x115 mm, 10 bar, 150°C, hmotnost 34 kg</t>
  </si>
  <si>
    <t>Poznámka: 
- skříň rozvaděčová 400x600x200 mm
- 5x vývod pro napájení zařízení 230 V - jistič
- 7x vývod pro napájení zařízení 230 V - jistič, relé, signálka
- 1x vývod pro napájení zařízení - ovl. napětí regulátoru
- 1x vývod pro napájení zařízení - zdroj 24 V
- elektroměr na DIN lištu, 3f, 40A, digitální, M-BUS</t>
  </si>
  <si>
    <t>Poznámka:
- kompaktní řídicí systém
- integrovaný webový server
- komunikace M-Bus, Ethernet
- slot na micro SD kartu
- napájení 24 V ss
- konfigurace vstupů/výstupů min. 22xAI, 12xDI, 1xAO, 16xDO viz PD</t>
  </si>
  <si>
    <t>Poznámka:
- úhlopříčka 7"
- rozlišení 800x400
- komunikace RS485, Ethernet
- napájení 24 V ss 
- montáž do panelu regulátoru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</si>
</sst>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4" fontId="7" fillId="3" borderId="39" xfId="0" applyNumberFormat="1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3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7" fillId="0" borderId="0" xfId="0" quotePrefix="1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9" fontId="18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shrinkToFit="1"/>
    </xf>
    <xf numFmtId="164" fontId="16" fillId="0" borderId="0" xfId="0" applyNumberFormat="1" applyFont="1" applyFill="1" applyBorder="1" applyAlignment="1">
      <alignment vertical="top" shrinkToFit="1"/>
    </xf>
    <xf numFmtId="4" fontId="16" fillId="0" borderId="0" xfId="0" applyNumberFormat="1" applyFont="1" applyFill="1" applyBorder="1" applyAlignment="1" applyProtection="1">
      <alignment vertical="top" shrinkToFit="1"/>
      <protection locked="0"/>
    </xf>
    <xf numFmtId="4" fontId="16" fillId="0" borderId="0" xfId="0" applyNumberFormat="1" applyFont="1" applyFill="1" applyBorder="1" applyAlignment="1">
      <alignment vertical="top" shrinkToFit="1"/>
    </xf>
    <xf numFmtId="49" fontId="18" fillId="0" borderId="0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40</v>
      </c>
    </row>
    <row r="2" spans="1:7" ht="57.75" customHeight="1" x14ac:dyDescent="0.2">
      <c r="A2" s="197" t="s">
        <v>41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C13" sqref="C13"/>
    </sheetView>
  </sheetViews>
  <sheetFormatPr defaultRowHeight="12.75" outlineLevelRow="1" x14ac:dyDescent="0.2"/>
  <cols>
    <col min="1" max="1" width="3.42578125" customWidth="1"/>
    <col min="2" max="2" width="12.7109375" style="87" customWidth="1"/>
    <col min="3" max="3" width="38.28515625" style="87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7</v>
      </c>
      <c r="B1" s="259"/>
      <c r="C1" s="259"/>
      <c r="D1" s="259"/>
      <c r="E1" s="259"/>
      <c r="F1" s="259"/>
      <c r="G1" s="259"/>
      <c r="AG1" t="s">
        <v>137</v>
      </c>
    </row>
    <row r="2" spans="1:60" ht="25.15" customHeight="1" x14ac:dyDescent="0.2">
      <c r="A2" s="140" t="s">
        <v>8</v>
      </c>
      <c r="B2" s="75" t="s">
        <v>43</v>
      </c>
      <c r="C2" s="260" t="s">
        <v>44</v>
      </c>
      <c r="D2" s="261"/>
      <c r="E2" s="261"/>
      <c r="F2" s="261"/>
      <c r="G2" s="262"/>
      <c r="AG2" t="s">
        <v>138</v>
      </c>
    </row>
    <row r="3" spans="1:60" ht="25.15" customHeight="1" x14ac:dyDescent="0.2">
      <c r="A3" s="140" t="s">
        <v>9</v>
      </c>
      <c r="B3" s="75" t="s">
        <v>46</v>
      </c>
      <c r="C3" s="260" t="s">
        <v>47</v>
      </c>
      <c r="D3" s="261"/>
      <c r="E3" s="261"/>
      <c r="F3" s="261"/>
      <c r="G3" s="262"/>
      <c r="AC3" s="87" t="s">
        <v>138</v>
      </c>
      <c r="AG3" t="s">
        <v>139</v>
      </c>
    </row>
    <row r="4" spans="1:60" ht="25.15" customHeight="1" x14ac:dyDescent="0.2">
      <c r="A4" s="141" t="s">
        <v>10</v>
      </c>
      <c r="B4" s="142" t="s">
        <v>60</v>
      </c>
      <c r="C4" s="263" t="s">
        <v>61</v>
      </c>
      <c r="D4" s="264"/>
      <c r="E4" s="264"/>
      <c r="F4" s="264"/>
      <c r="G4" s="265"/>
      <c r="AG4" t="s">
        <v>140</v>
      </c>
    </row>
    <row r="5" spans="1:60" x14ac:dyDescent="0.2">
      <c r="D5" s="139"/>
    </row>
    <row r="6" spans="1:60" ht="38.25" x14ac:dyDescent="0.2">
      <c r="A6" s="144" t="s">
        <v>141</v>
      </c>
      <c r="B6" s="146" t="s">
        <v>142</v>
      </c>
      <c r="C6" s="146" t="s">
        <v>143</v>
      </c>
      <c r="D6" s="145" t="s">
        <v>144</v>
      </c>
      <c r="E6" s="144" t="s">
        <v>145</v>
      </c>
      <c r="F6" s="143" t="s">
        <v>146</v>
      </c>
      <c r="G6" s="144" t="s">
        <v>31</v>
      </c>
      <c r="H6" s="147" t="s">
        <v>32</v>
      </c>
      <c r="I6" s="147" t="s">
        <v>147</v>
      </c>
      <c r="J6" s="147" t="s">
        <v>33</v>
      </c>
      <c r="K6" s="147" t="s">
        <v>148</v>
      </c>
      <c r="L6" s="147" t="s">
        <v>149</v>
      </c>
      <c r="M6" s="147" t="s">
        <v>150</v>
      </c>
      <c r="N6" s="147" t="s">
        <v>151</v>
      </c>
      <c r="O6" s="147" t="s">
        <v>152</v>
      </c>
      <c r="P6" s="147" t="s">
        <v>153</v>
      </c>
      <c r="Q6" s="147" t="s">
        <v>154</v>
      </c>
      <c r="R6" s="147" t="s">
        <v>155</v>
      </c>
      <c r="S6" s="147" t="s">
        <v>156</v>
      </c>
      <c r="T6" s="147" t="s">
        <v>157</v>
      </c>
      <c r="U6" s="147" t="s">
        <v>158</v>
      </c>
      <c r="V6" s="147" t="s">
        <v>159</v>
      </c>
      <c r="W6" s="147" t="s">
        <v>160</v>
      </c>
      <c r="X6" s="147" t="s">
        <v>161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0" t="s">
        <v>162</v>
      </c>
      <c r="B8" s="161" t="s">
        <v>131</v>
      </c>
      <c r="C8" s="179" t="s">
        <v>132</v>
      </c>
      <c r="D8" s="162"/>
      <c r="E8" s="163"/>
      <c r="F8" s="164"/>
      <c r="G8" s="165">
        <f>SUMIF(AG9:AG43,"&lt;&gt;NOR",G9:G43)</f>
        <v>0</v>
      </c>
      <c r="H8" s="159"/>
      <c r="I8" s="159">
        <f>SUM(I9:I43)</f>
        <v>952567</v>
      </c>
      <c r="J8" s="159"/>
      <c r="K8" s="159">
        <f>SUM(K9:K43)</f>
        <v>1223910</v>
      </c>
      <c r="L8" s="159"/>
      <c r="M8" s="159">
        <f>SUM(M9:M43)</f>
        <v>0</v>
      </c>
      <c r="N8" s="159"/>
      <c r="O8" s="159">
        <f>SUM(O9:O43)</f>
        <v>0</v>
      </c>
      <c r="P8" s="159"/>
      <c r="Q8" s="159">
        <f>SUM(Q9:Q43)</f>
        <v>0</v>
      </c>
      <c r="R8" s="159"/>
      <c r="S8" s="159"/>
      <c r="T8" s="159"/>
      <c r="U8" s="159"/>
      <c r="V8" s="159">
        <f>SUM(V9:V43)</f>
        <v>873.29999999999984</v>
      </c>
      <c r="W8" s="159"/>
      <c r="X8" s="159"/>
      <c r="AG8" t="s">
        <v>163</v>
      </c>
    </row>
    <row r="9" spans="1:60" outlineLevel="1" x14ac:dyDescent="0.2">
      <c r="A9" s="172">
        <v>1</v>
      </c>
      <c r="B9" s="173" t="s">
        <v>67</v>
      </c>
      <c r="C9" s="180" t="s">
        <v>1844</v>
      </c>
      <c r="D9" s="174" t="s">
        <v>264</v>
      </c>
      <c r="E9" s="175">
        <v>1</v>
      </c>
      <c r="F9" s="176"/>
      <c r="G9" s="177">
        <f t="shared" ref="G9:G43" si="0">ROUND(E9*F9,2)</f>
        <v>0</v>
      </c>
      <c r="H9" s="158">
        <v>0</v>
      </c>
      <c r="I9" s="157">
        <f t="shared" ref="I9:I43" si="1">ROUND(E9*H9,2)</f>
        <v>0</v>
      </c>
      <c r="J9" s="158">
        <v>29000</v>
      </c>
      <c r="K9" s="157">
        <f t="shared" ref="K9:K43" si="2">ROUND(E9*J9,2)</f>
        <v>29000</v>
      </c>
      <c r="L9" s="157">
        <v>15</v>
      </c>
      <c r="M9" s="157">
        <f t="shared" ref="M9:M43" si="3">G9*(1+L9/100)</f>
        <v>0</v>
      </c>
      <c r="N9" s="157">
        <v>0</v>
      </c>
      <c r="O9" s="157">
        <f t="shared" ref="O9:O43" si="4">ROUND(E9*N9,2)</f>
        <v>0</v>
      </c>
      <c r="P9" s="157">
        <v>0</v>
      </c>
      <c r="Q9" s="157">
        <f t="shared" ref="Q9:Q43" si="5">ROUND(E9*P9,2)</f>
        <v>0</v>
      </c>
      <c r="R9" s="157"/>
      <c r="S9" s="157" t="s">
        <v>167</v>
      </c>
      <c r="T9" s="157" t="s">
        <v>168</v>
      </c>
      <c r="U9" s="157">
        <v>0</v>
      </c>
      <c r="V9" s="157">
        <f t="shared" ref="V9:V43" si="6">ROUND(E9*U9,2)</f>
        <v>0</v>
      </c>
      <c r="W9" s="157"/>
      <c r="X9" s="157" t="s">
        <v>169</v>
      </c>
      <c r="Y9" s="148"/>
      <c r="Z9" s="148"/>
      <c r="AA9" s="148"/>
      <c r="AB9" s="148"/>
      <c r="AC9" s="148"/>
      <c r="AD9" s="148"/>
      <c r="AE9" s="148"/>
      <c r="AF9" s="148"/>
      <c r="AG9" s="148" t="s">
        <v>170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72">
        <v>2</v>
      </c>
      <c r="B10" s="173" t="s">
        <v>67</v>
      </c>
      <c r="C10" s="180" t="s">
        <v>1845</v>
      </c>
      <c r="D10" s="174" t="s">
        <v>264</v>
      </c>
      <c r="E10" s="175">
        <v>1</v>
      </c>
      <c r="F10" s="176"/>
      <c r="G10" s="177">
        <f t="shared" si="0"/>
        <v>0</v>
      </c>
      <c r="H10" s="158">
        <v>0</v>
      </c>
      <c r="I10" s="157">
        <f t="shared" si="1"/>
        <v>0</v>
      </c>
      <c r="J10" s="158">
        <v>40600</v>
      </c>
      <c r="K10" s="157">
        <f t="shared" si="2"/>
        <v>40600</v>
      </c>
      <c r="L10" s="157">
        <v>15</v>
      </c>
      <c r="M10" s="157">
        <f t="shared" si="3"/>
        <v>0</v>
      </c>
      <c r="N10" s="157">
        <v>0</v>
      </c>
      <c r="O10" s="157">
        <f t="shared" si="4"/>
        <v>0</v>
      </c>
      <c r="P10" s="157">
        <v>0</v>
      </c>
      <c r="Q10" s="157">
        <f t="shared" si="5"/>
        <v>0</v>
      </c>
      <c r="R10" s="157"/>
      <c r="S10" s="157" t="s">
        <v>167</v>
      </c>
      <c r="T10" s="157" t="s">
        <v>168</v>
      </c>
      <c r="U10" s="157">
        <v>0</v>
      </c>
      <c r="V10" s="157">
        <f t="shared" si="6"/>
        <v>0</v>
      </c>
      <c r="W10" s="157"/>
      <c r="X10" s="157" t="s">
        <v>980</v>
      </c>
      <c r="Y10" s="148"/>
      <c r="Z10" s="148"/>
      <c r="AA10" s="148"/>
      <c r="AB10" s="148"/>
      <c r="AC10" s="148"/>
      <c r="AD10" s="148"/>
      <c r="AE10" s="148"/>
      <c r="AF10" s="148"/>
      <c r="AG10" s="148" t="s">
        <v>981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72">
        <v>3</v>
      </c>
      <c r="B11" s="173" t="s">
        <v>1846</v>
      </c>
      <c r="C11" s="180" t="s">
        <v>1847</v>
      </c>
      <c r="D11" s="174" t="s">
        <v>264</v>
      </c>
      <c r="E11" s="175">
        <v>1</v>
      </c>
      <c r="F11" s="176"/>
      <c r="G11" s="177">
        <f t="shared" si="0"/>
        <v>0</v>
      </c>
      <c r="H11" s="158">
        <v>0</v>
      </c>
      <c r="I11" s="157">
        <f t="shared" si="1"/>
        <v>0</v>
      </c>
      <c r="J11" s="158">
        <v>14500</v>
      </c>
      <c r="K11" s="157">
        <f t="shared" si="2"/>
        <v>14500</v>
      </c>
      <c r="L11" s="157">
        <v>15</v>
      </c>
      <c r="M11" s="157">
        <f t="shared" si="3"/>
        <v>0</v>
      </c>
      <c r="N11" s="157">
        <v>0</v>
      </c>
      <c r="O11" s="157">
        <f t="shared" si="4"/>
        <v>0</v>
      </c>
      <c r="P11" s="157">
        <v>0</v>
      </c>
      <c r="Q11" s="157">
        <f t="shared" si="5"/>
        <v>0</v>
      </c>
      <c r="R11" s="157"/>
      <c r="S11" s="157" t="s">
        <v>365</v>
      </c>
      <c r="T11" s="157" t="s">
        <v>168</v>
      </c>
      <c r="U11" s="157">
        <v>0</v>
      </c>
      <c r="V11" s="157">
        <f t="shared" si="6"/>
        <v>0</v>
      </c>
      <c r="W11" s="157"/>
      <c r="X11" s="157" t="s">
        <v>1848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1849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72">
        <v>4</v>
      </c>
      <c r="B12" s="173" t="s">
        <v>71</v>
      </c>
      <c r="C12" s="180" t="s">
        <v>1850</v>
      </c>
      <c r="D12" s="174" t="s">
        <v>264</v>
      </c>
      <c r="E12" s="175">
        <v>1</v>
      </c>
      <c r="F12" s="176"/>
      <c r="G12" s="177">
        <f t="shared" si="0"/>
        <v>0</v>
      </c>
      <c r="H12" s="158">
        <v>56000</v>
      </c>
      <c r="I12" s="157">
        <f t="shared" si="1"/>
        <v>56000</v>
      </c>
      <c r="J12" s="158">
        <v>0</v>
      </c>
      <c r="K12" s="157">
        <f t="shared" si="2"/>
        <v>0</v>
      </c>
      <c r="L12" s="157">
        <v>15</v>
      </c>
      <c r="M12" s="157">
        <f t="shared" si="3"/>
        <v>0</v>
      </c>
      <c r="N12" s="157">
        <v>0</v>
      </c>
      <c r="O12" s="157">
        <f t="shared" si="4"/>
        <v>0</v>
      </c>
      <c r="P12" s="157">
        <v>0</v>
      </c>
      <c r="Q12" s="157">
        <f t="shared" si="5"/>
        <v>0</v>
      </c>
      <c r="R12" s="157"/>
      <c r="S12" s="157" t="s">
        <v>167</v>
      </c>
      <c r="T12" s="157" t="s">
        <v>168</v>
      </c>
      <c r="U12" s="157">
        <v>0</v>
      </c>
      <c r="V12" s="157">
        <f t="shared" si="6"/>
        <v>0</v>
      </c>
      <c r="W12" s="157"/>
      <c r="X12" s="157" t="s">
        <v>183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184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72">
        <v>5</v>
      </c>
      <c r="B13" s="173" t="s">
        <v>1851</v>
      </c>
      <c r="C13" s="180" t="s">
        <v>1852</v>
      </c>
      <c r="D13" s="174" t="s">
        <v>242</v>
      </c>
      <c r="E13" s="175">
        <v>1</v>
      </c>
      <c r="F13" s="176"/>
      <c r="G13" s="177">
        <f t="shared" si="0"/>
        <v>0</v>
      </c>
      <c r="H13" s="158">
        <v>0</v>
      </c>
      <c r="I13" s="157">
        <f t="shared" si="1"/>
        <v>0</v>
      </c>
      <c r="J13" s="158">
        <v>571</v>
      </c>
      <c r="K13" s="157">
        <f t="shared" si="2"/>
        <v>571</v>
      </c>
      <c r="L13" s="157">
        <v>15</v>
      </c>
      <c r="M13" s="157">
        <f t="shared" si="3"/>
        <v>0</v>
      </c>
      <c r="N13" s="157">
        <v>0</v>
      </c>
      <c r="O13" s="157">
        <f t="shared" si="4"/>
        <v>0</v>
      </c>
      <c r="P13" s="157">
        <v>0</v>
      </c>
      <c r="Q13" s="157">
        <f t="shared" si="5"/>
        <v>0</v>
      </c>
      <c r="R13" s="157"/>
      <c r="S13" s="157" t="s">
        <v>167</v>
      </c>
      <c r="T13" s="157" t="s">
        <v>168</v>
      </c>
      <c r="U13" s="157">
        <v>0</v>
      </c>
      <c r="V13" s="157">
        <f t="shared" si="6"/>
        <v>0</v>
      </c>
      <c r="W13" s="157"/>
      <c r="X13" s="157" t="s">
        <v>169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1780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2">
        <v>6</v>
      </c>
      <c r="B14" s="173" t="s">
        <v>75</v>
      </c>
      <c r="C14" s="180" t="s">
        <v>1853</v>
      </c>
      <c r="D14" s="174" t="s">
        <v>264</v>
      </c>
      <c r="E14" s="175">
        <v>66</v>
      </c>
      <c r="F14" s="176"/>
      <c r="G14" s="177">
        <f t="shared" si="0"/>
        <v>0</v>
      </c>
      <c r="H14" s="158">
        <v>380</v>
      </c>
      <c r="I14" s="157">
        <f t="shared" si="1"/>
        <v>25080</v>
      </c>
      <c r="J14" s="158">
        <v>0</v>
      </c>
      <c r="K14" s="157">
        <f t="shared" si="2"/>
        <v>0</v>
      </c>
      <c r="L14" s="157">
        <v>15</v>
      </c>
      <c r="M14" s="157">
        <f t="shared" si="3"/>
        <v>0</v>
      </c>
      <c r="N14" s="157">
        <v>0</v>
      </c>
      <c r="O14" s="157">
        <f t="shared" si="4"/>
        <v>0</v>
      </c>
      <c r="P14" s="157">
        <v>0</v>
      </c>
      <c r="Q14" s="157">
        <f t="shared" si="5"/>
        <v>0</v>
      </c>
      <c r="R14" s="157"/>
      <c r="S14" s="157" t="s">
        <v>167</v>
      </c>
      <c r="T14" s="157" t="s">
        <v>168</v>
      </c>
      <c r="U14" s="157">
        <v>0</v>
      </c>
      <c r="V14" s="157">
        <f t="shared" si="6"/>
        <v>0</v>
      </c>
      <c r="W14" s="157"/>
      <c r="X14" s="157" t="s">
        <v>183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184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2.5" outlineLevel="1" x14ac:dyDescent="0.2">
      <c r="A15" s="172">
        <v>7</v>
      </c>
      <c r="B15" s="173" t="s">
        <v>1464</v>
      </c>
      <c r="C15" s="180" t="s">
        <v>1854</v>
      </c>
      <c r="D15" s="174" t="s">
        <v>264</v>
      </c>
      <c r="E15" s="175">
        <v>102</v>
      </c>
      <c r="F15" s="176"/>
      <c r="G15" s="177">
        <f t="shared" si="0"/>
        <v>0</v>
      </c>
      <c r="H15" s="158">
        <v>3360</v>
      </c>
      <c r="I15" s="157">
        <f t="shared" si="1"/>
        <v>342720</v>
      </c>
      <c r="J15" s="158">
        <v>0</v>
      </c>
      <c r="K15" s="157">
        <f t="shared" si="2"/>
        <v>0</v>
      </c>
      <c r="L15" s="157">
        <v>15</v>
      </c>
      <c r="M15" s="157">
        <f t="shared" si="3"/>
        <v>0</v>
      </c>
      <c r="N15" s="157">
        <v>0</v>
      </c>
      <c r="O15" s="157">
        <f t="shared" si="4"/>
        <v>0</v>
      </c>
      <c r="P15" s="157">
        <v>0</v>
      </c>
      <c r="Q15" s="157">
        <f t="shared" si="5"/>
        <v>0</v>
      </c>
      <c r="R15" s="157"/>
      <c r="S15" s="157" t="s">
        <v>167</v>
      </c>
      <c r="T15" s="157" t="s">
        <v>168</v>
      </c>
      <c r="U15" s="157">
        <v>0</v>
      </c>
      <c r="V15" s="157">
        <f t="shared" si="6"/>
        <v>0</v>
      </c>
      <c r="W15" s="157"/>
      <c r="X15" s="157" t="s">
        <v>183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184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22.5" outlineLevel="1" x14ac:dyDescent="0.2">
      <c r="A16" s="172">
        <v>8</v>
      </c>
      <c r="B16" s="173" t="s">
        <v>1464</v>
      </c>
      <c r="C16" s="180" t="s">
        <v>1855</v>
      </c>
      <c r="D16" s="174" t="s">
        <v>264</v>
      </c>
      <c r="E16" s="175">
        <v>88</v>
      </c>
      <c r="F16" s="176"/>
      <c r="G16" s="177">
        <f t="shared" si="0"/>
        <v>0</v>
      </c>
      <c r="H16" s="158">
        <v>3360</v>
      </c>
      <c r="I16" s="157">
        <f t="shared" si="1"/>
        <v>295680</v>
      </c>
      <c r="J16" s="158">
        <v>0</v>
      </c>
      <c r="K16" s="157">
        <f t="shared" si="2"/>
        <v>0</v>
      </c>
      <c r="L16" s="157">
        <v>15</v>
      </c>
      <c r="M16" s="157">
        <f t="shared" si="3"/>
        <v>0</v>
      </c>
      <c r="N16" s="157">
        <v>0</v>
      </c>
      <c r="O16" s="157">
        <f t="shared" si="4"/>
        <v>0</v>
      </c>
      <c r="P16" s="157">
        <v>0</v>
      </c>
      <c r="Q16" s="157">
        <f t="shared" si="5"/>
        <v>0</v>
      </c>
      <c r="R16" s="157"/>
      <c r="S16" s="157" t="s">
        <v>167</v>
      </c>
      <c r="T16" s="157" t="s">
        <v>168</v>
      </c>
      <c r="U16" s="157">
        <v>0</v>
      </c>
      <c r="V16" s="157">
        <f t="shared" si="6"/>
        <v>0</v>
      </c>
      <c r="W16" s="157"/>
      <c r="X16" s="157" t="s">
        <v>980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1412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2.5" outlineLevel="1" x14ac:dyDescent="0.2">
      <c r="A17" s="172">
        <v>9</v>
      </c>
      <c r="B17" s="173" t="s">
        <v>77</v>
      </c>
      <c r="C17" s="180" t="s">
        <v>1856</v>
      </c>
      <c r="D17" s="174" t="s">
        <v>264</v>
      </c>
      <c r="E17" s="175">
        <v>47</v>
      </c>
      <c r="F17" s="176"/>
      <c r="G17" s="177">
        <f t="shared" si="0"/>
        <v>0</v>
      </c>
      <c r="H17" s="158">
        <v>1630</v>
      </c>
      <c r="I17" s="157">
        <f t="shared" si="1"/>
        <v>76610</v>
      </c>
      <c r="J17" s="158">
        <v>0</v>
      </c>
      <c r="K17" s="157">
        <f t="shared" si="2"/>
        <v>0</v>
      </c>
      <c r="L17" s="157">
        <v>15</v>
      </c>
      <c r="M17" s="157">
        <f t="shared" si="3"/>
        <v>0</v>
      </c>
      <c r="N17" s="157">
        <v>0</v>
      </c>
      <c r="O17" s="157">
        <f t="shared" si="4"/>
        <v>0</v>
      </c>
      <c r="P17" s="157">
        <v>0</v>
      </c>
      <c r="Q17" s="157">
        <f t="shared" si="5"/>
        <v>0</v>
      </c>
      <c r="R17" s="157"/>
      <c r="S17" s="157" t="s">
        <v>167</v>
      </c>
      <c r="T17" s="157" t="s">
        <v>168</v>
      </c>
      <c r="U17" s="157">
        <v>0</v>
      </c>
      <c r="V17" s="157">
        <f t="shared" si="6"/>
        <v>0</v>
      </c>
      <c r="W17" s="157"/>
      <c r="X17" s="157" t="s">
        <v>183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184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 x14ac:dyDescent="0.2">
      <c r="A18" s="172">
        <v>10</v>
      </c>
      <c r="B18" s="173" t="s">
        <v>1622</v>
      </c>
      <c r="C18" s="180" t="s">
        <v>1857</v>
      </c>
      <c r="D18" s="174" t="s">
        <v>264</v>
      </c>
      <c r="E18" s="175">
        <v>66</v>
      </c>
      <c r="F18" s="176"/>
      <c r="G18" s="177">
        <f t="shared" si="0"/>
        <v>0</v>
      </c>
      <c r="H18" s="158">
        <v>168</v>
      </c>
      <c r="I18" s="157">
        <f t="shared" si="1"/>
        <v>11088</v>
      </c>
      <c r="J18" s="158">
        <v>0</v>
      </c>
      <c r="K18" s="157">
        <f t="shared" si="2"/>
        <v>0</v>
      </c>
      <c r="L18" s="157">
        <v>15</v>
      </c>
      <c r="M18" s="157">
        <f t="shared" si="3"/>
        <v>0</v>
      </c>
      <c r="N18" s="157">
        <v>0</v>
      </c>
      <c r="O18" s="157">
        <f t="shared" si="4"/>
        <v>0</v>
      </c>
      <c r="P18" s="157">
        <v>0</v>
      </c>
      <c r="Q18" s="157">
        <f t="shared" si="5"/>
        <v>0</v>
      </c>
      <c r="R18" s="157"/>
      <c r="S18" s="157" t="s">
        <v>167</v>
      </c>
      <c r="T18" s="157" t="s">
        <v>168</v>
      </c>
      <c r="U18" s="157">
        <v>0</v>
      </c>
      <c r="V18" s="157">
        <f t="shared" si="6"/>
        <v>0</v>
      </c>
      <c r="W18" s="157"/>
      <c r="X18" s="157" t="s">
        <v>183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184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2.5" outlineLevel="1" x14ac:dyDescent="0.2">
      <c r="A19" s="172">
        <v>11</v>
      </c>
      <c r="B19" s="173" t="s">
        <v>1858</v>
      </c>
      <c r="C19" s="180" t="s">
        <v>1859</v>
      </c>
      <c r="D19" s="174" t="s">
        <v>343</v>
      </c>
      <c r="E19" s="175">
        <v>990</v>
      </c>
      <c r="F19" s="176"/>
      <c r="G19" s="177">
        <f t="shared" si="0"/>
        <v>0</v>
      </c>
      <c r="H19" s="158">
        <v>0</v>
      </c>
      <c r="I19" s="157">
        <f t="shared" si="1"/>
        <v>0</v>
      </c>
      <c r="J19" s="158">
        <v>149.5</v>
      </c>
      <c r="K19" s="157">
        <f t="shared" si="2"/>
        <v>148005</v>
      </c>
      <c r="L19" s="157">
        <v>15</v>
      </c>
      <c r="M19" s="157">
        <f t="shared" si="3"/>
        <v>0</v>
      </c>
      <c r="N19" s="157">
        <v>0</v>
      </c>
      <c r="O19" s="157">
        <f t="shared" si="4"/>
        <v>0</v>
      </c>
      <c r="P19" s="157">
        <v>0</v>
      </c>
      <c r="Q19" s="157">
        <f t="shared" si="5"/>
        <v>0</v>
      </c>
      <c r="R19" s="157"/>
      <c r="S19" s="157" t="s">
        <v>167</v>
      </c>
      <c r="T19" s="157" t="s">
        <v>168</v>
      </c>
      <c r="U19" s="157">
        <v>0</v>
      </c>
      <c r="V19" s="157">
        <f t="shared" si="6"/>
        <v>0</v>
      </c>
      <c r="W19" s="157"/>
      <c r="X19" s="157" t="s">
        <v>169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1780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2.5" outlineLevel="1" x14ac:dyDescent="0.2">
      <c r="A20" s="172">
        <v>12</v>
      </c>
      <c r="B20" s="173" t="s">
        <v>1860</v>
      </c>
      <c r="C20" s="180" t="s">
        <v>1861</v>
      </c>
      <c r="D20" s="174" t="s">
        <v>343</v>
      </c>
      <c r="E20" s="175">
        <v>4214</v>
      </c>
      <c r="F20" s="176"/>
      <c r="G20" s="177">
        <f t="shared" si="0"/>
        <v>0</v>
      </c>
      <c r="H20" s="158">
        <v>0</v>
      </c>
      <c r="I20" s="157">
        <f t="shared" si="1"/>
        <v>0</v>
      </c>
      <c r="J20" s="158">
        <v>50.5</v>
      </c>
      <c r="K20" s="157">
        <f t="shared" si="2"/>
        <v>212807</v>
      </c>
      <c r="L20" s="157">
        <v>15</v>
      </c>
      <c r="M20" s="157">
        <f t="shared" si="3"/>
        <v>0</v>
      </c>
      <c r="N20" s="157">
        <v>0</v>
      </c>
      <c r="O20" s="157">
        <f t="shared" si="4"/>
        <v>0</v>
      </c>
      <c r="P20" s="157">
        <v>0</v>
      </c>
      <c r="Q20" s="157">
        <f t="shared" si="5"/>
        <v>0</v>
      </c>
      <c r="R20" s="157"/>
      <c r="S20" s="157" t="s">
        <v>167</v>
      </c>
      <c r="T20" s="157" t="s">
        <v>168</v>
      </c>
      <c r="U20" s="157">
        <v>0</v>
      </c>
      <c r="V20" s="157">
        <f t="shared" si="6"/>
        <v>0</v>
      </c>
      <c r="W20" s="157"/>
      <c r="X20" s="157" t="s">
        <v>169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1780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22.5" outlineLevel="1" x14ac:dyDescent="0.2">
      <c r="A21" s="172">
        <v>13</v>
      </c>
      <c r="B21" s="173" t="s">
        <v>1862</v>
      </c>
      <c r="C21" s="180" t="s">
        <v>1863</v>
      </c>
      <c r="D21" s="174" t="s">
        <v>343</v>
      </c>
      <c r="E21" s="175">
        <v>12</v>
      </c>
      <c r="F21" s="176"/>
      <c r="G21" s="177">
        <f t="shared" si="0"/>
        <v>0</v>
      </c>
      <c r="H21" s="158">
        <v>0</v>
      </c>
      <c r="I21" s="157">
        <f t="shared" si="1"/>
        <v>0</v>
      </c>
      <c r="J21" s="158">
        <v>185</v>
      </c>
      <c r="K21" s="157">
        <f t="shared" si="2"/>
        <v>2220</v>
      </c>
      <c r="L21" s="157">
        <v>15</v>
      </c>
      <c r="M21" s="157">
        <f t="shared" si="3"/>
        <v>0</v>
      </c>
      <c r="N21" s="157">
        <v>0</v>
      </c>
      <c r="O21" s="157">
        <f t="shared" si="4"/>
        <v>0</v>
      </c>
      <c r="P21" s="157">
        <v>0</v>
      </c>
      <c r="Q21" s="157">
        <f t="shared" si="5"/>
        <v>0</v>
      </c>
      <c r="R21" s="157"/>
      <c r="S21" s="157" t="s">
        <v>167</v>
      </c>
      <c r="T21" s="157" t="s">
        <v>168</v>
      </c>
      <c r="U21" s="157">
        <v>0</v>
      </c>
      <c r="V21" s="157">
        <f t="shared" si="6"/>
        <v>0</v>
      </c>
      <c r="W21" s="157"/>
      <c r="X21" s="157" t="s">
        <v>169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1780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22.5" outlineLevel="1" x14ac:dyDescent="0.2">
      <c r="A22" s="172">
        <v>14</v>
      </c>
      <c r="B22" s="173" t="s">
        <v>1864</v>
      </c>
      <c r="C22" s="180" t="s">
        <v>1865</v>
      </c>
      <c r="D22" s="174" t="s">
        <v>343</v>
      </c>
      <c r="E22" s="175">
        <v>12</v>
      </c>
      <c r="F22" s="176"/>
      <c r="G22" s="177">
        <f t="shared" si="0"/>
        <v>0</v>
      </c>
      <c r="H22" s="158">
        <v>0</v>
      </c>
      <c r="I22" s="157">
        <f t="shared" si="1"/>
        <v>0</v>
      </c>
      <c r="J22" s="158">
        <v>63.5</v>
      </c>
      <c r="K22" s="157">
        <f t="shared" si="2"/>
        <v>762</v>
      </c>
      <c r="L22" s="157">
        <v>15</v>
      </c>
      <c r="M22" s="157">
        <f t="shared" si="3"/>
        <v>0</v>
      </c>
      <c r="N22" s="157">
        <v>0</v>
      </c>
      <c r="O22" s="157">
        <f t="shared" si="4"/>
        <v>0</v>
      </c>
      <c r="P22" s="157">
        <v>0</v>
      </c>
      <c r="Q22" s="157">
        <f t="shared" si="5"/>
        <v>0</v>
      </c>
      <c r="R22" s="157"/>
      <c r="S22" s="157" t="s">
        <v>167</v>
      </c>
      <c r="T22" s="157" t="s">
        <v>168</v>
      </c>
      <c r="U22" s="157">
        <v>0</v>
      </c>
      <c r="V22" s="157">
        <f t="shared" si="6"/>
        <v>0</v>
      </c>
      <c r="W22" s="157"/>
      <c r="X22" s="157" t="s">
        <v>169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1780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outlineLevel="1" x14ac:dyDescent="0.2">
      <c r="A23" s="172">
        <v>15</v>
      </c>
      <c r="B23" s="173" t="s">
        <v>1628</v>
      </c>
      <c r="C23" s="180" t="s">
        <v>1866</v>
      </c>
      <c r="D23" s="174" t="s">
        <v>264</v>
      </c>
      <c r="E23" s="175">
        <v>2500</v>
      </c>
      <c r="F23" s="176"/>
      <c r="G23" s="177">
        <f t="shared" si="0"/>
        <v>0</v>
      </c>
      <c r="H23" s="158">
        <v>10.7</v>
      </c>
      <c r="I23" s="157">
        <f t="shared" si="1"/>
        <v>26750</v>
      </c>
      <c r="J23" s="158">
        <v>0</v>
      </c>
      <c r="K23" s="157">
        <f t="shared" si="2"/>
        <v>0</v>
      </c>
      <c r="L23" s="157">
        <v>15</v>
      </c>
      <c r="M23" s="157">
        <f t="shared" si="3"/>
        <v>0</v>
      </c>
      <c r="N23" s="157">
        <v>0</v>
      </c>
      <c r="O23" s="157">
        <f t="shared" si="4"/>
        <v>0</v>
      </c>
      <c r="P23" s="157">
        <v>0</v>
      </c>
      <c r="Q23" s="157">
        <f t="shared" si="5"/>
        <v>0</v>
      </c>
      <c r="R23" s="157"/>
      <c r="S23" s="157" t="s">
        <v>167</v>
      </c>
      <c r="T23" s="157" t="s">
        <v>168</v>
      </c>
      <c r="U23" s="157">
        <v>0</v>
      </c>
      <c r="V23" s="157">
        <f t="shared" si="6"/>
        <v>0</v>
      </c>
      <c r="W23" s="157"/>
      <c r="X23" s="157" t="s">
        <v>183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184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72">
        <v>16</v>
      </c>
      <c r="B24" s="173" t="s">
        <v>1809</v>
      </c>
      <c r="C24" s="180" t="s">
        <v>1810</v>
      </c>
      <c r="D24" s="174" t="s">
        <v>242</v>
      </c>
      <c r="E24" s="175">
        <v>10</v>
      </c>
      <c r="F24" s="176"/>
      <c r="G24" s="177">
        <f t="shared" si="0"/>
        <v>0</v>
      </c>
      <c r="H24" s="158">
        <v>0</v>
      </c>
      <c r="I24" s="157">
        <f t="shared" si="1"/>
        <v>0</v>
      </c>
      <c r="J24" s="158">
        <v>39</v>
      </c>
      <c r="K24" s="157">
        <f t="shared" si="2"/>
        <v>390</v>
      </c>
      <c r="L24" s="157">
        <v>15</v>
      </c>
      <c r="M24" s="157">
        <f t="shared" si="3"/>
        <v>0</v>
      </c>
      <c r="N24" s="157">
        <v>0</v>
      </c>
      <c r="O24" s="157">
        <f t="shared" si="4"/>
        <v>0</v>
      </c>
      <c r="P24" s="157">
        <v>0</v>
      </c>
      <c r="Q24" s="157">
        <f t="shared" si="5"/>
        <v>0</v>
      </c>
      <c r="R24" s="157"/>
      <c r="S24" s="157" t="s">
        <v>167</v>
      </c>
      <c r="T24" s="157" t="s">
        <v>168</v>
      </c>
      <c r="U24" s="157">
        <v>0</v>
      </c>
      <c r="V24" s="157">
        <f t="shared" si="6"/>
        <v>0</v>
      </c>
      <c r="W24" s="157"/>
      <c r="X24" s="157" t="s">
        <v>169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1780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72">
        <v>17</v>
      </c>
      <c r="B25" s="173" t="s">
        <v>1805</v>
      </c>
      <c r="C25" s="180" t="s">
        <v>1806</v>
      </c>
      <c r="D25" s="174" t="s">
        <v>242</v>
      </c>
      <c r="E25" s="175">
        <v>1620</v>
      </c>
      <c r="F25" s="176"/>
      <c r="G25" s="177">
        <f t="shared" si="0"/>
        <v>0</v>
      </c>
      <c r="H25" s="158">
        <v>0</v>
      </c>
      <c r="I25" s="157">
        <f t="shared" si="1"/>
        <v>0</v>
      </c>
      <c r="J25" s="158">
        <v>23.9</v>
      </c>
      <c r="K25" s="157">
        <f t="shared" si="2"/>
        <v>38718</v>
      </c>
      <c r="L25" s="157">
        <v>15</v>
      </c>
      <c r="M25" s="157">
        <f t="shared" si="3"/>
        <v>0</v>
      </c>
      <c r="N25" s="157">
        <v>0</v>
      </c>
      <c r="O25" s="157">
        <f t="shared" si="4"/>
        <v>0</v>
      </c>
      <c r="P25" s="157">
        <v>0</v>
      </c>
      <c r="Q25" s="157">
        <f t="shared" si="5"/>
        <v>0</v>
      </c>
      <c r="R25" s="157"/>
      <c r="S25" s="157" t="s">
        <v>167</v>
      </c>
      <c r="T25" s="157" t="s">
        <v>168</v>
      </c>
      <c r="U25" s="157">
        <v>0</v>
      </c>
      <c r="V25" s="157">
        <f t="shared" si="6"/>
        <v>0</v>
      </c>
      <c r="W25" s="157"/>
      <c r="X25" s="157" t="s">
        <v>169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1780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22.5" outlineLevel="1" x14ac:dyDescent="0.2">
      <c r="A26" s="172">
        <v>18</v>
      </c>
      <c r="B26" s="173" t="s">
        <v>1867</v>
      </c>
      <c r="C26" s="180" t="s">
        <v>1868</v>
      </c>
      <c r="D26" s="174" t="s">
        <v>343</v>
      </c>
      <c r="E26" s="175">
        <v>132</v>
      </c>
      <c r="F26" s="176"/>
      <c r="G26" s="177">
        <f t="shared" si="0"/>
        <v>0</v>
      </c>
      <c r="H26" s="158">
        <v>0</v>
      </c>
      <c r="I26" s="157">
        <f t="shared" si="1"/>
        <v>0</v>
      </c>
      <c r="J26" s="158">
        <v>134.5</v>
      </c>
      <c r="K26" s="157">
        <f t="shared" si="2"/>
        <v>17754</v>
      </c>
      <c r="L26" s="157">
        <v>15</v>
      </c>
      <c r="M26" s="157">
        <f t="shared" si="3"/>
        <v>0</v>
      </c>
      <c r="N26" s="157">
        <v>0</v>
      </c>
      <c r="O26" s="157">
        <f t="shared" si="4"/>
        <v>0</v>
      </c>
      <c r="P26" s="157">
        <v>0</v>
      </c>
      <c r="Q26" s="157">
        <f t="shared" si="5"/>
        <v>0</v>
      </c>
      <c r="R26" s="157"/>
      <c r="S26" s="157" t="s">
        <v>167</v>
      </c>
      <c r="T26" s="157" t="s">
        <v>168</v>
      </c>
      <c r="U26" s="157">
        <v>0</v>
      </c>
      <c r="V26" s="157">
        <f t="shared" si="6"/>
        <v>0</v>
      </c>
      <c r="W26" s="157"/>
      <c r="X26" s="157" t="s">
        <v>169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1780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22.5" outlineLevel="1" x14ac:dyDescent="0.2">
      <c r="A27" s="172">
        <v>19</v>
      </c>
      <c r="B27" s="173" t="s">
        <v>1869</v>
      </c>
      <c r="C27" s="180" t="s">
        <v>1870</v>
      </c>
      <c r="D27" s="174" t="s">
        <v>343</v>
      </c>
      <c r="E27" s="175">
        <v>532</v>
      </c>
      <c r="F27" s="176"/>
      <c r="G27" s="177">
        <f t="shared" si="0"/>
        <v>0</v>
      </c>
      <c r="H27" s="158">
        <v>0</v>
      </c>
      <c r="I27" s="157">
        <f t="shared" si="1"/>
        <v>0</v>
      </c>
      <c r="J27" s="158">
        <v>76.5</v>
      </c>
      <c r="K27" s="157">
        <f t="shared" si="2"/>
        <v>40698</v>
      </c>
      <c r="L27" s="157">
        <v>15</v>
      </c>
      <c r="M27" s="157">
        <f t="shared" si="3"/>
        <v>0</v>
      </c>
      <c r="N27" s="157">
        <v>0</v>
      </c>
      <c r="O27" s="157">
        <f t="shared" si="4"/>
        <v>0</v>
      </c>
      <c r="P27" s="157">
        <v>0</v>
      </c>
      <c r="Q27" s="157">
        <f t="shared" si="5"/>
        <v>0</v>
      </c>
      <c r="R27" s="157"/>
      <c r="S27" s="157" t="s">
        <v>187</v>
      </c>
      <c r="T27" s="157" t="s">
        <v>168</v>
      </c>
      <c r="U27" s="157">
        <v>0.12</v>
      </c>
      <c r="V27" s="157">
        <f t="shared" si="6"/>
        <v>63.84</v>
      </c>
      <c r="W27" s="157"/>
      <c r="X27" s="157" t="s">
        <v>169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1780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1" x14ac:dyDescent="0.2">
      <c r="A28" s="172">
        <v>20</v>
      </c>
      <c r="B28" s="173" t="s">
        <v>1871</v>
      </c>
      <c r="C28" s="180" t="s">
        <v>1872</v>
      </c>
      <c r="D28" s="174" t="s">
        <v>343</v>
      </c>
      <c r="E28" s="175">
        <v>496</v>
      </c>
      <c r="F28" s="176"/>
      <c r="G28" s="177">
        <f t="shared" si="0"/>
        <v>0</v>
      </c>
      <c r="H28" s="158">
        <v>0</v>
      </c>
      <c r="I28" s="157">
        <f t="shared" si="1"/>
        <v>0</v>
      </c>
      <c r="J28" s="158">
        <v>292</v>
      </c>
      <c r="K28" s="157">
        <f t="shared" si="2"/>
        <v>144832</v>
      </c>
      <c r="L28" s="157">
        <v>15</v>
      </c>
      <c r="M28" s="157">
        <f t="shared" si="3"/>
        <v>0</v>
      </c>
      <c r="N28" s="157">
        <v>0</v>
      </c>
      <c r="O28" s="157">
        <f t="shared" si="4"/>
        <v>0</v>
      </c>
      <c r="P28" s="157">
        <v>0</v>
      </c>
      <c r="Q28" s="157">
        <f t="shared" si="5"/>
        <v>0</v>
      </c>
      <c r="R28" s="157"/>
      <c r="S28" s="157" t="s">
        <v>187</v>
      </c>
      <c r="T28" s="157" t="s">
        <v>168</v>
      </c>
      <c r="U28" s="157">
        <v>0.49717</v>
      </c>
      <c r="V28" s="157">
        <f t="shared" si="6"/>
        <v>246.6</v>
      </c>
      <c r="W28" s="157"/>
      <c r="X28" s="157" t="s">
        <v>169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1780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22.5" outlineLevel="1" x14ac:dyDescent="0.2">
      <c r="A29" s="172">
        <v>21</v>
      </c>
      <c r="B29" s="173" t="s">
        <v>1871</v>
      </c>
      <c r="C29" s="180" t="s">
        <v>1872</v>
      </c>
      <c r="D29" s="174" t="s">
        <v>343</v>
      </c>
      <c r="E29" s="175">
        <v>640</v>
      </c>
      <c r="F29" s="176"/>
      <c r="G29" s="177">
        <f t="shared" si="0"/>
        <v>0</v>
      </c>
      <c r="H29" s="158">
        <v>0</v>
      </c>
      <c r="I29" s="157">
        <f t="shared" si="1"/>
        <v>0</v>
      </c>
      <c r="J29" s="158">
        <v>373.5</v>
      </c>
      <c r="K29" s="157">
        <f t="shared" si="2"/>
        <v>239040</v>
      </c>
      <c r="L29" s="157">
        <v>15</v>
      </c>
      <c r="M29" s="157">
        <f t="shared" si="3"/>
        <v>0</v>
      </c>
      <c r="N29" s="157">
        <v>0</v>
      </c>
      <c r="O29" s="157">
        <f t="shared" si="4"/>
        <v>0</v>
      </c>
      <c r="P29" s="157">
        <v>0</v>
      </c>
      <c r="Q29" s="157">
        <f t="shared" si="5"/>
        <v>0</v>
      </c>
      <c r="R29" s="157"/>
      <c r="S29" s="157" t="s">
        <v>187</v>
      </c>
      <c r="T29" s="157" t="s">
        <v>168</v>
      </c>
      <c r="U29" s="157">
        <v>0.49717</v>
      </c>
      <c r="V29" s="157">
        <f t="shared" si="6"/>
        <v>318.19</v>
      </c>
      <c r="W29" s="157"/>
      <c r="X29" s="157" t="s">
        <v>169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1780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22.5" outlineLevel="1" x14ac:dyDescent="0.2">
      <c r="A30" s="172">
        <v>22</v>
      </c>
      <c r="B30" s="173" t="s">
        <v>1873</v>
      </c>
      <c r="C30" s="180" t="s">
        <v>1874</v>
      </c>
      <c r="D30" s="174" t="s">
        <v>242</v>
      </c>
      <c r="E30" s="175">
        <v>26</v>
      </c>
      <c r="F30" s="176"/>
      <c r="G30" s="177">
        <f t="shared" si="0"/>
        <v>0</v>
      </c>
      <c r="H30" s="158">
        <v>0</v>
      </c>
      <c r="I30" s="157">
        <f t="shared" si="1"/>
        <v>0</v>
      </c>
      <c r="J30" s="158">
        <v>954</v>
      </c>
      <c r="K30" s="157">
        <f t="shared" si="2"/>
        <v>24804</v>
      </c>
      <c r="L30" s="157">
        <v>15</v>
      </c>
      <c r="M30" s="157">
        <f t="shared" si="3"/>
        <v>0</v>
      </c>
      <c r="N30" s="157">
        <v>0</v>
      </c>
      <c r="O30" s="157">
        <f t="shared" si="4"/>
        <v>0</v>
      </c>
      <c r="P30" s="157">
        <v>0</v>
      </c>
      <c r="Q30" s="157">
        <f t="shared" si="5"/>
        <v>0</v>
      </c>
      <c r="R30" s="157"/>
      <c r="S30" s="157" t="s">
        <v>167</v>
      </c>
      <c r="T30" s="157" t="s">
        <v>168</v>
      </c>
      <c r="U30" s="157">
        <v>0</v>
      </c>
      <c r="V30" s="157">
        <f t="shared" si="6"/>
        <v>0</v>
      </c>
      <c r="W30" s="157"/>
      <c r="X30" s="157" t="s">
        <v>169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1780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2.5" outlineLevel="1" x14ac:dyDescent="0.2">
      <c r="A31" s="172">
        <v>23</v>
      </c>
      <c r="B31" s="173" t="s">
        <v>1875</v>
      </c>
      <c r="C31" s="180" t="s">
        <v>1876</v>
      </c>
      <c r="D31" s="174" t="s">
        <v>264</v>
      </c>
      <c r="E31" s="175">
        <v>1</v>
      </c>
      <c r="F31" s="176"/>
      <c r="G31" s="177">
        <f t="shared" si="0"/>
        <v>0</v>
      </c>
      <c r="H31" s="158">
        <v>3625</v>
      </c>
      <c r="I31" s="157">
        <f t="shared" si="1"/>
        <v>3625</v>
      </c>
      <c r="J31" s="158">
        <v>0</v>
      </c>
      <c r="K31" s="157">
        <f t="shared" si="2"/>
        <v>0</v>
      </c>
      <c r="L31" s="157">
        <v>15</v>
      </c>
      <c r="M31" s="157">
        <f t="shared" si="3"/>
        <v>0</v>
      </c>
      <c r="N31" s="157">
        <v>0</v>
      </c>
      <c r="O31" s="157">
        <f t="shared" si="4"/>
        <v>0</v>
      </c>
      <c r="P31" s="157">
        <v>0</v>
      </c>
      <c r="Q31" s="157">
        <f t="shared" si="5"/>
        <v>0</v>
      </c>
      <c r="R31" s="157"/>
      <c r="S31" s="157" t="s">
        <v>1656</v>
      </c>
      <c r="T31" s="157" t="s">
        <v>168</v>
      </c>
      <c r="U31" s="157">
        <v>1</v>
      </c>
      <c r="V31" s="157">
        <f t="shared" si="6"/>
        <v>1</v>
      </c>
      <c r="W31" s="157"/>
      <c r="X31" s="157" t="s">
        <v>169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454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72">
        <v>24</v>
      </c>
      <c r="B32" s="173" t="s">
        <v>1490</v>
      </c>
      <c r="C32" s="180" t="s">
        <v>1877</v>
      </c>
      <c r="D32" s="174" t="s">
        <v>264</v>
      </c>
      <c r="E32" s="175">
        <v>18</v>
      </c>
      <c r="F32" s="176"/>
      <c r="G32" s="177">
        <f t="shared" si="0"/>
        <v>0</v>
      </c>
      <c r="H32" s="158">
        <v>1798</v>
      </c>
      <c r="I32" s="157">
        <f t="shared" si="1"/>
        <v>32364</v>
      </c>
      <c r="J32" s="158">
        <v>0</v>
      </c>
      <c r="K32" s="157">
        <f t="shared" si="2"/>
        <v>0</v>
      </c>
      <c r="L32" s="157">
        <v>15</v>
      </c>
      <c r="M32" s="157">
        <f t="shared" si="3"/>
        <v>0</v>
      </c>
      <c r="N32" s="157">
        <v>0</v>
      </c>
      <c r="O32" s="157">
        <f t="shared" si="4"/>
        <v>0</v>
      </c>
      <c r="P32" s="157">
        <v>0</v>
      </c>
      <c r="Q32" s="157">
        <f t="shared" si="5"/>
        <v>0</v>
      </c>
      <c r="R32" s="157"/>
      <c r="S32" s="157" t="s">
        <v>167</v>
      </c>
      <c r="T32" s="157" t="s">
        <v>168</v>
      </c>
      <c r="U32" s="157">
        <v>0</v>
      </c>
      <c r="V32" s="157">
        <f t="shared" si="6"/>
        <v>0</v>
      </c>
      <c r="W32" s="157"/>
      <c r="X32" s="157" t="s">
        <v>183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184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2.5" outlineLevel="1" x14ac:dyDescent="0.2">
      <c r="A33" s="172">
        <v>25</v>
      </c>
      <c r="B33" s="173" t="s">
        <v>1878</v>
      </c>
      <c r="C33" s="180" t="s">
        <v>1879</v>
      </c>
      <c r="D33" s="174" t="s">
        <v>242</v>
      </c>
      <c r="E33" s="175">
        <v>33</v>
      </c>
      <c r="F33" s="176"/>
      <c r="G33" s="177">
        <f t="shared" si="0"/>
        <v>0</v>
      </c>
      <c r="H33" s="158">
        <v>0</v>
      </c>
      <c r="I33" s="157">
        <f t="shared" si="1"/>
        <v>0</v>
      </c>
      <c r="J33" s="158">
        <v>153.5</v>
      </c>
      <c r="K33" s="157">
        <f t="shared" si="2"/>
        <v>5065.5</v>
      </c>
      <c r="L33" s="157">
        <v>15</v>
      </c>
      <c r="M33" s="157">
        <f t="shared" si="3"/>
        <v>0</v>
      </c>
      <c r="N33" s="157">
        <v>0</v>
      </c>
      <c r="O33" s="157">
        <f t="shared" si="4"/>
        <v>0</v>
      </c>
      <c r="P33" s="157">
        <v>0</v>
      </c>
      <c r="Q33" s="157">
        <f t="shared" si="5"/>
        <v>0</v>
      </c>
      <c r="R33" s="157"/>
      <c r="S33" s="157" t="s">
        <v>187</v>
      </c>
      <c r="T33" s="157" t="s">
        <v>168</v>
      </c>
      <c r="U33" s="157">
        <v>0.24399999999999999</v>
      </c>
      <c r="V33" s="157">
        <f t="shared" si="6"/>
        <v>8.0500000000000007</v>
      </c>
      <c r="W33" s="157"/>
      <c r="X33" s="157" t="s">
        <v>169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1780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22.5" outlineLevel="1" x14ac:dyDescent="0.2">
      <c r="A34" s="172">
        <v>26</v>
      </c>
      <c r="B34" s="173" t="s">
        <v>1878</v>
      </c>
      <c r="C34" s="180" t="s">
        <v>1879</v>
      </c>
      <c r="D34" s="174" t="s">
        <v>242</v>
      </c>
      <c r="E34" s="175">
        <v>33</v>
      </c>
      <c r="F34" s="176"/>
      <c r="G34" s="177">
        <f t="shared" si="0"/>
        <v>0</v>
      </c>
      <c r="H34" s="158">
        <v>0</v>
      </c>
      <c r="I34" s="157">
        <f t="shared" si="1"/>
        <v>0</v>
      </c>
      <c r="J34" s="158">
        <v>171</v>
      </c>
      <c r="K34" s="157">
        <f t="shared" si="2"/>
        <v>5643</v>
      </c>
      <c r="L34" s="157">
        <v>15</v>
      </c>
      <c r="M34" s="157">
        <f t="shared" si="3"/>
        <v>0</v>
      </c>
      <c r="N34" s="157">
        <v>0</v>
      </c>
      <c r="O34" s="157">
        <f t="shared" si="4"/>
        <v>0</v>
      </c>
      <c r="P34" s="157">
        <v>0</v>
      </c>
      <c r="Q34" s="157">
        <f t="shared" si="5"/>
        <v>0</v>
      </c>
      <c r="R34" s="157"/>
      <c r="S34" s="157" t="s">
        <v>187</v>
      </c>
      <c r="T34" s="157" t="s">
        <v>168</v>
      </c>
      <c r="U34" s="157">
        <v>0.24399999999999999</v>
      </c>
      <c r="V34" s="157">
        <f t="shared" si="6"/>
        <v>8.0500000000000007</v>
      </c>
      <c r="W34" s="157"/>
      <c r="X34" s="157" t="s">
        <v>169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1780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22.5" outlineLevel="1" x14ac:dyDescent="0.2">
      <c r="A35" s="172">
        <v>27</v>
      </c>
      <c r="B35" s="173" t="s">
        <v>1880</v>
      </c>
      <c r="C35" s="180" t="s">
        <v>1881</v>
      </c>
      <c r="D35" s="174" t="s">
        <v>242</v>
      </c>
      <c r="E35" s="175">
        <v>500</v>
      </c>
      <c r="F35" s="176"/>
      <c r="G35" s="177">
        <f t="shared" si="0"/>
        <v>0</v>
      </c>
      <c r="H35" s="158">
        <v>0</v>
      </c>
      <c r="I35" s="157">
        <f t="shared" si="1"/>
        <v>0</v>
      </c>
      <c r="J35" s="158">
        <v>194.5</v>
      </c>
      <c r="K35" s="157">
        <f t="shared" si="2"/>
        <v>97250</v>
      </c>
      <c r="L35" s="157">
        <v>15</v>
      </c>
      <c r="M35" s="157">
        <f t="shared" si="3"/>
        <v>0</v>
      </c>
      <c r="N35" s="157">
        <v>0</v>
      </c>
      <c r="O35" s="157">
        <f t="shared" si="4"/>
        <v>0</v>
      </c>
      <c r="P35" s="157">
        <v>0</v>
      </c>
      <c r="Q35" s="157">
        <f t="shared" si="5"/>
        <v>0</v>
      </c>
      <c r="R35" s="157"/>
      <c r="S35" s="157" t="s">
        <v>167</v>
      </c>
      <c r="T35" s="157" t="s">
        <v>168</v>
      </c>
      <c r="U35" s="157">
        <v>0</v>
      </c>
      <c r="V35" s="157">
        <f t="shared" si="6"/>
        <v>0</v>
      </c>
      <c r="W35" s="157"/>
      <c r="X35" s="157" t="s">
        <v>169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1780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22.5" outlineLevel="1" x14ac:dyDescent="0.2">
      <c r="A36" s="172">
        <v>28</v>
      </c>
      <c r="B36" s="173" t="s">
        <v>1878</v>
      </c>
      <c r="C36" s="180" t="s">
        <v>1879</v>
      </c>
      <c r="D36" s="174" t="s">
        <v>242</v>
      </c>
      <c r="E36" s="175">
        <v>800</v>
      </c>
      <c r="F36" s="176"/>
      <c r="G36" s="177">
        <f t="shared" si="0"/>
        <v>0</v>
      </c>
      <c r="H36" s="158">
        <v>0</v>
      </c>
      <c r="I36" s="157">
        <f t="shared" si="1"/>
        <v>0</v>
      </c>
      <c r="J36" s="158">
        <v>128.5</v>
      </c>
      <c r="K36" s="157">
        <f t="shared" si="2"/>
        <v>102800</v>
      </c>
      <c r="L36" s="157">
        <v>15</v>
      </c>
      <c r="M36" s="157">
        <f t="shared" si="3"/>
        <v>0</v>
      </c>
      <c r="N36" s="157">
        <v>0</v>
      </c>
      <c r="O36" s="157">
        <f t="shared" si="4"/>
        <v>0</v>
      </c>
      <c r="P36" s="157">
        <v>0</v>
      </c>
      <c r="Q36" s="157">
        <f t="shared" si="5"/>
        <v>0</v>
      </c>
      <c r="R36" s="157"/>
      <c r="S36" s="157" t="s">
        <v>187</v>
      </c>
      <c r="T36" s="157" t="s">
        <v>168</v>
      </c>
      <c r="U36" s="157">
        <v>0.24399999999999999</v>
      </c>
      <c r="V36" s="157">
        <f t="shared" si="6"/>
        <v>195.2</v>
      </c>
      <c r="W36" s="157"/>
      <c r="X36" s="157" t="s">
        <v>169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1780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 x14ac:dyDescent="0.2">
      <c r="A37" s="172">
        <v>29</v>
      </c>
      <c r="B37" s="173" t="s">
        <v>1882</v>
      </c>
      <c r="C37" s="180" t="s">
        <v>1883</v>
      </c>
      <c r="D37" s="174" t="s">
        <v>242</v>
      </c>
      <c r="E37" s="175">
        <v>140</v>
      </c>
      <c r="F37" s="176"/>
      <c r="G37" s="177">
        <f t="shared" si="0"/>
        <v>0</v>
      </c>
      <c r="H37" s="158">
        <v>0</v>
      </c>
      <c r="I37" s="157">
        <f t="shared" si="1"/>
        <v>0</v>
      </c>
      <c r="J37" s="158">
        <v>197</v>
      </c>
      <c r="K37" s="157">
        <f t="shared" si="2"/>
        <v>27580</v>
      </c>
      <c r="L37" s="157">
        <v>15</v>
      </c>
      <c r="M37" s="157">
        <f t="shared" si="3"/>
        <v>0</v>
      </c>
      <c r="N37" s="157">
        <v>0</v>
      </c>
      <c r="O37" s="157">
        <f t="shared" si="4"/>
        <v>0</v>
      </c>
      <c r="P37" s="157">
        <v>0</v>
      </c>
      <c r="Q37" s="157">
        <f t="shared" si="5"/>
        <v>0</v>
      </c>
      <c r="R37" s="157"/>
      <c r="S37" s="157" t="s">
        <v>167</v>
      </c>
      <c r="T37" s="157" t="s">
        <v>168</v>
      </c>
      <c r="U37" s="157">
        <v>0</v>
      </c>
      <c r="V37" s="157">
        <f t="shared" si="6"/>
        <v>0</v>
      </c>
      <c r="W37" s="157"/>
      <c r="X37" s="157" t="s">
        <v>169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1780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22.5" outlineLevel="1" x14ac:dyDescent="0.2">
      <c r="A38" s="172">
        <v>30</v>
      </c>
      <c r="B38" s="173" t="s">
        <v>1884</v>
      </c>
      <c r="C38" s="180" t="s">
        <v>1885</v>
      </c>
      <c r="D38" s="174" t="s">
        <v>242</v>
      </c>
      <c r="E38" s="175">
        <v>20</v>
      </c>
      <c r="F38" s="176"/>
      <c r="G38" s="177">
        <f t="shared" si="0"/>
        <v>0</v>
      </c>
      <c r="H38" s="158">
        <v>0</v>
      </c>
      <c r="I38" s="157">
        <f t="shared" si="1"/>
        <v>0</v>
      </c>
      <c r="J38" s="158">
        <v>214</v>
      </c>
      <c r="K38" s="157">
        <f t="shared" si="2"/>
        <v>4280</v>
      </c>
      <c r="L38" s="157">
        <v>15</v>
      </c>
      <c r="M38" s="157">
        <f t="shared" si="3"/>
        <v>0</v>
      </c>
      <c r="N38" s="157">
        <v>0</v>
      </c>
      <c r="O38" s="157">
        <f t="shared" si="4"/>
        <v>0</v>
      </c>
      <c r="P38" s="157">
        <v>0</v>
      </c>
      <c r="Q38" s="157">
        <f t="shared" si="5"/>
        <v>0</v>
      </c>
      <c r="R38" s="157"/>
      <c r="S38" s="157" t="s">
        <v>167</v>
      </c>
      <c r="T38" s="157" t="s">
        <v>168</v>
      </c>
      <c r="U38" s="157">
        <v>0</v>
      </c>
      <c r="V38" s="157">
        <f t="shared" si="6"/>
        <v>0</v>
      </c>
      <c r="W38" s="157"/>
      <c r="X38" s="157" t="s">
        <v>169</v>
      </c>
      <c r="Y38" s="148"/>
      <c r="Z38" s="148"/>
      <c r="AA38" s="148"/>
      <c r="AB38" s="148"/>
      <c r="AC38" s="148"/>
      <c r="AD38" s="148"/>
      <c r="AE38" s="148"/>
      <c r="AF38" s="148"/>
      <c r="AG38" s="148" t="s">
        <v>1780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22.5" outlineLevel="1" x14ac:dyDescent="0.2">
      <c r="A39" s="172">
        <v>31</v>
      </c>
      <c r="B39" s="173" t="s">
        <v>1886</v>
      </c>
      <c r="C39" s="180" t="s">
        <v>1887</v>
      </c>
      <c r="D39" s="174" t="s">
        <v>242</v>
      </c>
      <c r="E39" s="175">
        <v>33</v>
      </c>
      <c r="F39" s="176"/>
      <c r="G39" s="177">
        <f t="shared" si="0"/>
        <v>0</v>
      </c>
      <c r="H39" s="158">
        <v>0</v>
      </c>
      <c r="I39" s="157">
        <f t="shared" si="1"/>
        <v>0</v>
      </c>
      <c r="J39" s="158">
        <v>732</v>
      </c>
      <c r="K39" s="157">
        <f t="shared" si="2"/>
        <v>24156</v>
      </c>
      <c r="L39" s="157">
        <v>15</v>
      </c>
      <c r="M39" s="157">
        <f t="shared" si="3"/>
        <v>0</v>
      </c>
      <c r="N39" s="157">
        <v>0</v>
      </c>
      <c r="O39" s="157">
        <f t="shared" si="4"/>
        <v>0</v>
      </c>
      <c r="P39" s="157">
        <v>0</v>
      </c>
      <c r="Q39" s="157">
        <f t="shared" si="5"/>
        <v>0</v>
      </c>
      <c r="R39" s="157"/>
      <c r="S39" s="157" t="s">
        <v>187</v>
      </c>
      <c r="T39" s="157" t="s">
        <v>168</v>
      </c>
      <c r="U39" s="157">
        <v>0.871</v>
      </c>
      <c r="V39" s="157">
        <f t="shared" si="6"/>
        <v>28.74</v>
      </c>
      <c r="W39" s="157"/>
      <c r="X39" s="157" t="s">
        <v>169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1780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22.5" outlineLevel="1" x14ac:dyDescent="0.2">
      <c r="A40" s="172">
        <v>32</v>
      </c>
      <c r="B40" s="173" t="s">
        <v>1888</v>
      </c>
      <c r="C40" s="180" t="s">
        <v>1889</v>
      </c>
      <c r="D40" s="174" t="s">
        <v>242</v>
      </c>
      <c r="E40" s="175">
        <v>33</v>
      </c>
      <c r="F40" s="176"/>
      <c r="G40" s="177">
        <f t="shared" si="0"/>
        <v>0</v>
      </c>
      <c r="H40" s="158">
        <v>0</v>
      </c>
      <c r="I40" s="157">
        <f t="shared" si="1"/>
        <v>0</v>
      </c>
      <c r="J40" s="158">
        <v>59.5</v>
      </c>
      <c r="K40" s="157">
        <f t="shared" si="2"/>
        <v>1963.5</v>
      </c>
      <c r="L40" s="157">
        <v>15</v>
      </c>
      <c r="M40" s="157">
        <f t="shared" si="3"/>
        <v>0</v>
      </c>
      <c r="N40" s="157">
        <v>0</v>
      </c>
      <c r="O40" s="157">
        <f t="shared" si="4"/>
        <v>0</v>
      </c>
      <c r="P40" s="157">
        <v>0</v>
      </c>
      <c r="Q40" s="157">
        <f t="shared" si="5"/>
        <v>0</v>
      </c>
      <c r="R40" s="157"/>
      <c r="S40" s="157" t="s">
        <v>187</v>
      </c>
      <c r="T40" s="157" t="s">
        <v>168</v>
      </c>
      <c r="U40" s="157">
        <v>0.11</v>
      </c>
      <c r="V40" s="157">
        <f t="shared" si="6"/>
        <v>3.63</v>
      </c>
      <c r="W40" s="157"/>
      <c r="X40" s="157" t="s">
        <v>169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1780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72">
        <v>33</v>
      </c>
      <c r="B41" s="173" t="s">
        <v>1890</v>
      </c>
      <c r="C41" s="180" t="s">
        <v>1891</v>
      </c>
      <c r="D41" s="174" t="s">
        <v>343</v>
      </c>
      <c r="E41" s="175">
        <v>30</v>
      </c>
      <c r="F41" s="176"/>
      <c r="G41" s="177">
        <f t="shared" si="0"/>
        <v>0</v>
      </c>
      <c r="H41" s="158">
        <v>0</v>
      </c>
      <c r="I41" s="157">
        <f t="shared" si="1"/>
        <v>0</v>
      </c>
      <c r="J41" s="158">
        <v>15.7</v>
      </c>
      <c r="K41" s="157">
        <f t="shared" si="2"/>
        <v>471</v>
      </c>
      <c r="L41" s="157">
        <v>15</v>
      </c>
      <c r="M41" s="157">
        <f t="shared" si="3"/>
        <v>0</v>
      </c>
      <c r="N41" s="157">
        <v>0</v>
      </c>
      <c r="O41" s="157">
        <f t="shared" si="4"/>
        <v>0</v>
      </c>
      <c r="P41" s="157">
        <v>0</v>
      </c>
      <c r="Q41" s="157">
        <f t="shared" si="5"/>
        <v>0</v>
      </c>
      <c r="R41" s="157"/>
      <c r="S41" s="157" t="s">
        <v>167</v>
      </c>
      <c r="T41" s="157" t="s">
        <v>168</v>
      </c>
      <c r="U41" s="157">
        <v>0</v>
      </c>
      <c r="V41" s="157">
        <f t="shared" si="6"/>
        <v>0</v>
      </c>
      <c r="W41" s="157"/>
      <c r="X41" s="157" t="s">
        <v>169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1780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72">
        <v>34</v>
      </c>
      <c r="B42" s="173" t="s">
        <v>1892</v>
      </c>
      <c r="C42" s="180" t="s">
        <v>1893</v>
      </c>
      <c r="D42" s="174" t="s">
        <v>343</v>
      </c>
      <c r="E42" s="175">
        <v>900</v>
      </c>
      <c r="F42" s="176"/>
      <c r="G42" s="177">
        <f t="shared" si="0"/>
        <v>0</v>
      </c>
      <c r="H42" s="158">
        <v>72.5</v>
      </c>
      <c r="I42" s="157">
        <f t="shared" si="1"/>
        <v>65250</v>
      </c>
      <c r="J42" s="158">
        <v>0</v>
      </c>
      <c r="K42" s="157">
        <f t="shared" si="2"/>
        <v>0</v>
      </c>
      <c r="L42" s="157">
        <v>15</v>
      </c>
      <c r="M42" s="157">
        <f t="shared" si="3"/>
        <v>0</v>
      </c>
      <c r="N42" s="157">
        <v>0</v>
      </c>
      <c r="O42" s="157">
        <f t="shared" si="4"/>
        <v>0</v>
      </c>
      <c r="P42" s="157">
        <v>0</v>
      </c>
      <c r="Q42" s="157">
        <f t="shared" si="5"/>
        <v>0</v>
      </c>
      <c r="R42" s="157"/>
      <c r="S42" s="157" t="s">
        <v>167</v>
      </c>
      <c r="T42" s="157" t="s">
        <v>168</v>
      </c>
      <c r="U42" s="157">
        <v>0</v>
      </c>
      <c r="V42" s="157">
        <f t="shared" si="6"/>
        <v>0</v>
      </c>
      <c r="W42" s="157"/>
      <c r="X42" s="157" t="s">
        <v>183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184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72">
        <v>35</v>
      </c>
      <c r="B43" s="173" t="s">
        <v>1354</v>
      </c>
      <c r="C43" s="180" t="s">
        <v>1894</v>
      </c>
      <c r="D43" s="174" t="s">
        <v>264</v>
      </c>
      <c r="E43" s="175">
        <v>120</v>
      </c>
      <c r="F43" s="176"/>
      <c r="G43" s="177">
        <f t="shared" si="0"/>
        <v>0</v>
      </c>
      <c r="H43" s="158">
        <v>145</v>
      </c>
      <c r="I43" s="157">
        <f t="shared" si="1"/>
        <v>17400</v>
      </c>
      <c r="J43" s="158">
        <v>0</v>
      </c>
      <c r="K43" s="157">
        <f t="shared" si="2"/>
        <v>0</v>
      </c>
      <c r="L43" s="157">
        <v>15</v>
      </c>
      <c r="M43" s="157">
        <f t="shared" si="3"/>
        <v>0</v>
      </c>
      <c r="N43" s="157">
        <v>0</v>
      </c>
      <c r="O43" s="157">
        <f t="shared" si="4"/>
        <v>0</v>
      </c>
      <c r="P43" s="157">
        <v>0</v>
      </c>
      <c r="Q43" s="157">
        <f t="shared" si="5"/>
        <v>0</v>
      </c>
      <c r="R43" s="157"/>
      <c r="S43" s="157" t="s">
        <v>167</v>
      </c>
      <c r="T43" s="157" t="s">
        <v>168</v>
      </c>
      <c r="U43" s="157">
        <v>0</v>
      </c>
      <c r="V43" s="157">
        <f t="shared" si="6"/>
        <v>0</v>
      </c>
      <c r="W43" s="157"/>
      <c r="X43" s="157" t="s">
        <v>183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184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x14ac:dyDescent="0.2">
      <c r="A44" s="160" t="s">
        <v>162</v>
      </c>
      <c r="B44" s="161" t="s">
        <v>135</v>
      </c>
      <c r="C44" s="179" t="s">
        <v>29</v>
      </c>
      <c r="D44" s="162"/>
      <c r="E44" s="163"/>
      <c r="F44" s="164"/>
      <c r="G44" s="165">
        <f>SUMIF(AG45:AG48,"&lt;&gt;NOR",G45:G48)</f>
        <v>0</v>
      </c>
      <c r="H44" s="159"/>
      <c r="I44" s="159">
        <f>SUM(I45:I48)</f>
        <v>0</v>
      </c>
      <c r="J44" s="159"/>
      <c r="K44" s="159">
        <f>SUM(K45:K48)</f>
        <v>130500</v>
      </c>
      <c r="L44" s="159"/>
      <c r="M44" s="159">
        <f>SUM(M45:M48)</f>
        <v>0</v>
      </c>
      <c r="N44" s="159"/>
      <c r="O44" s="159">
        <f>SUM(O45:O48)</f>
        <v>0</v>
      </c>
      <c r="P44" s="159"/>
      <c r="Q44" s="159">
        <f>SUM(Q45:Q48)</f>
        <v>0</v>
      </c>
      <c r="R44" s="159"/>
      <c r="S44" s="159"/>
      <c r="T44" s="159"/>
      <c r="U44" s="159"/>
      <c r="V44" s="159">
        <f>SUM(V45:V48)</f>
        <v>0</v>
      </c>
      <c r="W44" s="159"/>
      <c r="X44" s="159"/>
      <c r="AG44" t="s">
        <v>163</v>
      </c>
    </row>
    <row r="45" spans="1:60" outlineLevel="1" x14ac:dyDescent="0.2">
      <c r="A45" s="172">
        <v>36</v>
      </c>
      <c r="B45" s="173" t="s">
        <v>1895</v>
      </c>
      <c r="C45" s="180" t="s">
        <v>1896</v>
      </c>
      <c r="D45" s="174" t="s">
        <v>1897</v>
      </c>
      <c r="E45" s="175">
        <v>1</v>
      </c>
      <c r="F45" s="176"/>
      <c r="G45" s="177">
        <f>ROUND(E45*F45,2)</f>
        <v>0</v>
      </c>
      <c r="H45" s="158">
        <v>0</v>
      </c>
      <c r="I45" s="157">
        <f>ROUND(E45*H45,2)</f>
        <v>0</v>
      </c>
      <c r="J45" s="158">
        <v>43500</v>
      </c>
      <c r="K45" s="157">
        <f>ROUND(E45*J45,2)</f>
        <v>43500</v>
      </c>
      <c r="L45" s="157">
        <v>15</v>
      </c>
      <c r="M45" s="157">
        <f>G45*(1+L45/100)</f>
        <v>0</v>
      </c>
      <c r="N45" s="157">
        <v>0</v>
      </c>
      <c r="O45" s="157">
        <f>ROUND(E45*N45,2)</f>
        <v>0</v>
      </c>
      <c r="P45" s="157">
        <v>0</v>
      </c>
      <c r="Q45" s="157">
        <f>ROUND(E45*P45,2)</f>
        <v>0</v>
      </c>
      <c r="R45" s="157"/>
      <c r="S45" s="157" t="s">
        <v>167</v>
      </c>
      <c r="T45" s="157" t="s">
        <v>168</v>
      </c>
      <c r="U45" s="157">
        <v>0</v>
      </c>
      <c r="V45" s="157">
        <f>ROUND(E45*U45,2)</f>
        <v>0</v>
      </c>
      <c r="W45" s="157"/>
      <c r="X45" s="157" t="s">
        <v>188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1898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72">
        <v>37</v>
      </c>
      <c r="B46" s="173" t="s">
        <v>1899</v>
      </c>
      <c r="C46" s="180" t="s">
        <v>1900</v>
      </c>
      <c r="D46" s="174" t="s">
        <v>1897</v>
      </c>
      <c r="E46" s="175">
        <v>1</v>
      </c>
      <c r="F46" s="176"/>
      <c r="G46" s="177">
        <f>ROUND(E46*F46,2)</f>
        <v>0</v>
      </c>
      <c r="H46" s="158">
        <v>0</v>
      </c>
      <c r="I46" s="157">
        <f>ROUND(E46*H46,2)</f>
        <v>0</v>
      </c>
      <c r="J46" s="158">
        <v>14500</v>
      </c>
      <c r="K46" s="157">
        <f>ROUND(E46*J46,2)</f>
        <v>14500</v>
      </c>
      <c r="L46" s="157">
        <v>15</v>
      </c>
      <c r="M46" s="157">
        <f>G46*(1+L46/100)</f>
        <v>0</v>
      </c>
      <c r="N46" s="157">
        <v>0</v>
      </c>
      <c r="O46" s="157">
        <f>ROUND(E46*N46,2)</f>
        <v>0</v>
      </c>
      <c r="P46" s="157">
        <v>0</v>
      </c>
      <c r="Q46" s="157">
        <f>ROUND(E46*P46,2)</f>
        <v>0</v>
      </c>
      <c r="R46" s="157"/>
      <c r="S46" s="157" t="s">
        <v>167</v>
      </c>
      <c r="T46" s="157" t="s">
        <v>168</v>
      </c>
      <c r="U46" s="157">
        <v>0</v>
      </c>
      <c r="V46" s="157">
        <f>ROUND(E46*U46,2)</f>
        <v>0</v>
      </c>
      <c r="W46" s="157"/>
      <c r="X46" s="157" t="s">
        <v>188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1898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72">
        <v>38</v>
      </c>
      <c r="B47" s="173" t="s">
        <v>1901</v>
      </c>
      <c r="C47" s="180" t="s">
        <v>1902</v>
      </c>
      <c r="D47" s="174" t="s">
        <v>1897</v>
      </c>
      <c r="E47" s="175">
        <v>1</v>
      </c>
      <c r="F47" s="176"/>
      <c r="G47" s="177">
        <f>ROUND(E47*F47,2)</f>
        <v>0</v>
      </c>
      <c r="H47" s="158">
        <v>0</v>
      </c>
      <c r="I47" s="157">
        <f>ROUND(E47*H47,2)</f>
        <v>0</v>
      </c>
      <c r="J47" s="158">
        <v>50750</v>
      </c>
      <c r="K47" s="157">
        <f>ROUND(E47*J47,2)</f>
        <v>50750</v>
      </c>
      <c r="L47" s="157">
        <v>15</v>
      </c>
      <c r="M47" s="157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7"/>
      <c r="S47" s="157" t="s">
        <v>167</v>
      </c>
      <c r="T47" s="157" t="s">
        <v>168</v>
      </c>
      <c r="U47" s="157">
        <v>0</v>
      </c>
      <c r="V47" s="157">
        <f>ROUND(E47*U47,2)</f>
        <v>0</v>
      </c>
      <c r="W47" s="157"/>
      <c r="X47" s="157" t="s">
        <v>188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1898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66">
        <v>39</v>
      </c>
      <c r="B48" s="167" t="s">
        <v>1903</v>
      </c>
      <c r="C48" s="181" t="s">
        <v>1904</v>
      </c>
      <c r="D48" s="168" t="s">
        <v>1897</v>
      </c>
      <c r="E48" s="169">
        <v>1</v>
      </c>
      <c r="F48" s="170"/>
      <c r="G48" s="171">
        <f>ROUND(E48*F48,2)</f>
        <v>0</v>
      </c>
      <c r="H48" s="158">
        <v>0</v>
      </c>
      <c r="I48" s="157">
        <f>ROUND(E48*H48,2)</f>
        <v>0</v>
      </c>
      <c r="J48" s="158">
        <v>21750</v>
      </c>
      <c r="K48" s="157">
        <f>ROUND(E48*J48,2)</f>
        <v>21750</v>
      </c>
      <c r="L48" s="157">
        <v>15</v>
      </c>
      <c r="M48" s="157">
        <f>G48*(1+L48/100)</f>
        <v>0</v>
      </c>
      <c r="N48" s="157">
        <v>0</v>
      </c>
      <c r="O48" s="157">
        <f>ROUND(E48*N48,2)</f>
        <v>0</v>
      </c>
      <c r="P48" s="157">
        <v>0</v>
      </c>
      <c r="Q48" s="157">
        <f>ROUND(E48*P48,2)</f>
        <v>0</v>
      </c>
      <c r="R48" s="157"/>
      <c r="S48" s="157" t="s">
        <v>187</v>
      </c>
      <c r="T48" s="157" t="s">
        <v>168</v>
      </c>
      <c r="U48" s="157">
        <v>0</v>
      </c>
      <c r="V48" s="157">
        <f>ROUND(E48*U48,2)</f>
        <v>0</v>
      </c>
      <c r="W48" s="157"/>
      <c r="X48" s="157" t="s">
        <v>188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1898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33" x14ac:dyDescent="0.2">
      <c r="A49" s="5"/>
      <c r="B49" s="6"/>
      <c r="C49" s="182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AE49">
        <v>15</v>
      </c>
      <c r="AF49">
        <v>21</v>
      </c>
    </row>
    <row r="50" spans="1:33" x14ac:dyDescent="0.2">
      <c r="A50" s="151"/>
      <c r="B50" s="152" t="s">
        <v>31</v>
      </c>
      <c r="C50" s="183"/>
      <c r="D50" s="153"/>
      <c r="E50" s="154"/>
      <c r="F50" s="154"/>
      <c r="G50" s="178">
        <f>G8+G44</f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E50">
        <f>SUMIF(L7:L48,AE49,G7:G48)</f>
        <v>0</v>
      </c>
      <c r="AF50">
        <f>SUMIF(L7:L48,AF49,G7:G48)</f>
        <v>0</v>
      </c>
      <c r="AG50" t="s">
        <v>192</v>
      </c>
    </row>
    <row r="51" spans="1:33" x14ac:dyDescent="0.2">
      <c r="A51" s="5"/>
      <c r="B51" s="6"/>
      <c r="C51" s="182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33" x14ac:dyDescent="0.2">
      <c r="A52" s="5"/>
      <c r="B52" s="6"/>
      <c r="C52" s="182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33" x14ac:dyDescent="0.2">
      <c r="A53" s="266" t="s">
        <v>193</v>
      </c>
      <c r="B53" s="266"/>
      <c r="C53" s="267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33" x14ac:dyDescent="0.2">
      <c r="A54" s="247"/>
      <c r="B54" s="248"/>
      <c r="C54" s="249"/>
      <c r="D54" s="248"/>
      <c r="E54" s="248"/>
      <c r="F54" s="248"/>
      <c r="G54" s="25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AG54" t="s">
        <v>194</v>
      </c>
    </row>
    <row r="55" spans="1:33" x14ac:dyDescent="0.2">
      <c r="A55" s="251"/>
      <c r="B55" s="252"/>
      <c r="C55" s="253"/>
      <c r="D55" s="252"/>
      <c r="E55" s="252"/>
      <c r="F55" s="252"/>
      <c r="G55" s="25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33" x14ac:dyDescent="0.2">
      <c r="A56" s="251"/>
      <c r="B56" s="252"/>
      <c r="C56" s="253"/>
      <c r="D56" s="252"/>
      <c r="E56" s="252"/>
      <c r="F56" s="252"/>
      <c r="G56" s="25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33" x14ac:dyDescent="0.2">
      <c r="A57" s="251"/>
      <c r="B57" s="252"/>
      <c r="C57" s="253"/>
      <c r="D57" s="252"/>
      <c r="E57" s="252"/>
      <c r="F57" s="252"/>
      <c r="G57" s="25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33" x14ac:dyDescent="0.2">
      <c r="A58" s="255"/>
      <c r="B58" s="256"/>
      <c r="C58" s="257"/>
      <c r="D58" s="256"/>
      <c r="E58" s="256"/>
      <c r="F58" s="256"/>
      <c r="G58" s="258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33" x14ac:dyDescent="0.2">
      <c r="A59" s="5"/>
      <c r="B59" s="6"/>
      <c r="C59" s="182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33" x14ac:dyDescent="0.2">
      <c r="C60" s="184"/>
      <c r="D60" s="139"/>
      <c r="AG60" t="s">
        <v>195</v>
      </c>
    </row>
    <row r="61" spans="1:33" x14ac:dyDescent="0.2">
      <c r="D61" s="139"/>
    </row>
    <row r="62" spans="1:33" x14ac:dyDescent="0.2">
      <c r="D62" s="139"/>
    </row>
    <row r="63" spans="1:33" x14ac:dyDescent="0.2">
      <c r="D63" s="139"/>
    </row>
    <row r="64" spans="1:33" x14ac:dyDescent="0.2">
      <c r="D64" s="139"/>
    </row>
    <row r="65" spans="4:4" x14ac:dyDescent="0.2">
      <c r="D65" s="139"/>
    </row>
    <row r="66" spans="4:4" x14ac:dyDescent="0.2">
      <c r="D66" s="139"/>
    </row>
    <row r="67" spans="4:4" x14ac:dyDescent="0.2">
      <c r="D67" s="139"/>
    </row>
    <row r="68" spans="4:4" x14ac:dyDescent="0.2">
      <c r="D68" s="139"/>
    </row>
    <row r="69" spans="4:4" x14ac:dyDescent="0.2">
      <c r="D69" s="139"/>
    </row>
    <row r="70" spans="4:4" x14ac:dyDescent="0.2">
      <c r="D70" s="139"/>
    </row>
    <row r="71" spans="4:4" x14ac:dyDescent="0.2">
      <c r="D71" s="139"/>
    </row>
    <row r="72" spans="4:4" x14ac:dyDescent="0.2">
      <c r="D72" s="139"/>
    </row>
    <row r="73" spans="4:4" x14ac:dyDescent="0.2">
      <c r="D73" s="139"/>
    </row>
    <row r="74" spans="4:4" x14ac:dyDescent="0.2">
      <c r="D74" s="139"/>
    </row>
    <row r="75" spans="4:4" x14ac:dyDescent="0.2">
      <c r="D75" s="139"/>
    </row>
    <row r="76" spans="4:4" x14ac:dyDescent="0.2">
      <c r="D76" s="139"/>
    </row>
    <row r="77" spans="4:4" x14ac:dyDescent="0.2">
      <c r="D77" s="139"/>
    </row>
    <row r="78" spans="4:4" x14ac:dyDescent="0.2">
      <c r="D78" s="139"/>
    </row>
    <row r="79" spans="4:4" x14ac:dyDescent="0.2">
      <c r="D79" s="139"/>
    </row>
    <row r="80" spans="4:4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54:G58"/>
    <mergeCell ref="A1:G1"/>
    <mergeCell ref="C2:G2"/>
    <mergeCell ref="C3:G3"/>
    <mergeCell ref="C4:G4"/>
    <mergeCell ref="A53:C5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4"/>
  <sheetViews>
    <sheetView showGridLines="0" tabSelected="1" topLeftCell="B17" zoomScaleSheetLayoutView="75" workbookViewId="0">
      <selection activeCell="G21" sqref="G21:H2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38</v>
      </c>
      <c r="B1" s="217" t="s">
        <v>4</v>
      </c>
      <c r="C1" s="218"/>
      <c r="D1" s="218"/>
      <c r="E1" s="218"/>
      <c r="F1" s="218"/>
      <c r="G1" s="218"/>
      <c r="H1" s="218"/>
      <c r="I1" s="218"/>
      <c r="J1" s="219"/>
    </row>
    <row r="2" spans="1:15" ht="36" customHeight="1" x14ac:dyDescent="0.2">
      <c r="A2" s="3"/>
      <c r="B2" s="77" t="s">
        <v>24</v>
      </c>
      <c r="C2" s="78"/>
      <c r="D2" s="79" t="s">
        <v>43</v>
      </c>
      <c r="E2" s="223" t="s">
        <v>44</v>
      </c>
      <c r="F2" s="224"/>
      <c r="G2" s="224"/>
      <c r="H2" s="224"/>
      <c r="I2" s="224"/>
      <c r="J2" s="225"/>
      <c r="O2" s="2"/>
    </row>
    <row r="3" spans="1:15" ht="27" hidden="1" customHeight="1" x14ac:dyDescent="0.2">
      <c r="A3" s="3"/>
      <c r="B3" s="80"/>
      <c r="C3" s="78"/>
      <c r="D3" s="81"/>
      <c r="E3" s="226"/>
      <c r="F3" s="227"/>
      <c r="G3" s="227"/>
      <c r="H3" s="227"/>
      <c r="I3" s="227"/>
      <c r="J3" s="228"/>
    </row>
    <row r="4" spans="1:15" ht="23.25" customHeight="1" x14ac:dyDescent="0.2">
      <c r="A4" s="3"/>
      <c r="B4" s="82"/>
      <c r="C4" s="83"/>
      <c r="D4" s="84"/>
      <c r="E4" s="213"/>
      <c r="F4" s="213"/>
      <c r="G4" s="213"/>
      <c r="H4" s="213"/>
      <c r="I4" s="213"/>
      <c r="J4" s="214"/>
    </row>
    <row r="5" spans="1:15" ht="24" customHeight="1" x14ac:dyDescent="0.2">
      <c r="A5" s="3"/>
      <c r="B5" s="45" t="s">
        <v>23</v>
      </c>
      <c r="C5" s="4"/>
      <c r="D5" s="30"/>
      <c r="E5" s="24"/>
      <c r="F5" s="24"/>
      <c r="G5" s="24"/>
      <c r="H5" s="26" t="s">
        <v>42</v>
      </c>
      <c r="I5" s="30"/>
      <c r="J5" s="10"/>
    </row>
    <row r="6" spans="1:15" ht="15.75" customHeight="1" x14ac:dyDescent="0.2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20</v>
      </c>
      <c r="C11" s="4"/>
      <c r="D11" s="230"/>
      <c r="E11" s="230"/>
      <c r="F11" s="230"/>
      <c r="G11" s="230"/>
      <c r="H11" s="26" t="s">
        <v>42</v>
      </c>
      <c r="I11" s="86"/>
      <c r="J11" s="10"/>
    </row>
    <row r="12" spans="1:15" ht="15.75" customHeight="1" x14ac:dyDescent="0.2">
      <c r="A12" s="3"/>
      <c r="B12" s="39"/>
      <c r="C12" s="24"/>
      <c r="D12" s="212"/>
      <c r="E12" s="212"/>
      <c r="F12" s="212"/>
      <c r="G12" s="212"/>
      <c r="H12" s="26" t="s">
        <v>36</v>
      </c>
      <c r="I12" s="86"/>
      <c r="J12" s="10"/>
    </row>
    <row r="13" spans="1:15" ht="15.75" customHeight="1" x14ac:dyDescent="0.2">
      <c r="A13" s="3"/>
      <c r="B13" s="40"/>
      <c r="C13" s="25"/>
      <c r="D13" s="85"/>
      <c r="E13" s="215"/>
      <c r="F13" s="216"/>
      <c r="G13" s="216"/>
      <c r="H13" s="27"/>
      <c r="I13" s="32"/>
      <c r="J13" s="49"/>
    </row>
    <row r="14" spans="1:15" ht="24" customHeight="1" x14ac:dyDescent="0.2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34</v>
      </c>
      <c r="C15" s="70"/>
      <c r="D15" s="51"/>
      <c r="E15" s="229"/>
      <c r="F15" s="229"/>
      <c r="G15" s="231"/>
      <c r="H15" s="231"/>
      <c r="I15" s="231" t="s">
        <v>31</v>
      </c>
      <c r="J15" s="232"/>
    </row>
    <row r="16" spans="1:15" ht="23.25" customHeight="1" x14ac:dyDescent="0.2">
      <c r="A16" s="138" t="s">
        <v>26</v>
      </c>
      <c r="B16" s="55" t="s">
        <v>26</v>
      </c>
      <c r="C16" s="56"/>
      <c r="D16" s="57"/>
      <c r="E16" s="203"/>
      <c r="F16" s="204"/>
      <c r="G16" s="203"/>
      <c r="H16" s="204"/>
      <c r="I16" s="203">
        <f>SUMIF(F55:F90,A16,I55:I90)+SUMIF(F55:F90,"PSU",I55:I90)</f>
        <v>0</v>
      </c>
      <c r="J16" s="205"/>
    </row>
    <row r="17" spans="1:10" ht="23.25" customHeight="1" x14ac:dyDescent="0.2">
      <c r="A17" s="138" t="s">
        <v>27</v>
      </c>
      <c r="B17" s="55" t="s">
        <v>27</v>
      </c>
      <c r="C17" s="56"/>
      <c r="D17" s="57"/>
      <c r="E17" s="203"/>
      <c r="F17" s="204"/>
      <c r="G17" s="203"/>
      <c r="H17" s="204"/>
      <c r="I17" s="203">
        <f>SUMIF(F55:F90,A17,I55:I90)</f>
        <v>0</v>
      </c>
      <c r="J17" s="205"/>
    </row>
    <row r="18" spans="1:10" ht="23.25" customHeight="1" x14ac:dyDescent="0.2">
      <c r="A18" s="138" t="s">
        <v>28</v>
      </c>
      <c r="B18" s="55" t="s">
        <v>28</v>
      </c>
      <c r="C18" s="56"/>
      <c r="D18" s="57"/>
      <c r="E18" s="203"/>
      <c r="F18" s="204"/>
      <c r="G18" s="203"/>
      <c r="H18" s="204"/>
      <c r="I18" s="203">
        <f>SUMIF(F55:F90,A18,I55:I90)</f>
        <v>0</v>
      </c>
      <c r="J18" s="205"/>
    </row>
    <row r="19" spans="1:10" ht="23.25" customHeight="1" x14ac:dyDescent="0.2">
      <c r="A19" s="138" t="s">
        <v>135</v>
      </c>
      <c r="B19" s="55" t="s">
        <v>29</v>
      </c>
      <c r="C19" s="56"/>
      <c r="D19" s="57"/>
      <c r="E19" s="203"/>
      <c r="F19" s="204"/>
      <c r="G19" s="203"/>
      <c r="H19" s="204"/>
      <c r="I19" s="203">
        <f>SUMIF(F55:F90,A19,I55:I90)</f>
        <v>0</v>
      </c>
      <c r="J19" s="205"/>
    </row>
    <row r="20" spans="1:10" ht="23.25" customHeight="1" x14ac:dyDescent="0.2">
      <c r="A20" s="138" t="s">
        <v>136</v>
      </c>
      <c r="B20" s="55" t="s">
        <v>30</v>
      </c>
      <c r="C20" s="56"/>
      <c r="D20" s="57"/>
      <c r="E20" s="203"/>
      <c r="F20" s="204"/>
      <c r="G20" s="203"/>
      <c r="H20" s="204"/>
      <c r="I20" s="203">
        <f>SUMIF(F55:F90,A20,I55:I90)</f>
        <v>0</v>
      </c>
      <c r="J20" s="205"/>
    </row>
    <row r="21" spans="1:10" ht="23.25" customHeight="1" x14ac:dyDescent="0.2">
      <c r="A21" s="3"/>
      <c r="B21" s="72" t="s">
        <v>31</v>
      </c>
      <c r="C21" s="73"/>
      <c r="D21" s="74"/>
      <c r="E21" s="206"/>
      <c r="F21" s="233"/>
      <c r="G21" s="206"/>
      <c r="H21" s="233"/>
      <c r="I21" s="206">
        <f>SUM(I16:J20)</f>
        <v>0</v>
      </c>
      <c r="J21" s="207"/>
    </row>
    <row r="22" spans="1:10" ht="33" customHeight="1" x14ac:dyDescent="0.2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201">
        <f>ZakladDPHSniVypocet</f>
        <v>0</v>
      </c>
      <c r="H23" s="202"/>
      <c r="I23" s="202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199">
        <f>IF(A24&gt;50, ROUNDUP(A23, 0), ROUNDDOWN(A23, 0))</f>
        <v>0</v>
      </c>
      <c r="H24" s="200"/>
      <c r="I24" s="200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201">
        <f>ZakladDPHZaklVypocet</f>
        <v>0</v>
      </c>
      <c r="H25" s="202"/>
      <c r="I25" s="202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220">
        <f>IF(A26&gt;50, ROUNDUP(A25, 0), ROUNDDOWN(A25, 0))</f>
        <v>0</v>
      </c>
      <c r="H26" s="221"/>
      <c r="I26" s="221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222">
        <f>CenaCelkem-(ZakladDPHSni+DPHSni+ZakladDPHZakl+DPHZakl)</f>
        <v>0</v>
      </c>
      <c r="H27" s="222"/>
      <c r="I27" s="222"/>
      <c r="J27" s="61" t="str">
        <f t="shared" si="0"/>
        <v>CZK</v>
      </c>
    </row>
    <row r="28" spans="1:10" ht="27.75" hidden="1" customHeight="1" thickBot="1" x14ac:dyDescent="0.25">
      <c r="A28" s="3"/>
      <c r="B28" s="115" t="s">
        <v>25</v>
      </c>
      <c r="C28" s="116"/>
      <c r="D28" s="116"/>
      <c r="E28" s="117"/>
      <c r="F28" s="118"/>
      <c r="G28" s="208">
        <f>ZakladDPHSniVypocet+ZakladDPHZaklVypocet</f>
        <v>0</v>
      </c>
      <c r="H28" s="209"/>
      <c r="I28" s="209"/>
      <c r="J28" s="119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5" t="s">
        <v>37</v>
      </c>
      <c r="C29" s="120"/>
      <c r="D29" s="120"/>
      <c r="E29" s="120"/>
      <c r="F29" s="120"/>
      <c r="G29" s="208">
        <f>IF(A29&gt;50, ROUNDUP(A27, 0), ROUNDDOWN(A27, 0))</f>
        <v>0</v>
      </c>
      <c r="H29" s="208"/>
      <c r="I29" s="208"/>
      <c r="J29" s="121" t="s">
        <v>63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44057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210"/>
      <c r="E34" s="211"/>
      <c r="F34" s="29"/>
      <c r="G34" s="210"/>
      <c r="H34" s="211"/>
      <c r="I34" s="211"/>
      <c r="J34" s="36"/>
    </row>
    <row r="35" spans="1:10" ht="12.75" customHeight="1" x14ac:dyDescent="0.2">
      <c r="A35" s="3"/>
      <c r="B35" s="3"/>
      <c r="C35" s="4"/>
      <c r="D35" s="198" t="s">
        <v>2</v>
      </c>
      <c r="E35" s="198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2" t="s">
        <v>17</v>
      </c>
      <c r="C37" s="93"/>
      <c r="D37" s="93"/>
      <c r="E37" s="93"/>
      <c r="F37" s="94"/>
      <c r="G37" s="94"/>
      <c r="H37" s="94"/>
      <c r="I37" s="94"/>
      <c r="J37" s="93"/>
    </row>
    <row r="38" spans="1:10" ht="25.5" customHeight="1" x14ac:dyDescent="0.2">
      <c r="A38" s="91" t="s">
        <v>39</v>
      </c>
      <c r="B38" s="95" t="s">
        <v>18</v>
      </c>
      <c r="C38" s="96" t="s">
        <v>6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19</v>
      </c>
      <c r="I38" s="99" t="s">
        <v>1</v>
      </c>
      <c r="J38" s="100" t="s">
        <v>0</v>
      </c>
    </row>
    <row r="39" spans="1:10" ht="25.5" hidden="1" customHeight="1" x14ac:dyDescent="0.2">
      <c r="A39" s="91">
        <v>1</v>
      </c>
      <c r="B39" s="101" t="s">
        <v>45</v>
      </c>
      <c r="C39" s="234"/>
      <c r="D39" s="235"/>
      <c r="E39" s="235"/>
      <c r="F39" s="102">
        <f>'01 10948_00 Pol'!AE19+'01 10948_01-1 Pol'!AE446+'01 10948_01-2 Pol'!AE468+'01 10948_01-3 Pol'!AE404+'01 10948_02-1 Pol'!AE146+'01 10948_02-2 Pol'!AE662+'01 10948_04 Pol'!AE50</f>
        <v>0</v>
      </c>
      <c r="G39" s="103">
        <f>'01 10948_00 Pol'!AF19+'01 10948_01-1 Pol'!AF446+'01 10948_01-2 Pol'!AF468+'01 10948_01-3 Pol'!AF404+'01 10948_02-1 Pol'!AF146+'01 10948_02-2 Pol'!AF662+'01 10948_04 Pol'!AF50</f>
        <v>0</v>
      </c>
      <c r="H39" s="104">
        <f t="shared" ref="H39:H47" si="1">(F39*SazbaDPH1/100)+(G39*SazbaDPH2/100)</f>
        <v>0</v>
      </c>
      <c r="I39" s="104">
        <f t="shared" ref="I39:I47" si="2">F39+G39+H39</f>
        <v>0</v>
      </c>
      <c r="J39" s="105" t="str">
        <f t="shared" ref="J39:J47" si="3">IF(CenaCelkemVypocet=0,"",I39/CenaCelkemVypocet*100)</f>
        <v/>
      </c>
    </row>
    <row r="40" spans="1:10" ht="25.5" customHeight="1" x14ac:dyDescent="0.2">
      <c r="A40" s="91">
        <v>2</v>
      </c>
      <c r="B40" s="106" t="s">
        <v>46</v>
      </c>
      <c r="C40" s="236" t="s">
        <v>47</v>
      </c>
      <c r="D40" s="237"/>
      <c r="E40" s="237"/>
      <c r="F40" s="107">
        <f>SUM(F41:F47)</f>
        <v>0</v>
      </c>
      <c r="G40" s="108">
        <v>0</v>
      </c>
      <c r="H40" s="108">
        <f t="shared" si="1"/>
        <v>0</v>
      </c>
      <c r="I40" s="108">
        <f t="shared" si="2"/>
        <v>0</v>
      </c>
      <c r="J40" s="109" t="str">
        <f t="shared" si="3"/>
        <v/>
      </c>
    </row>
    <row r="41" spans="1:10" ht="25.5" customHeight="1" x14ac:dyDescent="0.2">
      <c r="A41" s="91">
        <v>3</v>
      </c>
      <c r="B41" s="110" t="s">
        <v>48</v>
      </c>
      <c r="C41" s="234" t="s">
        <v>49</v>
      </c>
      <c r="D41" s="235"/>
      <c r="E41" s="235"/>
      <c r="F41" s="111">
        <f>'01 10948_00 Pol'!AE19</f>
        <v>0</v>
      </c>
      <c r="G41" s="104">
        <f>'01 10948_00 Pol'!AF19</f>
        <v>0</v>
      </c>
      <c r="H41" s="104">
        <f t="shared" si="1"/>
        <v>0</v>
      </c>
      <c r="I41" s="104">
        <f t="shared" si="2"/>
        <v>0</v>
      </c>
      <c r="J41" s="105" t="str">
        <f t="shared" si="3"/>
        <v/>
      </c>
    </row>
    <row r="42" spans="1:10" ht="25.5" customHeight="1" x14ac:dyDescent="0.2">
      <c r="A42" s="91">
        <v>3</v>
      </c>
      <c r="B42" s="110" t="s">
        <v>50</v>
      </c>
      <c r="C42" s="234" t="s">
        <v>51</v>
      </c>
      <c r="D42" s="235"/>
      <c r="E42" s="235"/>
      <c r="F42" s="111">
        <f>'01 10948_01-1 Pol'!AE446</f>
        <v>0</v>
      </c>
      <c r="G42" s="104">
        <f>'01 10948_01-1 Pol'!AF446</f>
        <v>0</v>
      </c>
      <c r="H42" s="104">
        <f t="shared" si="1"/>
        <v>0</v>
      </c>
      <c r="I42" s="104">
        <f t="shared" si="2"/>
        <v>0</v>
      </c>
      <c r="J42" s="105" t="str">
        <f t="shared" si="3"/>
        <v/>
      </c>
    </row>
    <row r="43" spans="1:10" ht="25.5" customHeight="1" x14ac:dyDescent="0.2">
      <c r="A43" s="91">
        <v>3</v>
      </c>
      <c r="B43" s="110" t="s">
        <v>52</v>
      </c>
      <c r="C43" s="234" t="s">
        <v>53</v>
      </c>
      <c r="D43" s="235"/>
      <c r="E43" s="235"/>
      <c r="F43" s="111">
        <f>'01 10948_01-2 Pol'!AE468</f>
        <v>0</v>
      </c>
      <c r="G43" s="104">
        <f>'01 10948_01-2 Pol'!AF468</f>
        <v>0</v>
      </c>
      <c r="H43" s="104">
        <f t="shared" si="1"/>
        <v>0</v>
      </c>
      <c r="I43" s="104">
        <f t="shared" si="2"/>
        <v>0</v>
      </c>
      <c r="J43" s="105" t="str">
        <f t="shared" si="3"/>
        <v/>
      </c>
    </row>
    <row r="44" spans="1:10" ht="25.5" customHeight="1" x14ac:dyDescent="0.2">
      <c r="A44" s="91">
        <v>3</v>
      </c>
      <c r="B44" s="110" t="s">
        <v>54</v>
      </c>
      <c r="C44" s="234" t="s">
        <v>55</v>
      </c>
      <c r="D44" s="235"/>
      <c r="E44" s="235"/>
      <c r="F44" s="111">
        <f>'01 10948_01-3 Pol'!AE404</f>
        <v>0</v>
      </c>
      <c r="G44" s="104">
        <f>'01 10948_01-3 Pol'!AF404</f>
        <v>0</v>
      </c>
      <c r="H44" s="104">
        <f t="shared" si="1"/>
        <v>0</v>
      </c>
      <c r="I44" s="104">
        <f t="shared" si="2"/>
        <v>0</v>
      </c>
      <c r="J44" s="105" t="str">
        <f t="shared" si="3"/>
        <v/>
      </c>
    </row>
    <row r="45" spans="1:10" ht="25.5" customHeight="1" x14ac:dyDescent="0.2">
      <c r="A45" s="91">
        <v>3</v>
      </c>
      <c r="B45" s="110" t="s">
        <v>56</v>
      </c>
      <c r="C45" s="234" t="s">
        <v>57</v>
      </c>
      <c r="D45" s="235"/>
      <c r="E45" s="235"/>
      <c r="F45" s="111">
        <f>'01 10948_02-1 Pol'!AE146</f>
        <v>0</v>
      </c>
      <c r="G45" s="104">
        <f>'01 10948_02-1 Pol'!AF146</f>
        <v>0</v>
      </c>
      <c r="H45" s="104">
        <f t="shared" si="1"/>
        <v>0</v>
      </c>
      <c r="I45" s="104">
        <f t="shared" si="2"/>
        <v>0</v>
      </c>
      <c r="J45" s="105" t="str">
        <f t="shared" si="3"/>
        <v/>
      </c>
    </row>
    <row r="46" spans="1:10" ht="25.5" customHeight="1" x14ac:dyDescent="0.2">
      <c r="A46" s="91">
        <v>3</v>
      </c>
      <c r="B46" s="110" t="s">
        <v>58</v>
      </c>
      <c r="C46" s="234" t="s">
        <v>59</v>
      </c>
      <c r="D46" s="235"/>
      <c r="E46" s="235"/>
      <c r="F46" s="111">
        <f>'01 10948_02-2 Pol'!G662</f>
        <v>0</v>
      </c>
      <c r="G46" s="104">
        <v>0</v>
      </c>
      <c r="H46" s="104">
        <f t="shared" si="1"/>
        <v>0</v>
      </c>
      <c r="I46" s="104">
        <f t="shared" si="2"/>
        <v>0</v>
      </c>
      <c r="J46" s="105" t="str">
        <f t="shared" si="3"/>
        <v/>
      </c>
    </row>
    <row r="47" spans="1:10" ht="25.5" customHeight="1" x14ac:dyDescent="0.2">
      <c r="A47" s="91">
        <v>3</v>
      </c>
      <c r="B47" s="110" t="s">
        <v>60</v>
      </c>
      <c r="C47" s="234" t="s">
        <v>61</v>
      </c>
      <c r="D47" s="235"/>
      <c r="E47" s="235"/>
      <c r="F47" s="111">
        <f>'01 10948_04 Pol'!AE50</f>
        <v>0</v>
      </c>
      <c r="G47" s="104">
        <f>'01 10948_04 Pol'!AF50</f>
        <v>0</v>
      </c>
      <c r="H47" s="104">
        <f t="shared" si="1"/>
        <v>0</v>
      </c>
      <c r="I47" s="104">
        <f t="shared" si="2"/>
        <v>0</v>
      </c>
      <c r="J47" s="105" t="str">
        <f t="shared" si="3"/>
        <v/>
      </c>
    </row>
    <row r="48" spans="1:10" ht="25.5" customHeight="1" x14ac:dyDescent="0.2">
      <c r="A48" s="91"/>
      <c r="B48" s="238" t="s">
        <v>62</v>
      </c>
      <c r="C48" s="239"/>
      <c r="D48" s="239"/>
      <c r="E48" s="240"/>
      <c r="F48" s="112">
        <f>F40</f>
        <v>0</v>
      </c>
      <c r="G48" s="113">
        <v>0</v>
      </c>
      <c r="H48" s="113">
        <f>H40</f>
        <v>0</v>
      </c>
      <c r="I48" s="113">
        <f>SUMIF(A39:A47,"=1",I39:I47)</f>
        <v>0</v>
      </c>
      <c r="J48" s="114">
        <f>SUMIF(A39:A47,"=1",J39:J47)</f>
        <v>0</v>
      </c>
    </row>
    <row r="52" spans="1:10" ht="15.75" x14ac:dyDescent="0.25">
      <c r="B52" s="122" t="s">
        <v>64</v>
      </c>
    </row>
    <row r="54" spans="1:10" ht="25.5" customHeight="1" x14ac:dyDescent="0.2">
      <c r="A54" s="123"/>
      <c r="B54" s="126" t="s">
        <v>18</v>
      </c>
      <c r="C54" s="126" t="s">
        <v>6</v>
      </c>
      <c r="D54" s="127"/>
      <c r="E54" s="127"/>
      <c r="F54" s="128" t="s">
        <v>65</v>
      </c>
      <c r="G54" s="128"/>
      <c r="H54" s="128"/>
      <c r="I54" s="128" t="s">
        <v>31</v>
      </c>
      <c r="J54" s="128" t="s">
        <v>0</v>
      </c>
    </row>
    <row r="55" spans="1:10" ht="25.5" customHeight="1" x14ac:dyDescent="0.2">
      <c r="A55" s="124"/>
      <c r="B55" s="129" t="s">
        <v>66</v>
      </c>
      <c r="C55" s="241" t="s">
        <v>49</v>
      </c>
      <c r="D55" s="242"/>
      <c r="E55" s="242"/>
      <c r="F55" s="136" t="s">
        <v>26</v>
      </c>
      <c r="G55" s="130"/>
      <c r="H55" s="130"/>
      <c r="I55" s="130">
        <f>'01 10948_00 Pol'!G8</f>
        <v>0</v>
      </c>
      <c r="J55" s="134" t="str">
        <f>IF(I91=0,"",I55/I91*100)</f>
        <v/>
      </c>
    </row>
    <row r="56" spans="1:10" ht="25.5" customHeight="1" x14ac:dyDescent="0.2">
      <c r="A56" s="124"/>
      <c r="B56" s="129" t="s">
        <v>67</v>
      </c>
      <c r="C56" s="241" t="s">
        <v>68</v>
      </c>
      <c r="D56" s="242"/>
      <c r="E56" s="242"/>
      <c r="F56" s="136" t="s">
        <v>26</v>
      </c>
      <c r="G56" s="130"/>
      <c r="H56" s="130"/>
      <c r="I56" s="130">
        <f>'01 10948_01-1 Pol'!G8+'01 10948_01-2 Pol'!G8+'01 10948_01-3 Pol'!G8</f>
        <v>0</v>
      </c>
      <c r="J56" s="134" t="str">
        <f>IF(I91=0,"",I56/I91*100)</f>
        <v/>
      </c>
    </row>
    <row r="57" spans="1:10" ht="25.5" customHeight="1" x14ac:dyDescent="0.2">
      <c r="A57" s="124"/>
      <c r="B57" s="129" t="s">
        <v>69</v>
      </c>
      <c r="C57" s="241" t="s">
        <v>70</v>
      </c>
      <c r="D57" s="242"/>
      <c r="E57" s="242"/>
      <c r="F57" s="136" t="s">
        <v>26</v>
      </c>
      <c r="G57" s="130"/>
      <c r="H57" s="130"/>
      <c r="I57" s="130">
        <f>'01 10948_01-1 Pol'!G20+'01 10948_01-2 Pol'!G26+'01 10948_01-3 Pol'!G24</f>
        <v>0</v>
      </c>
      <c r="J57" s="134" t="str">
        <f>IF(I91=0,"",I57/I91*100)</f>
        <v/>
      </c>
    </row>
    <row r="58" spans="1:10" ht="25.5" customHeight="1" x14ac:dyDescent="0.2">
      <c r="A58" s="124"/>
      <c r="B58" s="129" t="s">
        <v>71</v>
      </c>
      <c r="C58" s="241" t="s">
        <v>72</v>
      </c>
      <c r="D58" s="242"/>
      <c r="E58" s="242"/>
      <c r="F58" s="136" t="s">
        <v>26</v>
      </c>
      <c r="G58" s="130"/>
      <c r="H58" s="130"/>
      <c r="I58" s="130">
        <f>'01 10948_01-1 Pol'!G35+'01 10948_01-2 Pol'!G41+'01 10948_01-3 Pol'!G27+'01 10948_02-1 Pol'!G82+'01 10948_02-2 Pol'!G527</f>
        <v>0</v>
      </c>
      <c r="J58" s="134" t="str">
        <f>IF(I91=0,"",I58/I91*100)</f>
        <v/>
      </c>
    </row>
    <row r="59" spans="1:10" ht="25.5" customHeight="1" x14ac:dyDescent="0.2">
      <c r="A59" s="124"/>
      <c r="B59" s="129" t="s">
        <v>73</v>
      </c>
      <c r="C59" s="241" t="s">
        <v>74</v>
      </c>
      <c r="D59" s="242"/>
      <c r="E59" s="242"/>
      <c r="F59" s="136" t="s">
        <v>26</v>
      </c>
      <c r="G59" s="130"/>
      <c r="H59" s="130"/>
      <c r="I59" s="130">
        <f>'01 10948_02-1 Pol'!G8+'01 10948_02-1 Pol'!G14+'01 10948_02-2 Pol'!G8</f>
        <v>0</v>
      </c>
      <c r="J59" s="134" t="str">
        <f>IF(I91=0,"",I59/I91*100)</f>
        <v/>
      </c>
    </row>
    <row r="60" spans="1:10" ht="25.5" customHeight="1" x14ac:dyDescent="0.2">
      <c r="A60" s="124"/>
      <c r="B60" s="129" t="s">
        <v>75</v>
      </c>
      <c r="C60" s="241" t="s">
        <v>76</v>
      </c>
      <c r="D60" s="242"/>
      <c r="E60" s="242"/>
      <c r="F60" s="136" t="s">
        <v>26</v>
      </c>
      <c r="G60" s="130"/>
      <c r="H60" s="130"/>
      <c r="I60" s="130">
        <f>'01 10948_01-1 Pol'!G56+'01 10948_01-2 Pol'!G58+'01 10948_01-3 Pol'!G44</f>
        <v>0</v>
      </c>
      <c r="J60" s="134" t="str">
        <f>IF(I91=0,"",I60/I91*100)</f>
        <v/>
      </c>
    </row>
    <row r="61" spans="1:10" ht="25.5" customHeight="1" x14ac:dyDescent="0.2">
      <c r="A61" s="124"/>
      <c r="B61" s="129" t="s">
        <v>77</v>
      </c>
      <c r="C61" s="241" t="s">
        <v>78</v>
      </c>
      <c r="D61" s="242"/>
      <c r="E61" s="242"/>
      <c r="F61" s="136" t="s">
        <v>26</v>
      </c>
      <c r="G61" s="130"/>
      <c r="H61" s="130"/>
      <c r="I61" s="130">
        <f>'01 10948_01-1 Pol'!G64+'01 10948_01-2 Pol'!G66+'01 10948_01-3 Pol'!G52</f>
        <v>0</v>
      </c>
      <c r="J61" s="134" t="str">
        <f>IF(I91=0,"",I61/I91*100)</f>
        <v/>
      </c>
    </row>
    <row r="62" spans="1:10" ht="25.5" customHeight="1" x14ac:dyDescent="0.2">
      <c r="A62" s="124"/>
      <c r="B62" s="129" t="s">
        <v>79</v>
      </c>
      <c r="C62" s="241" t="s">
        <v>80</v>
      </c>
      <c r="D62" s="242"/>
      <c r="E62" s="242"/>
      <c r="F62" s="136" t="s">
        <v>26</v>
      </c>
      <c r="G62" s="130"/>
      <c r="H62" s="130"/>
      <c r="I62" s="130">
        <f>'01 10948_02-2 Pol'!G572</f>
        <v>0</v>
      </c>
      <c r="J62" s="134" t="str">
        <f>IF(I91=0,"",I62/I91*100)</f>
        <v/>
      </c>
    </row>
    <row r="63" spans="1:10" ht="25.5" customHeight="1" x14ac:dyDescent="0.2">
      <c r="A63" s="124"/>
      <c r="B63" s="129" t="s">
        <v>81</v>
      </c>
      <c r="C63" s="241" t="s">
        <v>82</v>
      </c>
      <c r="D63" s="242"/>
      <c r="E63" s="242"/>
      <c r="F63" s="136" t="s">
        <v>26</v>
      </c>
      <c r="G63" s="130"/>
      <c r="H63" s="130"/>
      <c r="I63" s="130">
        <f>'01 10948_01-1 Pol'!G134+'01 10948_01-2 Pol'!G142+'01 10948_01-3 Pol'!G115+'01 10948_02-2 Pol'!G574</f>
        <v>0</v>
      </c>
      <c r="J63" s="134" t="str">
        <f>IF(I91=0,"",I63/I91*100)</f>
        <v/>
      </c>
    </row>
    <row r="64" spans="1:10" ht="25.5" customHeight="1" x14ac:dyDescent="0.2">
      <c r="A64" s="124"/>
      <c r="B64" s="129" t="s">
        <v>83</v>
      </c>
      <c r="C64" s="241" t="s">
        <v>84</v>
      </c>
      <c r="D64" s="242"/>
      <c r="E64" s="242"/>
      <c r="F64" s="136" t="s">
        <v>26</v>
      </c>
      <c r="G64" s="130"/>
      <c r="H64" s="130"/>
      <c r="I64" s="130">
        <f>'01 10948_02-2 Pol'!G373+'01 10948_02-2 Pol'!G481</f>
        <v>0</v>
      </c>
      <c r="J64" s="134" t="str">
        <f>IF(I91=0,"",I64/I91*100)</f>
        <v/>
      </c>
    </row>
    <row r="65" spans="1:10" ht="25.5" customHeight="1" x14ac:dyDescent="0.2">
      <c r="A65" s="124"/>
      <c r="B65" s="129" t="s">
        <v>85</v>
      </c>
      <c r="C65" s="241" t="s">
        <v>86</v>
      </c>
      <c r="D65" s="242"/>
      <c r="E65" s="242"/>
      <c r="F65" s="136" t="s">
        <v>26</v>
      </c>
      <c r="G65" s="130"/>
      <c r="H65" s="130"/>
      <c r="I65" s="130">
        <f>'01 10948_02-2 Pol'!G518+'01 10948_02-2 Pol'!G543</f>
        <v>0</v>
      </c>
      <c r="J65" s="134" t="str">
        <f>IF(I91=0,"",I65/I91*100)</f>
        <v/>
      </c>
    </row>
    <row r="66" spans="1:10" ht="25.5" customHeight="1" x14ac:dyDescent="0.2">
      <c r="A66" s="124"/>
      <c r="B66" s="129" t="s">
        <v>87</v>
      </c>
      <c r="C66" s="241" t="s">
        <v>88</v>
      </c>
      <c r="D66" s="242"/>
      <c r="E66" s="242"/>
      <c r="F66" s="136" t="s">
        <v>26</v>
      </c>
      <c r="G66" s="130"/>
      <c r="H66" s="130"/>
      <c r="I66" s="130">
        <f>'01 10948_02-1 Pol'!G118+'01 10948_02-2 Pol'!G392</f>
        <v>0</v>
      </c>
      <c r="J66" s="134" t="str">
        <f>IF(I91=0,"",I66/I91*100)</f>
        <v/>
      </c>
    </row>
    <row r="67" spans="1:10" ht="25.5" customHeight="1" x14ac:dyDescent="0.2">
      <c r="A67" s="124"/>
      <c r="B67" s="129" t="s">
        <v>89</v>
      </c>
      <c r="C67" s="241" t="s">
        <v>90</v>
      </c>
      <c r="D67" s="242"/>
      <c r="E67" s="242"/>
      <c r="F67" s="136" t="s">
        <v>26</v>
      </c>
      <c r="G67" s="130"/>
      <c r="H67" s="130"/>
      <c r="I67" s="130">
        <f>'01 10948_02-1 Pol'!G122+'01 10948_02-2 Pol'!G396</f>
        <v>0</v>
      </c>
      <c r="J67" s="134" t="str">
        <f>IF(I91=0,"",I67/I91*100)</f>
        <v/>
      </c>
    </row>
    <row r="68" spans="1:10" ht="25.5" customHeight="1" x14ac:dyDescent="0.2">
      <c r="A68" s="124"/>
      <c r="B68" s="129" t="s">
        <v>91</v>
      </c>
      <c r="C68" s="241" t="s">
        <v>92</v>
      </c>
      <c r="D68" s="242"/>
      <c r="E68" s="242"/>
      <c r="F68" s="136" t="s">
        <v>26</v>
      </c>
      <c r="G68" s="130"/>
      <c r="H68" s="130"/>
      <c r="I68" s="130">
        <f>'01 10948_01-1 Pol'!G230+'01 10948_01-2 Pol'!G240+'01 10948_01-3 Pol'!G214+'01 10948_02-1 Pol'!G84+'01 10948_02-2 Pol'!G530</f>
        <v>0</v>
      </c>
      <c r="J68" s="134" t="str">
        <f>IF(I91=0,"",I68/I91*100)</f>
        <v/>
      </c>
    </row>
    <row r="69" spans="1:10" ht="25.5" customHeight="1" x14ac:dyDescent="0.2">
      <c r="A69" s="124"/>
      <c r="B69" s="129" t="s">
        <v>93</v>
      </c>
      <c r="C69" s="241" t="s">
        <v>94</v>
      </c>
      <c r="D69" s="242"/>
      <c r="E69" s="242"/>
      <c r="F69" s="136" t="s">
        <v>26</v>
      </c>
      <c r="G69" s="130"/>
      <c r="H69" s="130"/>
      <c r="I69" s="130">
        <f>'01 10948_02-1 Pol'!G132+'01 10948_02-2 Pol'!G406</f>
        <v>0</v>
      </c>
      <c r="J69" s="134" t="str">
        <f>IF(I91=0,"",I69/I91*100)</f>
        <v/>
      </c>
    </row>
    <row r="70" spans="1:10" ht="25.5" customHeight="1" x14ac:dyDescent="0.2">
      <c r="A70" s="124"/>
      <c r="B70" s="129" t="s">
        <v>95</v>
      </c>
      <c r="C70" s="241" t="s">
        <v>96</v>
      </c>
      <c r="D70" s="242"/>
      <c r="E70" s="242"/>
      <c r="F70" s="136" t="s">
        <v>27</v>
      </c>
      <c r="G70" s="130"/>
      <c r="H70" s="130"/>
      <c r="I70" s="130">
        <f>'01 10948_01-1 Pol'!G232+'01 10948_01-2 Pol'!G242+'01 10948_01-3 Pol'!G216</f>
        <v>0</v>
      </c>
      <c r="J70" s="134" t="str">
        <f>IF(I91=0,"",I70/I91*100)</f>
        <v/>
      </c>
    </row>
    <row r="71" spans="1:10" ht="25.5" customHeight="1" x14ac:dyDescent="0.2">
      <c r="A71" s="124"/>
      <c r="B71" s="129" t="s">
        <v>97</v>
      </c>
      <c r="C71" s="241" t="s">
        <v>98</v>
      </c>
      <c r="D71" s="242"/>
      <c r="E71" s="242"/>
      <c r="F71" s="136" t="s">
        <v>27</v>
      </c>
      <c r="G71" s="130"/>
      <c r="H71" s="130"/>
      <c r="I71" s="130">
        <f>'01 10948_01-1 Pol'!G245+'01 10948_01-2 Pol'!G262+'01 10948_01-3 Pol'!G233+'01 10948_02-1 Pol'!G22+'01 10948_02-2 Pol'!G19</f>
        <v>0</v>
      </c>
      <c r="J71" s="134" t="str">
        <f>IF(I91=0,"",I71/I91*100)</f>
        <v/>
      </c>
    </row>
    <row r="72" spans="1:10" ht="25.5" customHeight="1" x14ac:dyDescent="0.2">
      <c r="A72" s="124"/>
      <c r="B72" s="129" t="s">
        <v>99</v>
      </c>
      <c r="C72" s="241" t="s">
        <v>100</v>
      </c>
      <c r="D72" s="242"/>
      <c r="E72" s="242"/>
      <c r="F72" s="136" t="s">
        <v>27</v>
      </c>
      <c r="G72" s="130"/>
      <c r="H72" s="130"/>
      <c r="I72" s="130">
        <f>'01 10948_02-2 Pol'!G63+'01 10948_02-2 Pol'!G419</f>
        <v>0</v>
      </c>
      <c r="J72" s="134" t="str">
        <f>IF(I91=0,"",I72/I91*100)</f>
        <v/>
      </c>
    </row>
    <row r="73" spans="1:10" ht="25.5" customHeight="1" x14ac:dyDescent="0.2">
      <c r="A73" s="124"/>
      <c r="B73" s="129" t="s">
        <v>101</v>
      </c>
      <c r="C73" s="241" t="s">
        <v>102</v>
      </c>
      <c r="D73" s="242"/>
      <c r="E73" s="242"/>
      <c r="F73" s="136" t="s">
        <v>27</v>
      </c>
      <c r="G73" s="130"/>
      <c r="H73" s="130"/>
      <c r="I73" s="130">
        <f>'01 10948_02-2 Pol'!G152</f>
        <v>0</v>
      </c>
      <c r="J73" s="134" t="str">
        <f>IF(I91=0,"",I73/I91*100)</f>
        <v/>
      </c>
    </row>
    <row r="74" spans="1:10" ht="25.5" customHeight="1" x14ac:dyDescent="0.2">
      <c r="A74" s="124"/>
      <c r="B74" s="129" t="s">
        <v>103</v>
      </c>
      <c r="C74" s="241" t="s">
        <v>104</v>
      </c>
      <c r="D74" s="242"/>
      <c r="E74" s="242"/>
      <c r="F74" s="136" t="s">
        <v>27</v>
      </c>
      <c r="G74" s="130"/>
      <c r="H74" s="130"/>
      <c r="I74" s="130">
        <f>'01 10948_02-2 Pol'!G162</f>
        <v>0</v>
      </c>
      <c r="J74" s="134" t="str">
        <f>IF(I91=0,"",I74/I91*100)</f>
        <v/>
      </c>
    </row>
    <row r="75" spans="1:10" ht="25.5" customHeight="1" x14ac:dyDescent="0.2">
      <c r="A75" s="124"/>
      <c r="B75" s="129" t="s">
        <v>105</v>
      </c>
      <c r="C75" s="241" t="s">
        <v>106</v>
      </c>
      <c r="D75" s="242"/>
      <c r="E75" s="242"/>
      <c r="F75" s="136" t="s">
        <v>27</v>
      </c>
      <c r="G75" s="130"/>
      <c r="H75" s="130"/>
      <c r="I75" s="130">
        <f>'01 10948_02-1 Pol'!G51+'01 10948_02-2 Pol'!G228+'01 10948_02-2 Pol'!G427</f>
        <v>0</v>
      </c>
      <c r="J75" s="134" t="str">
        <f>IF(I91=0,"",I75/I91*100)</f>
        <v/>
      </c>
    </row>
    <row r="76" spans="1:10" ht="25.5" customHeight="1" x14ac:dyDescent="0.2">
      <c r="A76" s="124"/>
      <c r="B76" s="129" t="s">
        <v>107</v>
      </c>
      <c r="C76" s="241" t="s">
        <v>108</v>
      </c>
      <c r="D76" s="242"/>
      <c r="E76" s="242"/>
      <c r="F76" s="136" t="s">
        <v>27</v>
      </c>
      <c r="G76" s="130"/>
      <c r="H76" s="130"/>
      <c r="I76" s="130">
        <f>'01 10948_02-2 Pol'!G260+'01 10948_02-2 Pol'!G444</f>
        <v>0</v>
      </c>
      <c r="J76" s="134" t="str">
        <f>IF(I91=0,"",I76/I91*100)</f>
        <v/>
      </c>
    </row>
    <row r="77" spans="1:10" ht="25.5" customHeight="1" x14ac:dyDescent="0.2">
      <c r="A77" s="124"/>
      <c r="B77" s="129" t="s">
        <v>109</v>
      </c>
      <c r="C77" s="241" t="s">
        <v>110</v>
      </c>
      <c r="D77" s="242"/>
      <c r="E77" s="242"/>
      <c r="F77" s="136" t="s">
        <v>27</v>
      </c>
      <c r="G77" s="130"/>
      <c r="H77" s="130"/>
      <c r="I77" s="130">
        <f>'01 10948_02-2 Pol'!G464</f>
        <v>0</v>
      </c>
      <c r="J77" s="134" t="str">
        <f>IF(I91=0,"",I77/I91*100)</f>
        <v/>
      </c>
    </row>
    <row r="78" spans="1:10" ht="25.5" customHeight="1" x14ac:dyDescent="0.2">
      <c r="A78" s="124"/>
      <c r="B78" s="129" t="s">
        <v>111</v>
      </c>
      <c r="C78" s="241" t="s">
        <v>112</v>
      </c>
      <c r="D78" s="242"/>
      <c r="E78" s="242"/>
      <c r="F78" s="136" t="s">
        <v>27</v>
      </c>
      <c r="G78" s="130"/>
      <c r="H78" s="130"/>
      <c r="I78" s="130">
        <f>'01 10948_02-1 Pol'!G71+'01 10948_02-1 Pol'!G96+'01 10948_02-2 Pol'!G325</f>
        <v>0</v>
      </c>
      <c r="J78" s="134" t="str">
        <f>IF(I91=0,"",I78/I91*100)</f>
        <v/>
      </c>
    </row>
    <row r="79" spans="1:10" ht="25.5" customHeight="1" x14ac:dyDescent="0.2">
      <c r="A79" s="124"/>
      <c r="B79" s="129" t="s">
        <v>113</v>
      </c>
      <c r="C79" s="241" t="s">
        <v>114</v>
      </c>
      <c r="D79" s="242"/>
      <c r="E79" s="242"/>
      <c r="F79" s="136" t="s">
        <v>27</v>
      </c>
      <c r="G79" s="130"/>
      <c r="H79" s="130"/>
      <c r="I79" s="130">
        <f>'01 10948_01-1 Pol'!G301+'01 10948_01-2 Pol'!G308+'01 10948_01-3 Pol'!G280+'01 10948_02-1 Pol'!G12+'01 10948_02-1 Pol'!G86+'01 10948_02-2 Pol'!G532</f>
        <v>0</v>
      </c>
      <c r="J79" s="134" t="str">
        <f>IF(I91=0,"",I79/I91*100)</f>
        <v/>
      </c>
    </row>
    <row r="80" spans="1:10" ht="25.5" customHeight="1" x14ac:dyDescent="0.2">
      <c r="A80" s="124"/>
      <c r="B80" s="129" t="s">
        <v>115</v>
      </c>
      <c r="C80" s="241" t="s">
        <v>116</v>
      </c>
      <c r="D80" s="242"/>
      <c r="E80" s="242"/>
      <c r="F80" s="136" t="s">
        <v>27</v>
      </c>
      <c r="G80" s="130"/>
      <c r="H80" s="130"/>
      <c r="I80" s="130">
        <f>'01 10948_01-1 Pol'!G325+'01 10948_01-2 Pol'!G332+'01 10948_01-3 Pol'!G300</f>
        <v>0</v>
      </c>
      <c r="J80" s="134" t="str">
        <f>IF(I91=0,"",I80/I91*100)</f>
        <v/>
      </c>
    </row>
    <row r="81" spans="1:10" ht="25.5" customHeight="1" x14ac:dyDescent="0.2">
      <c r="A81" s="124"/>
      <c r="B81" s="129" t="s">
        <v>117</v>
      </c>
      <c r="C81" s="241" t="s">
        <v>118</v>
      </c>
      <c r="D81" s="242"/>
      <c r="E81" s="242"/>
      <c r="F81" s="136" t="s">
        <v>27</v>
      </c>
      <c r="G81" s="130"/>
      <c r="H81" s="130"/>
      <c r="I81" s="130">
        <f>'01 10948_01-1 Pol'!G370+'01 10948_01-2 Pol'!G389+'01 10948_01-3 Pol'!G344</f>
        <v>0</v>
      </c>
      <c r="J81" s="134" t="str">
        <f>IF(I91=0,"",I81/I91*100)</f>
        <v/>
      </c>
    </row>
    <row r="82" spans="1:10" ht="25.5" customHeight="1" x14ac:dyDescent="0.2">
      <c r="A82" s="124"/>
      <c r="B82" s="129" t="s">
        <v>119</v>
      </c>
      <c r="C82" s="241" t="s">
        <v>120</v>
      </c>
      <c r="D82" s="242"/>
      <c r="E82" s="242"/>
      <c r="F82" s="136" t="s">
        <v>27</v>
      </c>
      <c r="G82" s="130"/>
      <c r="H82" s="130"/>
      <c r="I82" s="130">
        <f>'01 10948_01-1 Pol'!G378+'01 10948_01-2 Pol'!G398+'01 10948_01-3 Pol'!G352</f>
        <v>0</v>
      </c>
      <c r="J82" s="134" t="str">
        <f>IF(I91=0,"",I82/I91*100)</f>
        <v/>
      </c>
    </row>
    <row r="83" spans="1:10" ht="25.5" customHeight="1" x14ac:dyDescent="0.2">
      <c r="A83" s="124"/>
      <c r="B83" s="129" t="s">
        <v>121</v>
      </c>
      <c r="C83" s="241" t="s">
        <v>122</v>
      </c>
      <c r="D83" s="242"/>
      <c r="E83" s="242"/>
      <c r="F83" s="136" t="s">
        <v>27</v>
      </c>
      <c r="G83" s="130"/>
      <c r="H83" s="130"/>
      <c r="I83" s="130">
        <f>'01 10948_01-1 Pol'!G380+'01 10948_01-2 Pol'!G401+'01 10948_01-3 Pol'!G354</f>
        <v>0</v>
      </c>
      <c r="J83" s="134" t="str">
        <f>IF(I91=0,"",I83/I91*100)</f>
        <v/>
      </c>
    </row>
    <row r="84" spans="1:10" ht="25.5" customHeight="1" x14ac:dyDescent="0.2">
      <c r="A84" s="124"/>
      <c r="B84" s="129" t="s">
        <v>123</v>
      </c>
      <c r="C84" s="241" t="s">
        <v>124</v>
      </c>
      <c r="D84" s="242"/>
      <c r="E84" s="242"/>
      <c r="F84" s="136" t="s">
        <v>27</v>
      </c>
      <c r="G84" s="130"/>
      <c r="H84" s="130"/>
      <c r="I84" s="130">
        <f>'01 10948_01-1 Pol'!G399+'01 10948_01-2 Pol'!G424+'01 10948_01-3 Pol'!G365</f>
        <v>0</v>
      </c>
      <c r="J84" s="134" t="str">
        <f>IF(I91=0,"",I84/I91*100)</f>
        <v/>
      </c>
    </row>
    <row r="85" spans="1:10" ht="25.5" customHeight="1" x14ac:dyDescent="0.2">
      <c r="A85" s="124"/>
      <c r="B85" s="129" t="s">
        <v>125</v>
      </c>
      <c r="C85" s="241" t="s">
        <v>126</v>
      </c>
      <c r="D85" s="242"/>
      <c r="E85" s="242"/>
      <c r="F85" s="136" t="s">
        <v>27</v>
      </c>
      <c r="G85" s="130"/>
      <c r="H85" s="130"/>
      <c r="I85" s="130">
        <f>'01 10948_01-1 Pol'!G431+'01 10948_01-2 Pol'!G449+'01 10948_01-3 Pol'!G385</f>
        <v>0</v>
      </c>
      <c r="J85" s="134" t="str">
        <f>IF(I91=0,"",I85/I91*100)</f>
        <v/>
      </c>
    </row>
    <row r="86" spans="1:10" ht="25.5" customHeight="1" x14ac:dyDescent="0.2">
      <c r="A86" s="124"/>
      <c r="B86" s="129" t="s">
        <v>127</v>
      </c>
      <c r="C86" s="241" t="s">
        <v>128</v>
      </c>
      <c r="D86" s="242"/>
      <c r="E86" s="242"/>
      <c r="F86" s="136" t="s">
        <v>27</v>
      </c>
      <c r="G86" s="130"/>
      <c r="H86" s="130"/>
      <c r="I86" s="130">
        <f>'01 10948_02-2 Pol'!G477</f>
        <v>0</v>
      </c>
      <c r="J86" s="134" t="str">
        <f>IF(I91=0,"",I86/I91*100)</f>
        <v/>
      </c>
    </row>
    <row r="87" spans="1:10" ht="25.5" customHeight="1" x14ac:dyDescent="0.2">
      <c r="A87" s="124"/>
      <c r="B87" s="129" t="s">
        <v>129</v>
      </c>
      <c r="C87" s="241" t="s">
        <v>130</v>
      </c>
      <c r="D87" s="242"/>
      <c r="E87" s="242"/>
      <c r="F87" s="136" t="s">
        <v>27</v>
      </c>
      <c r="G87" s="130"/>
      <c r="H87" s="130"/>
      <c r="I87" s="130">
        <f>'01 10948_01-1 Pol'!G438+'01 10948_01-2 Pol'!G460+'01 10948_01-3 Pol'!G396+'01 10948_02-1 Pol'!G93+'01 10948_02-2 Pol'!G540</f>
        <v>0</v>
      </c>
      <c r="J87" s="134" t="str">
        <f>IF(I91=0,"",I87/I91*100)</f>
        <v/>
      </c>
    </row>
    <row r="88" spans="1:10" ht="25.5" customHeight="1" x14ac:dyDescent="0.2">
      <c r="A88" s="124"/>
      <c r="B88" s="129" t="s">
        <v>131</v>
      </c>
      <c r="C88" s="241" t="s">
        <v>132</v>
      </c>
      <c r="D88" s="242"/>
      <c r="E88" s="242"/>
      <c r="F88" s="136" t="s">
        <v>28</v>
      </c>
      <c r="G88" s="130"/>
      <c r="H88" s="130"/>
      <c r="I88" s="130">
        <f>'01 10948_02-2 Pol'!G578+'01 10948_04 Pol'!G8</f>
        <v>0</v>
      </c>
      <c r="J88" s="134" t="str">
        <f>IF(I91=0,"",I88/I91*100)</f>
        <v/>
      </c>
    </row>
    <row r="89" spans="1:10" ht="25.5" customHeight="1" x14ac:dyDescent="0.2">
      <c r="A89" s="124"/>
      <c r="B89" s="129" t="s">
        <v>133</v>
      </c>
      <c r="C89" s="241" t="s">
        <v>134</v>
      </c>
      <c r="D89" s="242"/>
      <c r="E89" s="242"/>
      <c r="F89" s="136" t="s">
        <v>28</v>
      </c>
      <c r="G89" s="130"/>
      <c r="H89" s="130"/>
      <c r="I89" s="130">
        <f>'01 10948_02-2 Pol'!G624</f>
        <v>0</v>
      </c>
      <c r="J89" s="134" t="str">
        <f>IF(I91=0,"",I89/I91*100)</f>
        <v/>
      </c>
    </row>
    <row r="90" spans="1:10" ht="25.5" customHeight="1" x14ac:dyDescent="0.2">
      <c r="A90" s="124"/>
      <c r="B90" s="129" t="s">
        <v>135</v>
      </c>
      <c r="C90" s="241" t="s">
        <v>29</v>
      </c>
      <c r="D90" s="242"/>
      <c r="E90" s="242"/>
      <c r="F90" s="136" t="s">
        <v>135</v>
      </c>
      <c r="G90" s="130"/>
      <c r="H90" s="130"/>
      <c r="I90" s="130">
        <f>'01 10948_04 Pol'!G44</f>
        <v>0</v>
      </c>
      <c r="J90" s="134" t="str">
        <f>IF(I91=0,"",I90/I91*100)</f>
        <v/>
      </c>
    </row>
    <row r="91" spans="1:10" ht="25.5" customHeight="1" x14ac:dyDescent="0.2">
      <c r="A91" s="125"/>
      <c r="B91" s="131" t="s">
        <v>1</v>
      </c>
      <c r="C91" s="131"/>
      <c r="D91" s="132"/>
      <c r="E91" s="132"/>
      <c r="F91" s="137"/>
      <c r="G91" s="133"/>
      <c r="H91" s="133"/>
      <c r="I91" s="133">
        <f>SUM(I55:I90)</f>
        <v>0</v>
      </c>
      <c r="J91" s="135">
        <f>SUM(J55:J90)</f>
        <v>0</v>
      </c>
    </row>
    <row r="92" spans="1:10" x14ac:dyDescent="0.2">
      <c r="F92" s="89"/>
      <c r="G92" s="88"/>
      <c r="H92" s="89"/>
      <c r="I92" s="88"/>
      <c r="J92" s="90"/>
    </row>
    <row r="93" spans="1:10" x14ac:dyDescent="0.2">
      <c r="F93" s="89"/>
      <c r="G93" s="88"/>
      <c r="H93" s="89"/>
      <c r="I93" s="88"/>
      <c r="J93" s="90"/>
    </row>
    <row r="94" spans="1:10" x14ac:dyDescent="0.2">
      <c r="F94" s="89"/>
      <c r="G94" s="88"/>
      <c r="H94" s="89"/>
      <c r="I94" s="88"/>
      <c r="J94" s="9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4">
    <mergeCell ref="C90:E90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C46:E46"/>
    <mergeCell ref="C47:E47"/>
    <mergeCell ref="B48:E48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3" t="s">
        <v>7</v>
      </c>
      <c r="B1" s="243"/>
      <c r="C1" s="244"/>
      <c r="D1" s="243"/>
      <c r="E1" s="243"/>
      <c r="F1" s="243"/>
      <c r="G1" s="243"/>
    </row>
    <row r="2" spans="1:7" ht="24.95" customHeight="1" x14ac:dyDescent="0.2">
      <c r="A2" s="76" t="s">
        <v>8</v>
      </c>
      <c r="B2" s="75"/>
      <c r="C2" s="245"/>
      <c r="D2" s="245"/>
      <c r="E2" s="245"/>
      <c r="F2" s="245"/>
      <c r="G2" s="246"/>
    </row>
    <row r="3" spans="1:7" ht="24.95" customHeight="1" x14ac:dyDescent="0.2">
      <c r="A3" s="76" t="s">
        <v>9</v>
      </c>
      <c r="B3" s="75"/>
      <c r="C3" s="245"/>
      <c r="D3" s="245"/>
      <c r="E3" s="245"/>
      <c r="F3" s="245"/>
      <c r="G3" s="246"/>
    </row>
    <row r="4" spans="1:7" ht="24.95" customHeight="1" x14ac:dyDescent="0.2">
      <c r="A4" s="76" t="s">
        <v>10</v>
      </c>
      <c r="B4" s="75"/>
      <c r="C4" s="245"/>
      <c r="D4" s="245"/>
      <c r="E4" s="245"/>
      <c r="F4" s="245"/>
      <c r="G4" s="246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AD16" sqref="AD16"/>
    </sheetView>
  </sheetViews>
  <sheetFormatPr defaultRowHeight="12.75" outlineLevelRow="1" x14ac:dyDescent="0.2"/>
  <cols>
    <col min="1" max="1" width="3.42578125" customWidth="1"/>
    <col min="2" max="2" width="12.7109375" style="87" customWidth="1"/>
    <col min="3" max="3" width="38.28515625" style="87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7</v>
      </c>
      <c r="B1" s="259"/>
      <c r="C1" s="259"/>
      <c r="D1" s="259"/>
      <c r="E1" s="259"/>
      <c r="F1" s="259"/>
      <c r="G1" s="259"/>
      <c r="AG1" t="s">
        <v>137</v>
      </c>
    </row>
    <row r="2" spans="1:60" ht="25.15" customHeight="1" x14ac:dyDescent="0.2">
      <c r="A2" s="140" t="s">
        <v>8</v>
      </c>
      <c r="B2" s="75" t="s">
        <v>43</v>
      </c>
      <c r="C2" s="260" t="s">
        <v>44</v>
      </c>
      <c r="D2" s="261"/>
      <c r="E2" s="261"/>
      <c r="F2" s="261"/>
      <c r="G2" s="262"/>
      <c r="AG2" t="s">
        <v>138</v>
      </c>
    </row>
    <row r="3" spans="1:60" ht="25.15" customHeight="1" x14ac:dyDescent="0.2">
      <c r="A3" s="140" t="s">
        <v>9</v>
      </c>
      <c r="B3" s="75" t="s">
        <v>46</v>
      </c>
      <c r="C3" s="260" t="s">
        <v>47</v>
      </c>
      <c r="D3" s="261"/>
      <c r="E3" s="261"/>
      <c r="F3" s="261"/>
      <c r="G3" s="262"/>
      <c r="AC3" s="87" t="s">
        <v>138</v>
      </c>
      <c r="AG3" t="s">
        <v>139</v>
      </c>
    </row>
    <row r="4" spans="1:60" ht="25.15" customHeight="1" x14ac:dyDescent="0.2">
      <c r="A4" s="141" t="s">
        <v>10</v>
      </c>
      <c r="B4" s="142" t="s">
        <v>48</v>
      </c>
      <c r="C4" s="263" t="s">
        <v>49</v>
      </c>
      <c r="D4" s="264"/>
      <c r="E4" s="264"/>
      <c r="F4" s="264"/>
      <c r="G4" s="265"/>
      <c r="AG4" t="s">
        <v>140</v>
      </c>
    </row>
    <row r="5" spans="1:60" x14ac:dyDescent="0.2">
      <c r="D5" s="139"/>
    </row>
    <row r="6" spans="1:60" ht="38.25" x14ac:dyDescent="0.2">
      <c r="A6" s="144" t="s">
        <v>141</v>
      </c>
      <c r="B6" s="146" t="s">
        <v>142</v>
      </c>
      <c r="C6" s="146" t="s">
        <v>143</v>
      </c>
      <c r="D6" s="145" t="s">
        <v>144</v>
      </c>
      <c r="E6" s="144" t="s">
        <v>145</v>
      </c>
      <c r="F6" s="143" t="s">
        <v>146</v>
      </c>
      <c r="G6" s="144" t="s">
        <v>31</v>
      </c>
      <c r="H6" s="147" t="s">
        <v>32</v>
      </c>
      <c r="I6" s="147" t="s">
        <v>147</v>
      </c>
      <c r="J6" s="147" t="s">
        <v>33</v>
      </c>
      <c r="K6" s="147" t="s">
        <v>148</v>
      </c>
      <c r="L6" s="147" t="s">
        <v>149</v>
      </c>
      <c r="M6" s="147" t="s">
        <v>150</v>
      </c>
      <c r="N6" s="147" t="s">
        <v>151</v>
      </c>
      <c r="O6" s="147" t="s">
        <v>152</v>
      </c>
      <c r="P6" s="147" t="s">
        <v>153</v>
      </c>
      <c r="Q6" s="147" t="s">
        <v>154</v>
      </c>
      <c r="R6" s="147" t="s">
        <v>155</v>
      </c>
      <c r="S6" s="147" t="s">
        <v>156</v>
      </c>
      <c r="T6" s="147" t="s">
        <v>157</v>
      </c>
      <c r="U6" s="147" t="s">
        <v>158</v>
      </c>
      <c r="V6" s="147" t="s">
        <v>159</v>
      </c>
      <c r="W6" s="147" t="s">
        <v>160</v>
      </c>
      <c r="X6" s="147" t="s">
        <v>161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0" t="s">
        <v>162</v>
      </c>
      <c r="B8" s="161" t="s">
        <v>66</v>
      </c>
      <c r="C8" s="179" t="s">
        <v>49</v>
      </c>
      <c r="D8" s="162"/>
      <c r="E8" s="163"/>
      <c r="F8" s="164"/>
      <c r="G8" s="165">
        <f>SUMIF(AG9:AG17,"&lt;&gt;NOR",G9:G17)</f>
        <v>0</v>
      </c>
      <c r="H8" s="159"/>
      <c r="I8" s="159">
        <f>SUM(I9:I17)</f>
        <v>30000</v>
      </c>
      <c r="J8" s="159"/>
      <c r="K8" s="159">
        <f>SUM(K9:K17)</f>
        <v>850000</v>
      </c>
      <c r="L8" s="159"/>
      <c r="M8" s="159">
        <f>SUM(M9:M17)</f>
        <v>0</v>
      </c>
      <c r="N8" s="159"/>
      <c r="O8" s="159">
        <f>SUM(O9:O17)</f>
        <v>0</v>
      </c>
      <c r="P8" s="159"/>
      <c r="Q8" s="159">
        <f>SUM(Q9:Q17)</f>
        <v>0</v>
      </c>
      <c r="R8" s="159"/>
      <c r="S8" s="159"/>
      <c r="T8" s="159"/>
      <c r="U8" s="159"/>
      <c r="V8" s="159">
        <f>SUM(V9:V17)</f>
        <v>0</v>
      </c>
      <c r="W8" s="159"/>
      <c r="X8" s="159"/>
      <c r="AG8" t="s">
        <v>163</v>
      </c>
    </row>
    <row r="9" spans="1:60" outlineLevel="1" x14ac:dyDescent="0.2">
      <c r="A9" s="172">
        <v>1</v>
      </c>
      <c r="B9" s="173" t="s">
        <v>164</v>
      </c>
      <c r="C9" s="180" t="s">
        <v>165</v>
      </c>
      <c r="D9" s="174" t="s">
        <v>166</v>
      </c>
      <c r="E9" s="175">
        <v>1</v>
      </c>
      <c r="F9" s="176"/>
      <c r="G9" s="177">
        <f t="shared" ref="G9:G17" si="0">ROUND(E9*F9,2)</f>
        <v>0</v>
      </c>
      <c r="H9" s="158">
        <v>0</v>
      </c>
      <c r="I9" s="157">
        <f t="shared" ref="I9:I17" si="1">ROUND(E9*H9,2)</f>
        <v>0</v>
      </c>
      <c r="J9" s="158">
        <v>100000</v>
      </c>
      <c r="K9" s="157">
        <f t="shared" ref="K9:K17" si="2">ROUND(E9*J9,2)</f>
        <v>100000</v>
      </c>
      <c r="L9" s="157">
        <v>15</v>
      </c>
      <c r="M9" s="157">
        <f t="shared" ref="M9:M17" si="3">G9*(1+L9/100)</f>
        <v>0</v>
      </c>
      <c r="N9" s="157">
        <v>0</v>
      </c>
      <c r="O9" s="157">
        <f t="shared" ref="O9:O17" si="4">ROUND(E9*N9,2)</f>
        <v>0</v>
      </c>
      <c r="P9" s="157">
        <v>0</v>
      </c>
      <c r="Q9" s="157">
        <f t="shared" ref="Q9:Q17" si="5">ROUND(E9*P9,2)</f>
        <v>0</v>
      </c>
      <c r="R9" s="157"/>
      <c r="S9" s="157" t="s">
        <v>167</v>
      </c>
      <c r="T9" s="157" t="s">
        <v>168</v>
      </c>
      <c r="U9" s="157">
        <v>0</v>
      </c>
      <c r="V9" s="157">
        <f t="shared" ref="V9:V17" si="6">ROUND(E9*U9,2)</f>
        <v>0</v>
      </c>
      <c r="W9" s="157"/>
      <c r="X9" s="157" t="s">
        <v>169</v>
      </c>
      <c r="Y9" s="148"/>
      <c r="Z9" s="148"/>
      <c r="AA9" s="148"/>
      <c r="AB9" s="148"/>
      <c r="AC9" s="148"/>
      <c r="AD9" s="148"/>
      <c r="AE9" s="148"/>
      <c r="AF9" s="148"/>
      <c r="AG9" s="148" t="s">
        <v>170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1" x14ac:dyDescent="0.2">
      <c r="A10" s="172">
        <v>2</v>
      </c>
      <c r="B10" s="173" t="s">
        <v>171</v>
      </c>
      <c r="C10" s="180" t="s">
        <v>172</v>
      </c>
      <c r="D10" s="174" t="s">
        <v>166</v>
      </c>
      <c r="E10" s="175">
        <v>1</v>
      </c>
      <c r="F10" s="176"/>
      <c r="G10" s="177">
        <f t="shared" si="0"/>
        <v>0</v>
      </c>
      <c r="H10" s="158">
        <v>0</v>
      </c>
      <c r="I10" s="157">
        <f t="shared" si="1"/>
        <v>0</v>
      </c>
      <c r="J10" s="158">
        <v>50000</v>
      </c>
      <c r="K10" s="157">
        <f t="shared" si="2"/>
        <v>50000</v>
      </c>
      <c r="L10" s="157">
        <v>15</v>
      </c>
      <c r="M10" s="157">
        <f t="shared" si="3"/>
        <v>0</v>
      </c>
      <c r="N10" s="157">
        <v>0</v>
      </c>
      <c r="O10" s="157">
        <f t="shared" si="4"/>
        <v>0</v>
      </c>
      <c r="P10" s="157">
        <v>0</v>
      </c>
      <c r="Q10" s="157">
        <f t="shared" si="5"/>
        <v>0</v>
      </c>
      <c r="R10" s="157"/>
      <c r="S10" s="157" t="s">
        <v>167</v>
      </c>
      <c r="T10" s="157" t="s">
        <v>168</v>
      </c>
      <c r="U10" s="157">
        <v>0</v>
      </c>
      <c r="V10" s="157">
        <f t="shared" si="6"/>
        <v>0</v>
      </c>
      <c r="W10" s="157"/>
      <c r="X10" s="157" t="s">
        <v>169</v>
      </c>
      <c r="Y10" s="148"/>
      <c r="Z10" s="148"/>
      <c r="AA10" s="148"/>
      <c r="AB10" s="148"/>
      <c r="AC10" s="148"/>
      <c r="AD10" s="148"/>
      <c r="AE10" s="148"/>
      <c r="AF10" s="148"/>
      <c r="AG10" s="148" t="s">
        <v>170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72">
        <v>3</v>
      </c>
      <c r="B11" s="173" t="s">
        <v>173</v>
      </c>
      <c r="C11" s="180" t="s">
        <v>174</v>
      </c>
      <c r="D11" s="174" t="s">
        <v>166</v>
      </c>
      <c r="E11" s="175">
        <v>1</v>
      </c>
      <c r="F11" s="176"/>
      <c r="G11" s="177">
        <f t="shared" si="0"/>
        <v>0</v>
      </c>
      <c r="H11" s="158">
        <v>0</v>
      </c>
      <c r="I11" s="157">
        <f t="shared" si="1"/>
        <v>0</v>
      </c>
      <c r="J11" s="158">
        <v>100000</v>
      </c>
      <c r="K11" s="157">
        <f t="shared" si="2"/>
        <v>100000</v>
      </c>
      <c r="L11" s="157">
        <v>15</v>
      </c>
      <c r="M11" s="157">
        <f t="shared" si="3"/>
        <v>0</v>
      </c>
      <c r="N11" s="157">
        <v>0</v>
      </c>
      <c r="O11" s="157">
        <f t="shared" si="4"/>
        <v>0</v>
      </c>
      <c r="P11" s="157">
        <v>0</v>
      </c>
      <c r="Q11" s="157">
        <f t="shared" si="5"/>
        <v>0</v>
      </c>
      <c r="R11" s="157"/>
      <c r="S11" s="157" t="s">
        <v>167</v>
      </c>
      <c r="T11" s="157" t="s">
        <v>168</v>
      </c>
      <c r="U11" s="157">
        <v>0</v>
      </c>
      <c r="V11" s="157">
        <f t="shared" si="6"/>
        <v>0</v>
      </c>
      <c r="W11" s="157"/>
      <c r="X11" s="157" t="s">
        <v>169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170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72">
        <v>4</v>
      </c>
      <c r="B12" s="173" t="s">
        <v>175</v>
      </c>
      <c r="C12" s="180" t="s">
        <v>176</v>
      </c>
      <c r="D12" s="174" t="s">
        <v>166</v>
      </c>
      <c r="E12" s="175">
        <v>1</v>
      </c>
      <c r="F12" s="176"/>
      <c r="G12" s="177">
        <f t="shared" si="0"/>
        <v>0</v>
      </c>
      <c r="H12" s="158">
        <v>0</v>
      </c>
      <c r="I12" s="157">
        <f t="shared" si="1"/>
        <v>0</v>
      </c>
      <c r="J12" s="158">
        <v>100000</v>
      </c>
      <c r="K12" s="157">
        <f t="shared" si="2"/>
        <v>100000</v>
      </c>
      <c r="L12" s="157">
        <v>15</v>
      </c>
      <c r="M12" s="157">
        <f t="shared" si="3"/>
        <v>0</v>
      </c>
      <c r="N12" s="157">
        <v>0</v>
      </c>
      <c r="O12" s="157">
        <f t="shared" si="4"/>
        <v>0</v>
      </c>
      <c r="P12" s="157">
        <v>0</v>
      </c>
      <c r="Q12" s="157">
        <f t="shared" si="5"/>
        <v>0</v>
      </c>
      <c r="R12" s="157"/>
      <c r="S12" s="157" t="s">
        <v>167</v>
      </c>
      <c r="T12" s="157" t="s">
        <v>168</v>
      </c>
      <c r="U12" s="157">
        <v>0</v>
      </c>
      <c r="V12" s="157">
        <f t="shared" si="6"/>
        <v>0</v>
      </c>
      <c r="W12" s="157"/>
      <c r="X12" s="157" t="s">
        <v>169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170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72">
        <v>5</v>
      </c>
      <c r="B13" s="173" t="s">
        <v>177</v>
      </c>
      <c r="C13" s="180" t="s">
        <v>178</v>
      </c>
      <c r="D13" s="174" t="s">
        <v>166</v>
      </c>
      <c r="E13" s="175">
        <v>1</v>
      </c>
      <c r="F13" s="176"/>
      <c r="G13" s="177">
        <f t="shared" si="0"/>
        <v>0</v>
      </c>
      <c r="H13" s="158">
        <v>0</v>
      </c>
      <c r="I13" s="157">
        <f t="shared" si="1"/>
        <v>0</v>
      </c>
      <c r="J13" s="158">
        <v>200000</v>
      </c>
      <c r="K13" s="157">
        <f t="shared" si="2"/>
        <v>200000</v>
      </c>
      <c r="L13" s="157">
        <v>15</v>
      </c>
      <c r="M13" s="157">
        <f t="shared" si="3"/>
        <v>0</v>
      </c>
      <c r="N13" s="157">
        <v>0</v>
      </c>
      <c r="O13" s="157">
        <f t="shared" si="4"/>
        <v>0</v>
      </c>
      <c r="P13" s="157">
        <v>0</v>
      </c>
      <c r="Q13" s="157">
        <f t="shared" si="5"/>
        <v>0</v>
      </c>
      <c r="R13" s="157"/>
      <c r="S13" s="157" t="s">
        <v>167</v>
      </c>
      <c r="T13" s="157" t="s">
        <v>168</v>
      </c>
      <c r="U13" s="157">
        <v>0</v>
      </c>
      <c r="V13" s="157">
        <f t="shared" si="6"/>
        <v>0</v>
      </c>
      <c r="W13" s="157"/>
      <c r="X13" s="157" t="s">
        <v>169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170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2">
        <v>6</v>
      </c>
      <c r="B14" s="173" t="s">
        <v>179</v>
      </c>
      <c r="C14" s="180" t="s">
        <v>180</v>
      </c>
      <c r="D14" s="174" t="s">
        <v>166</v>
      </c>
      <c r="E14" s="175">
        <v>1</v>
      </c>
      <c r="F14" s="176"/>
      <c r="G14" s="177">
        <f t="shared" si="0"/>
        <v>0</v>
      </c>
      <c r="H14" s="158">
        <v>0</v>
      </c>
      <c r="I14" s="157">
        <f t="shared" si="1"/>
        <v>0</v>
      </c>
      <c r="J14" s="158">
        <v>50000</v>
      </c>
      <c r="K14" s="157">
        <f t="shared" si="2"/>
        <v>50000</v>
      </c>
      <c r="L14" s="157">
        <v>15</v>
      </c>
      <c r="M14" s="157">
        <f t="shared" si="3"/>
        <v>0</v>
      </c>
      <c r="N14" s="157">
        <v>0</v>
      </c>
      <c r="O14" s="157">
        <f t="shared" si="4"/>
        <v>0</v>
      </c>
      <c r="P14" s="157">
        <v>0</v>
      </c>
      <c r="Q14" s="157">
        <f t="shared" si="5"/>
        <v>0</v>
      </c>
      <c r="R14" s="157"/>
      <c r="S14" s="157" t="s">
        <v>167</v>
      </c>
      <c r="T14" s="157" t="s">
        <v>168</v>
      </c>
      <c r="U14" s="157">
        <v>0</v>
      </c>
      <c r="V14" s="157">
        <f t="shared" si="6"/>
        <v>0</v>
      </c>
      <c r="W14" s="157"/>
      <c r="X14" s="157" t="s">
        <v>169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170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72">
        <v>7</v>
      </c>
      <c r="B15" s="173" t="s">
        <v>181</v>
      </c>
      <c r="C15" s="180" t="s">
        <v>182</v>
      </c>
      <c r="D15" s="174" t="s">
        <v>166</v>
      </c>
      <c r="E15" s="175">
        <v>1</v>
      </c>
      <c r="F15" s="176"/>
      <c r="G15" s="177">
        <f t="shared" si="0"/>
        <v>0</v>
      </c>
      <c r="H15" s="158">
        <v>30000</v>
      </c>
      <c r="I15" s="157">
        <f t="shared" si="1"/>
        <v>30000</v>
      </c>
      <c r="J15" s="158">
        <v>0</v>
      </c>
      <c r="K15" s="157">
        <f t="shared" si="2"/>
        <v>0</v>
      </c>
      <c r="L15" s="157">
        <v>15</v>
      </c>
      <c r="M15" s="157">
        <f t="shared" si="3"/>
        <v>0</v>
      </c>
      <c r="N15" s="157">
        <v>0</v>
      </c>
      <c r="O15" s="157">
        <f t="shared" si="4"/>
        <v>0</v>
      </c>
      <c r="P15" s="157">
        <v>0</v>
      </c>
      <c r="Q15" s="157">
        <f t="shared" si="5"/>
        <v>0</v>
      </c>
      <c r="R15" s="157"/>
      <c r="S15" s="157" t="s">
        <v>167</v>
      </c>
      <c r="T15" s="157" t="s">
        <v>168</v>
      </c>
      <c r="U15" s="157">
        <v>0</v>
      </c>
      <c r="V15" s="157">
        <f t="shared" si="6"/>
        <v>0</v>
      </c>
      <c r="W15" s="157"/>
      <c r="X15" s="157" t="s">
        <v>183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184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2">
        <v>8</v>
      </c>
      <c r="B16" s="173" t="s">
        <v>185</v>
      </c>
      <c r="C16" s="180" t="s">
        <v>186</v>
      </c>
      <c r="D16" s="174" t="s">
        <v>166</v>
      </c>
      <c r="E16" s="175">
        <v>1</v>
      </c>
      <c r="F16" s="176"/>
      <c r="G16" s="177">
        <f t="shared" si="0"/>
        <v>0</v>
      </c>
      <c r="H16" s="158">
        <v>0</v>
      </c>
      <c r="I16" s="157">
        <f t="shared" si="1"/>
        <v>0</v>
      </c>
      <c r="J16" s="158">
        <v>150000</v>
      </c>
      <c r="K16" s="157">
        <f t="shared" si="2"/>
        <v>150000</v>
      </c>
      <c r="L16" s="157">
        <v>15</v>
      </c>
      <c r="M16" s="157">
        <f t="shared" si="3"/>
        <v>0</v>
      </c>
      <c r="N16" s="157">
        <v>0</v>
      </c>
      <c r="O16" s="157">
        <f t="shared" si="4"/>
        <v>0</v>
      </c>
      <c r="P16" s="157">
        <v>0</v>
      </c>
      <c r="Q16" s="157">
        <f t="shared" si="5"/>
        <v>0</v>
      </c>
      <c r="R16" s="157"/>
      <c r="S16" s="157" t="s">
        <v>187</v>
      </c>
      <c r="T16" s="157" t="s">
        <v>168</v>
      </c>
      <c r="U16" s="157">
        <v>0</v>
      </c>
      <c r="V16" s="157">
        <f t="shared" si="6"/>
        <v>0</v>
      </c>
      <c r="W16" s="157"/>
      <c r="X16" s="157" t="s">
        <v>188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189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66">
        <v>9</v>
      </c>
      <c r="B17" s="167" t="s">
        <v>190</v>
      </c>
      <c r="C17" s="181" t="s">
        <v>191</v>
      </c>
      <c r="D17" s="168" t="s">
        <v>166</v>
      </c>
      <c r="E17" s="169">
        <v>1</v>
      </c>
      <c r="F17" s="170"/>
      <c r="G17" s="171">
        <f t="shared" si="0"/>
        <v>0</v>
      </c>
      <c r="H17" s="158">
        <v>0</v>
      </c>
      <c r="I17" s="157">
        <f t="shared" si="1"/>
        <v>0</v>
      </c>
      <c r="J17" s="158">
        <v>100000</v>
      </c>
      <c r="K17" s="157">
        <f t="shared" si="2"/>
        <v>100000</v>
      </c>
      <c r="L17" s="157">
        <v>15</v>
      </c>
      <c r="M17" s="157">
        <f t="shared" si="3"/>
        <v>0</v>
      </c>
      <c r="N17" s="157">
        <v>0</v>
      </c>
      <c r="O17" s="157">
        <f t="shared" si="4"/>
        <v>0</v>
      </c>
      <c r="P17" s="157">
        <v>0</v>
      </c>
      <c r="Q17" s="157">
        <f t="shared" si="5"/>
        <v>0</v>
      </c>
      <c r="R17" s="157"/>
      <c r="S17" s="157" t="s">
        <v>187</v>
      </c>
      <c r="T17" s="157" t="s">
        <v>168</v>
      </c>
      <c r="U17" s="157">
        <v>0</v>
      </c>
      <c r="V17" s="157">
        <f t="shared" si="6"/>
        <v>0</v>
      </c>
      <c r="W17" s="157"/>
      <c r="X17" s="157" t="s">
        <v>188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189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x14ac:dyDescent="0.2">
      <c r="A18" s="5"/>
      <c r="B18" s="6"/>
      <c r="C18" s="182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AE18">
        <v>15</v>
      </c>
      <c r="AF18">
        <v>21</v>
      </c>
    </row>
    <row r="19" spans="1:60" x14ac:dyDescent="0.2">
      <c r="A19" s="151"/>
      <c r="B19" s="152" t="s">
        <v>31</v>
      </c>
      <c r="C19" s="183"/>
      <c r="D19" s="153"/>
      <c r="E19" s="154"/>
      <c r="F19" s="154"/>
      <c r="G19" s="178">
        <f>G8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AE19">
        <f>SUMIF(L7:L17,AE18,G7:G17)</f>
        <v>0</v>
      </c>
      <c r="AF19">
        <f>SUMIF(L7:L17,AF18,G7:G17)</f>
        <v>0</v>
      </c>
      <c r="AG19" t="s">
        <v>192</v>
      </c>
    </row>
    <row r="20" spans="1:60" x14ac:dyDescent="0.2">
      <c r="A20" s="5"/>
      <c r="B20" s="6"/>
      <c r="C20" s="182"/>
      <c r="D20" s="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60" x14ac:dyDescent="0.2">
      <c r="A21" s="5"/>
      <c r="B21" s="6"/>
      <c r="C21" s="182"/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60" x14ac:dyDescent="0.2">
      <c r="A22" s="266" t="s">
        <v>193</v>
      </c>
      <c r="B22" s="266"/>
      <c r="C22" s="267"/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60" x14ac:dyDescent="0.2">
      <c r="A23" s="247"/>
      <c r="B23" s="248"/>
      <c r="C23" s="249"/>
      <c r="D23" s="248"/>
      <c r="E23" s="248"/>
      <c r="F23" s="248"/>
      <c r="G23" s="25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AG23" t="s">
        <v>194</v>
      </c>
    </row>
    <row r="24" spans="1:60" x14ac:dyDescent="0.2">
      <c r="A24" s="251"/>
      <c r="B24" s="252"/>
      <c r="C24" s="253"/>
      <c r="D24" s="252"/>
      <c r="E24" s="252"/>
      <c r="F24" s="252"/>
      <c r="G24" s="25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60" x14ac:dyDescent="0.2">
      <c r="A25" s="251"/>
      <c r="B25" s="252"/>
      <c r="C25" s="253"/>
      <c r="D25" s="252"/>
      <c r="E25" s="252"/>
      <c r="F25" s="252"/>
      <c r="G25" s="25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60" x14ac:dyDescent="0.2">
      <c r="A26" s="251"/>
      <c r="B26" s="252"/>
      <c r="C26" s="253"/>
      <c r="D26" s="252"/>
      <c r="E26" s="252"/>
      <c r="F26" s="252"/>
      <c r="G26" s="25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60" x14ac:dyDescent="0.2">
      <c r="A27" s="255"/>
      <c r="B27" s="256"/>
      <c r="C27" s="257"/>
      <c r="D27" s="256"/>
      <c r="E27" s="256"/>
      <c r="F27" s="256"/>
      <c r="G27" s="25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60" x14ac:dyDescent="0.2">
      <c r="A28" s="5"/>
      <c r="B28" s="6"/>
      <c r="C28" s="182"/>
      <c r="D28" s="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60" x14ac:dyDescent="0.2">
      <c r="C29" s="184"/>
      <c r="D29" s="139"/>
      <c r="AG29" t="s">
        <v>195</v>
      </c>
    </row>
    <row r="30" spans="1:60" x14ac:dyDescent="0.2">
      <c r="D30" s="139"/>
    </row>
    <row r="31" spans="1:60" x14ac:dyDescent="0.2">
      <c r="D31" s="139"/>
    </row>
    <row r="32" spans="1:60" x14ac:dyDescent="0.2">
      <c r="D32" s="139"/>
    </row>
    <row r="33" spans="4:4" x14ac:dyDescent="0.2">
      <c r="D33" s="139"/>
    </row>
    <row r="34" spans="4:4" x14ac:dyDescent="0.2">
      <c r="D34" s="139"/>
    </row>
    <row r="35" spans="4:4" x14ac:dyDescent="0.2">
      <c r="D35" s="139"/>
    </row>
    <row r="36" spans="4:4" x14ac:dyDescent="0.2">
      <c r="D36" s="139"/>
    </row>
    <row r="37" spans="4:4" x14ac:dyDescent="0.2">
      <c r="D37" s="139"/>
    </row>
    <row r="38" spans="4:4" x14ac:dyDescent="0.2">
      <c r="D38" s="139"/>
    </row>
    <row r="39" spans="4:4" x14ac:dyDescent="0.2">
      <c r="D39" s="139"/>
    </row>
    <row r="40" spans="4:4" x14ac:dyDescent="0.2">
      <c r="D40" s="139"/>
    </row>
    <row r="41" spans="4:4" x14ac:dyDescent="0.2">
      <c r="D41" s="139"/>
    </row>
    <row r="42" spans="4:4" x14ac:dyDescent="0.2">
      <c r="D42" s="139"/>
    </row>
    <row r="43" spans="4:4" x14ac:dyDescent="0.2">
      <c r="D43" s="139"/>
    </row>
    <row r="44" spans="4:4" x14ac:dyDescent="0.2">
      <c r="D44" s="139"/>
    </row>
    <row r="45" spans="4:4" x14ac:dyDescent="0.2">
      <c r="D45" s="139"/>
    </row>
    <row r="46" spans="4:4" x14ac:dyDescent="0.2">
      <c r="D46" s="139"/>
    </row>
    <row r="47" spans="4:4" x14ac:dyDescent="0.2">
      <c r="D47" s="139"/>
    </row>
    <row r="48" spans="4:4" x14ac:dyDescent="0.2">
      <c r="D48" s="139"/>
    </row>
    <row r="49" spans="4:4" x14ac:dyDescent="0.2">
      <c r="D49" s="139"/>
    </row>
    <row r="50" spans="4:4" x14ac:dyDescent="0.2">
      <c r="D50" s="139"/>
    </row>
    <row r="51" spans="4:4" x14ac:dyDescent="0.2">
      <c r="D51" s="139"/>
    </row>
    <row r="52" spans="4:4" x14ac:dyDescent="0.2">
      <c r="D52" s="139"/>
    </row>
    <row r="53" spans="4:4" x14ac:dyDescent="0.2">
      <c r="D53" s="139"/>
    </row>
    <row r="54" spans="4:4" x14ac:dyDescent="0.2">
      <c r="D54" s="139"/>
    </row>
    <row r="55" spans="4:4" x14ac:dyDescent="0.2">
      <c r="D55" s="139"/>
    </row>
    <row r="56" spans="4:4" x14ac:dyDescent="0.2">
      <c r="D56" s="139"/>
    </row>
    <row r="57" spans="4:4" x14ac:dyDescent="0.2">
      <c r="D57" s="139"/>
    </row>
    <row r="58" spans="4:4" x14ac:dyDescent="0.2">
      <c r="D58" s="139"/>
    </row>
    <row r="59" spans="4:4" x14ac:dyDescent="0.2">
      <c r="D59" s="139"/>
    </row>
    <row r="60" spans="4:4" x14ac:dyDescent="0.2">
      <c r="D60" s="139"/>
    </row>
    <row r="61" spans="4:4" x14ac:dyDescent="0.2">
      <c r="D61" s="139"/>
    </row>
    <row r="62" spans="4:4" x14ac:dyDescent="0.2">
      <c r="D62" s="139"/>
    </row>
    <row r="63" spans="4:4" x14ac:dyDescent="0.2">
      <c r="D63" s="139"/>
    </row>
    <row r="64" spans="4:4" x14ac:dyDescent="0.2">
      <c r="D64" s="139"/>
    </row>
    <row r="65" spans="4:4" x14ac:dyDescent="0.2">
      <c r="D65" s="139"/>
    </row>
    <row r="66" spans="4:4" x14ac:dyDescent="0.2">
      <c r="D66" s="139"/>
    </row>
    <row r="67" spans="4:4" x14ac:dyDescent="0.2">
      <c r="D67" s="139"/>
    </row>
    <row r="68" spans="4:4" x14ac:dyDescent="0.2">
      <c r="D68" s="139"/>
    </row>
    <row r="69" spans="4:4" x14ac:dyDescent="0.2">
      <c r="D69" s="139"/>
    </row>
    <row r="70" spans="4:4" x14ac:dyDescent="0.2">
      <c r="D70" s="139"/>
    </row>
    <row r="71" spans="4:4" x14ac:dyDescent="0.2">
      <c r="D71" s="139"/>
    </row>
    <row r="72" spans="4:4" x14ac:dyDescent="0.2">
      <c r="D72" s="139"/>
    </row>
    <row r="73" spans="4:4" x14ac:dyDescent="0.2">
      <c r="D73" s="139"/>
    </row>
    <row r="74" spans="4:4" x14ac:dyDescent="0.2">
      <c r="D74" s="139"/>
    </row>
    <row r="75" spans="4:4" x14ac:dyDescent="0.2">
      <c r="D75" s="139"/>
    </row>
    <row r="76" spans="4:4" x14ac:dyDescent="0.2">
      <c r="D76" s="139"/>
    </row>
    <row r="77" spans="4:4" x14ac:dyDescent="0.2">
      <c r="D77" s="139"/>
    </row>
    <row r="78" spans="4:4" x14ac:dyDescent="0.2">
      <c r="D78" s="139"/>
    </row>
    <row r="79" spans="4:4" x14ac:dyDescent="0.2">
      <c r="D79" s="139"/>
    </row>
    <row r="80" spans="4:4" x14ac:dyDescent="0.2">
      <c r="D80" s="139"/>
    </row>
    <row r="81" spans="4:4" x14ac:dyDescent="0.2">
      <c r="D81" s="139"/>
    </row>
    <row r="82" spans="4:4" x14ac:dyDescent="0.2">
      <c r="D82" s="139"/>
    </row>
    <row r="83" spans="4:4" x14ac:dyDescent="0.2">
      <c r="D83" s="139"/>
    </row>
    <row r="84" spans="4:4" x14ac:dyDescent="0.2">
      <c r="D84" s="139"/>
    </row>
    <row r="85" spans="4:4" x14ac:dyDescent="0.2">
      <c r="D85" s="139"/>
    </row>
    <row r="86" spans="4:4" x14ac:dyDescent="0.2">
      <c r="D86" s="139"/>
    </row>
    <row r="87" spans="4:4" x14ac:dyDescent="0.2">
      <c r="D87" s="139"/>
    </row>
    <row r="88" spans="4:4" x14ac:dyDescent="0.2">
      <c r="D88" s="139"/>
    </row>
    <row r="89" spans="4:4" x14ac:dyDescent="0.2">
      <c r="D89" s="139"/>
    </row>
    <row r="90" spans="4:4" x14ac:dyDescent="0.2">
      <c r="D90" s="139"/>
    </row>
    <row r="91" spans="4:4" x14ac:dyDescent="0.2">
      <c r="D91" s="139"/>
    </row>
    <row r="92" spans="4:4" x14ac:dyDescent="0.2">
      <c r="D92" s="139"/>
    </row>
    <row r="93" spans="4:4" x14ac:dyDescent="0.2">
      <c r="D93" s="139"/>
    </row>
    <row r="94" spans="4:4" x14ac:dyDescent="0.2">
      <c r="D94" s="139"/>
    </row>
    <row r="95" spans="4:4" x14ac:dyDescent="0.2">
      <c r="D95" s="139"/>
    </row>
    <row r="96" spans="4:4" x14ac:dyDescent="0.2">
      <c r="D96" s="139"/>
    </row>
    <row r="97" spans="4:4" x14ac:dyDescent="0.2">
      <c r="D97" s="139"/>
    </row>
    <row r="98" spans="4:4" x14ac:dyDescent="0.2">
      <c r="D98" s="139"/>
    </row>
    <row r="99" spans="4:4" x14ac:dyDescent="0.2">
      <c r="D99" s="139"/>
    </row>
    <row r="100" spans="4:4" x14ac:dyDescent="0.2">
      <c r="D100" s="139"/>
    </row>
    <row r="101" spans="4:4" x14ac:dyDescent="0.2">
      <c r="D101" s="139"/>
    </row>
    <row r="102" spans="4:4" x14ac:dyDescent="0.2">
      <c r="D102" s="139"/>
    </row>
    <row r="103" spans="4:4" x14ac:dyDescent="0.2">
      <c r="D103" s="139"/>
    </row>
    <row r="104" spans="4:4" x14ac:dyDescent="0.2">
      <c r="D104" s="139"/>
    </row>
    <row r="105" spans="4:4" x14ac:dyDescent="0.2">
      <c r="D105" s="139"/>
    </row>
    <row r="106" spans="4:4" x14ac:dyDescent="0.2">
      <c r="D106" s="139"/>
    </row>
    <row r="107" spans="4:4" x14ac:dyDescent="0.2">
      <c r="D107" s="139"/>
    </row>
    <row r="108" spans="4:4" x14ac:dyDescent="0.2">
      <c r="D108" s="139"/>
    </row>
    <row r="109" spans="4:4" x14ac:dyDescent="0.2">
      <c r="D109" s="139"/>
    </row>
    <row r="110" spans="4:4" x14ac:dyDescent="0.2">
      <c r="D110" s="139"/>
    </row>
    <row r="111" spans="4:4" x14ac:dyDescent="0.2">
      <c r="D111" s="139"/>
    </row>
    <row r="112" spans="4:4" x14ac:dyDescent="0.2">
      <c r="D112" s="139"/>
    </row>
    <row r="113" spans="4:4" x14ac:dyDescent="0.2">
      <c r="D113" s="139"/>
    </row>
    <row r="114" spans="4:4" x14ac:dyDescent="0.2">
      <c r="D114" s="139"/>
    </row>
    <row r="115" spans="4:4" x14ac:dyDescent="0.2">
      <c r="D115" s="139"/>
    </row>
    <row r="116" spans="4:4" x14ac:dyDescent="0.2">
      <c r="D116" s="139"/>
    </row>
    <row r="117" spans="4:4" x14ac:dyDescent="0.2">
      <c r="D117" s="139"/>
    </row>
    <row r="118" spans="4:4" x14ac:dyDescent="0.2">
      <c r="D118" s="139"/>
    </row>
    <row r="119" spans="4:4" x14ac:dyDescent="0.2">
      <c r="D119" s="139"/>
    </row>
    <row r="120" spans="4:4" x14ac:dyDescent="0.2">
      <c r="D120" s="139"/>
    </row>
    <row r="121" spans="4:4" x14ac:dyDescent="0.2">
      <c r="D121" s="139"/>
    </row>
    <row r="122" spans="4:4" x14ac:dyDescent="0.2">
      <c r="D122" s="139"/>
    </row>
    <row r="123" spans="4:4" x14ac:dyDescent="0.2">
      <c r="D123" s="139"/>
    </row>
    <row r="124" spans="4:4" x14ac:dyDescent="0.2">
      <c r="D124" s="139"/>
    </row>
    <row r="125" spans="4:4" x14ac:dyDescent="0.2">
      <c r="D125" s="139"/>
    </row>
    <row r="126" spans="4:4" x14ac:dyDescent="0.2">
      <c r="D126" s="139"/>
    </row>
    <row r="127" spans="4:4" x14ac:dyDescent="0.2">
      <c r="D127" s="139"/>
    </row>
    <row r="128" spans="4:4" x14ac:dyDescent="0.2">
      <c r="D128" s="139"/>
    </row>
    <row r="129" spans="4:4" x14ac:dyDescent="0.2">
      <c r="D129" s="139"/>
    </row>
    <row r="130" spans="4:4" x14ac:dyDescent="0.2">
      <c r="D130" s="139"/>
    </row>
    <row r="131" spans="4:4" x14ac:dyDescent="0.2">
      <c r="D131" s="139"/>
    </row>
    <row r="132" spans="4:4" x14ac:dyDescent="0.2">
      <c r="D132" s="139"/>
    </row>
    <row r="133" spans="4:4" x14ac:dyDescent="0.2">
      <c r="D133" s="139"/>
    </row>
    <row r="134" spans="4:4" x14ac:dyDescent="0.2">
      <c r="D134" s="139"/>
    </row>
    <row r="135" spans="4:4" x14ac:dyDescent="0.2">
      <c r="D135" s="139"/>
    </row>
    <row r="136" spans="4:4" x14ac:dyDescent="0.2">
      <c r="D136" s="139"/>
    </row>
    <row r="137" spans="4:4" x14ac:dyDescent="0.2">
      <c r="D137" s="139"/>
    </row>
    <row r="138" spans="4:4" x14ac:dyDescent="0.2">
      <c r="D138" s="139"/>
    </row>
    <row r="139" spans="4:4" x14ac:dyDescent="0.2">
      <c r="D139" s="139"/>
    </row>
    <row r="140" spans="4:4" x14ac:dyDescent="0.2">
      <c r="D140" s="139"/>
    </row>
    <row r="141" spans="4:4" x14ac:dyDescent="0.2">
      <c r="D141" s="139"/>
    </row>
    <row r="142" spans="4:4" x14ac:dyDescent="0.2">
      <c r="D142" s="139"/>
    </row>
    <row r="143" spans="4:4" x14ac:dyDescent="0.2">
      <c r="D143" s="139"/>
    </row>
    <row r="144" spans="4:4" x14ac:dyDescent="0.2">
      <c r="D144" s="139"/>
    </row>
    <row r="145" spans="4:4" x14ac:dyDescent="0.2">
      <c r="D145" s="139"/>
    </row>
    <row r="146" spans="4:4" x14ac:dyDescent="0.2">
      <c r="D146" s="139"/>
    </row>
    <row r="147" spans="4:4" x14ac:dyDescent="0.2">
      <c r="D147" s="139"/>
    </row>
    <row r="148" spans="4:4" x14ac:dyDescent="0.2">
      <c r="D148" s="139"/>
    </row>
    <row r="149" spans="4:4" x14ac:dyDescent="0.2">
      <c r="D149" s="139"/>
    </row>
    <row r="150" spans="4:4" x14ac:dyDescent="0.2">
      <c r="D150" s="139"/>
    </row>
    <row r="151" spans="4:4" x14ac:dyDescent="0.2">
      <c r="D151" s="139"/>
    </row>
    <row r="152" spans="4:4" x14ac:dyDescent="0.2">
      <c r="D152" s="139"/>
    </row>
    <row r="153" spans="4:4" x14ac:dyDescent="0.2">
      <c r="D153" s="139"/>
    </row>
    <row r="154" spans="4:4" x14ac:dyDescent="0.2">
      <c r="D154" s="139"/>
    </row>
    <row r="155" spans="4:4" x14ac:dyDescent="0.2">
      <c r="D155" s="139"/>
    </row>
    <row r="156" spans="4:4" x14ac:dyDescent="0.2">
      <c r="D156" s="139"/>
    </row>
    <row r="157" spans="4:4" x14ac:dyDescent="0.2">
      <c r="D157" s="139"/>
    </row>
    <row r="158" spans="4:4" x14ac:dyDescent="0.2">
      <c r="D158" s="139"/>
    </row>
    <row r="159" spans="4:4" x14ac:dyDescent="0.2">
      <c r="D159" s="139"/>
    </row>
    <row r="160" spans="4:4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23:G27"/>
    <mergeCell ref="A1:G1"/>
    <mergeCell ref="C2:G2"/>
    <mergeCell ref="C3:G3"/>
    <mergeCell ref="C4:G4"/>
    <mergeCell ref="A22:C22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workbookViewId="0">
      <pane ySplit="7" topLeftCell="A355" activePane="bottomLeft" state="frozen"/>
      <selection pane="bottomLeft" activeCell="C366" sqref="C366"/>
    </sheetView>
  </sheetViews>
  <sheetFormatPr defaultRowHeight="12.75" outlineLevelRow="1" x14ac:dyDescent="0.2"/>
  <cols>
    <col min="1" max="1" width="3.42578125" customWidth="1"/>
    <col min="2" max="2" width="12.7109375" style="87" customWidth="1"/>
    <col min="3" max="3" width="38.28515625" style="87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7</v>
      </c>
      <c r="B1" s="259"/>
      <c r="C1" s="259"/>
      <c r="D1" s="259"/>
      <c r="E1" s="259"/>
      <c r="F1" s="259"/>
      <c r="G1" s="259"/>
      <c r="AG1" t="s">
        <v>137</v>
      </c>
    </row>
    <row r="2" spans="1:60" ht="25.15" customHeight="1" x14ac:dyDescent="0.2">
      <c r="A2" s="140" t="s">
        <v>8</v>
      </c>
      <c r="B2" s="75" t="s">
        <v>43</v>
      </c>
      <c r="C2" s="260" t="s">
        <v>44</v>
      </c>
      <c r="D2" s="261"/>
      <c r="E2" s="261"/>
      <c r="F2" s="261"/>
      <c r="G2" s="262"/>
      <c r="AG2" t="s">
        <v>138</v>
      </c>
    </row>
    <row r="3" spans="1:60" ht="25.15" customHeight="1" x14ac:dyDescent="0.2">
      <c r="A3" s="140" t="s">
        <v>9</v>
      </c>
      <c r="B3" s="75" t="s">
        <v>46</v>
      </c>
      <c r="C3" s="260" t="s">
        <v>47</v>
      </c>
      <c r="D3" s="261"/>
      <c r="E3" s="261"/>
      <c r="F3" s="261"/>
      <c r="G3" s="262"/>
      <c r="AC3" s="87" t="s">
        <v>138</v>
      </c>
      <c r="AG3" t="s">
        <v>139</v>
      </c>
    </row>
    <row r="4" spans="1:60" ht="25.15" customHeight="1" x14ac:dyDescent="0.2">
      <c r="A4" s="141" t="s">
        <v>10</v>
      </c>
      <c r="B4" s="142" t="s">
        <v>50</v>
      </c>
      <c r="C4" s="263" t="s">
        <v>51</v>
      </c>
      <c r="D4" s="264"/>
      <c r="E4" s="264"/>
      <c r="F4" s="264"/>
      <c r="G4" s="265"/>
      <c r="AG4" t="s">
        <v>140</v>
      </c>
    </row>
    <row r="5" spans="1:60" x14ac:dyDescent="0.2">
      <c r="D5" s="139"/>
    </row>
    <row r="6" spans="1:60" ht="38.25" x14ac:dyDescent="0.2">
      <c r="A6" s="144" t="s">
        <v>141</v>
      </c>
      <c r="B6" s="146" t="s">
        <v>142</v>
      </c>
      <c r="C6" s="146" t="s">
        <v>143</v>
      </c>
      <c r="D6" s="145" t="s">
        <v>144</v>
      </c>
      <c r="E6" s="144" t="s">
        <v>145</v>
      </c>
      <c r="F6" s="143" t="s">
        <v>146</v>
      </c>
      <c r="G6" s="144" t="s">
        <v>31</v>
      </c>
      <c r="H6" s="147" t="s">
        <v>32</v>
      </c>
      <c r="I6" s="147" t="s">
        <v>147</v>
      </c>
      <c r="J6" s="147" t="s">
        <v>33</v>
      </c>
      <c r="K6" s="147" t="s">
        <v>148</v>
      </c>
      <c r="L6" s="147" t="s">
        <v>149</v>
      </c>
      <c r="M6" s="147" t="s">
        <v>150</v>
      </c>
      <c r="N6" s="147" t="s">
        <v>151</v>
      </c>
      <c r="O6" s="147" t="s">
        <v>152</v>
      </c>
      <c r="P6" s="147" t="s">
        <v>153</v>
      </c>
      <c r="Q6" s="147" t="s">
        <v>154</v>
      </c>
      <c r="R6" s="147" t="s">
        <v>155</v>
      </c>
      <c r="S6" s="147" t="s">
        <v>156</v>
      </c>
      <c r="T6" s="147" t="s">
        <v>157</v>
      </c>
      <c r="U6" s="147" t="s">
        <v>158</v>
      </c>
      <c r="V6" s="147" t="s">
        <v>159</v>
      </c>
      <c r="W6" s="147" t="s">
        <v>160</v>
      </c>
      <c r="X6" s="147" t="s">
        <v>161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0" t="s">
        <v>162</v>
      </c>
      <c r="B8" s="161" t="s">
        <v>67</v>
      </c>
      <c r="C8" s="179" t="s">
        <v>68</v>
      </c>
      <c r="D8" s="162"/>
      <c r="E8" s="163"/>
      <c r="F8" s="164"/>
      <c r="G8" s="165">
        <f>SUMIF(AG9:AG19,"&lt;&gt;NOR",G9:G19)</f>
        <v>0</v>
      </c>
      <c r="H8" s="159"/>
      <c r="I8" s="159">
        <f>SUM(I9:I19)</f>
        <v>0</v>
      </c>
      <c r="J8" s="159"/>
      <c r="K8" s="159">
        <f>SUM(K9:K19)</f>
        <v>116216.90999999999</v>
      </c>
      <c r="L8" s="159"/>
      <c r="M8" s="159">
        <f>SUM(M9:M19)</f>
        <v>0</v>
      </c>
      <c r="N8" s="159"/>
      <c r="O8" s="159">
        <f>SUM(O9:O19)</f>
        <v>0</v>
      </c>
      <c r="P8" s="159"/>
      <c r="Q8" s="159">
        <f>SUM(Q9:Q19)</f>
        <v>0</v>
      </c>
      <c r="R8" s="159"/>
      <c r="S8" s="159"/>
      <c r="T8" s="159"/>
      <c r="U8" s="159"/>
      <c r="V8" s="159">
        <f>SUM(V9:V19)</f>
        <v>279.83</v>
      </c>
      <c r="W8" s="159"/>
      <c r="X8" s="159"/>
      <c r="AG8" t="s">
        <v>163</v>
      </c>
    </row>
    <row r="9" spans="1:60" outlineLevel="1" x14ac:dyDescent="0.2">
      <c r="A9" s="166">
        <v>1</v>
      </c>
      <c r="B9" s="167" t="s">
        <v>196</v>
      </c>
      <c r="C9" s="181" t="s">
        <v>197</v>
      </c>
      <c r="D9" s="168" t="s">
        <v>198</v>
      </c>
      <c r="E9" s="169">
        <v>76.026899999999998</v>
      </c>
      <c r="F9" s="170"/>
      <c r="G9" s="171">
        <f>ROUND(E9*F9,2)</f>
        <v>0</v>
      </c>
      <c r="H9" s="158">
        <v>0</v>
      </c>
      <c r="I9" s="157">
        <f>ROUND(E9*H9,2)</f>
        <v>0</v>
      </c>
      <c r="J9" s="158">
        <v>1273</v>
      </c>
      <c r="K9" s="157">
        <f>ROUND(E9*J9,2)</f>
        <v>96782.24</v>
      </c>
      <c r="L9" s="157">
        <v>15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187</v>
      </c>
      <c r="T9" s="157" t="s">
        <v>187</v>
      </c>
      <c r="U9" s="157">
        <v>3.5329999999999999</v>
      </c>
      <c r="V9" s="157">
        <f>ROUND(E9*U9,2)</f>
        <v>268.60000000000002</v>
      </c>
      <c r="W9" s="157"/>
      <c r="X9" s="157" t="s">
        <v>169</v>
      </c>
      <c r="Y9" s="148"/>
      <c r="Z9" s="148"/>
      <c r="AA9" s="148"/>
      <c r="AB9" s="148"/>
      <c r="AC9" s="148"/>
      <c r="AD9" s="148"/>
      <c r="AE9" s="148"/>
      <c r="AF9" s="148"/>
      <c r="AG9" s="148" t="s">
        <v>170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7" t="s">
        <v>199</v>
      </c>
      <c r="D10" s="185"/>
      <c r="E10" s="186">
        <v>14.38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200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55"/>
      <c r="B11" s="156"/>
      <c r="C11" s="187" t="s">
        <v>201</v>
      </c>
      <c r="D11" s="185"/>
      <c r="E11" s="186">
        <v>31.21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200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87" t="s">
        <v>202</v>
      </c>
      <c r="D12" s="185"/>
      <c r="E12" s="186">
        <v>7.8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200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55"/>
      <c r="B13" s="156"/>
      <c r="C13" s="187" t="s">
        <v>203</v>
      </c>
      <c r="D13" s="185"/>
      <c r="E13" s="186">
        <v>16.739999999999998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200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187" t="s">
        <v>204</v>
      </c>
      <c r="D14" s="185"/>
      <c r="E14" s="186">
        <v>5.89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200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2.5" outlineLevel="1" x14ac:dyDescent="0.2">
      <c r="A15" s="166">
        <v>2</v>
      </c>
      <c r="B15" s="167" t="s">
        <v>205</v>
      </c>
      <c r="C15" s="181" t="s">
        <v>206</v>
      </c>
      <c r="D15" s="168" t="s">
        <v>198</v>
      </c>
      <c r="E15" s="169">
        <v>22.635899999999999</v>
      </c>
      <c r="F15" s="170"/>
      <c r="G15" s="171">
        <f>ROUND(E15*F15,2)</f>
        <v>0</v>
      </c>
      <c r="H15" s="158">
        <v>0</v>
      </c>
      <c r="I15" s="157">
        <f>ROUND(E15*H15,2)</f>
        <v>0</v>
      </c>
      <c r="J15" s="158">
        <v>267</v>
      </c>
      <c r="K15" s="157">
        <f>ROUND(E15*J15,2)</f>
        <v>6043.79</v>
      </c>
      <c r="L15" s="157">
        <v>15</v>
      </c>
      <c r="M15" s="157">
        <f>G15*(1+L15/100)</f>
        <v>0</v>
      </c>
      <c r="N15" s="157">
        <v>0</v>
      </c>
      <c r="O15" s="157">
        <f>ROUND(E15*N15,2)</f>
        <v>0</v>
      </c>
      <c r="P15" s="157">
        <v>0</v>
      </c>
      <c r="Q15" s="157">
        <f>ROUND(E15*P15,2)</f>
        <v>0</v>
      </c>
      <c r="R15" s="157"/>
      <c r="S15" s="157" t="s">
        <v>187</v>
      </c>
      <c r="T15" s="157" t="s">
        <v>187</v>
      </c>
      <c r="U15" s="157">
        <v>1.0999999999999999E-2</v>
      </c>
      <c r="V15" s="157">
        <f>ROUND(E15*U15,2)</f>
        <v>0.25</v>
      </c>
      <c r="W15" s="157"/>
      <c r="X15" s="157" t="s">
        <v>169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170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55"/>
      <c r="B16" s="156"/>
      <c r="C16" s="187" t="s">
        <v>207</v>
      </c>
      <c r="D16" s="185"/>
      <c r="E16" s="186">
        <v>22.64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200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2.5" outlineLevel="1" x14ac:dyDescent="0.2">
      <c r="A17" s="172">
        <v>3</v>
      </c>
      <c r="B17" s="173" t="s">
        <v>208</v>
      </c>
      <c r="C17" s="180" t="s">
        <v>209</v>
      </c>
      <c r="D17" s="174" t="s">
        <v>198</v>
      </c>
      <c r="E17" s="175">
        <v>22.635899999999999</v>
      </c>
      <c r="F17" s="176"/>
      <c r="G17" s="177">
        <f>ROUND(E17*F17,2)</f>
        <v>0</v>
      </c>
      <c r="H17" s="158">
        <v>0</v>
      </c>
      <c r="I17" s="157">
        <f>ROUND(E17*H17,2)</f>
        <v>0</v>
      </c>
      <c r="J17" s="158">
        <v>16.600000000000001</v>
      </c>
      <c r="K17" s="157">
        <f>ROUND(E17*J17,2)</f>
        <v>375.76</v>
      </c>
      <c r="L17" s="157">
        <v>15</v>
      </c>
      <c r="M17" s="157">
        <f>G17*(1+L17/100)</f>
        <v>0</v>
      </c>
      <c r="N17" s="157">
        <v>0</v>
      </c>
      <c r="O17" s="157">
        <f>ROUND(E17*N17,2)</f>
        <v>0</v>
      </c>
      <c r="P17" s="157">
        <v>0</v>
      </c>
      <c r="Q17" s="157">
        <f>ROUND(E17*P17,2)</f>
        <v>0</v>
      </c>
      <c r="R17" s="157"/>
      <c r="S17" s="157" t="s">
        <v>187</v>
      </c>
      <c r="T17" s="157" t="s">
        <v>187</v>
      </c>
      <c r="U17" s="157">
        <v>8.9999999999999993E-3</v>
      </c>
      <c r="V17" s="157">
        <f>ROUND(E17*U17,2)</f>
        <v>0.2</v>
      </c>
      <c r="W17" s="157"/>
      <c r="X17" s="157" t="s">
        <v>169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170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72">
        <v>4</v>
      </c>
      <c r="B18" s="173" t="s">
        <v>210</v>
      </c>
      <c r="C18" s="180" t="s">
        <v>211</v>
      </c>
      <c r="D18" s="174" t="s">
        <v>198</v>
      </c>
      <c r="E18" s="175">
        <v>53.390999999999998</v>
      </c>
      <c r="F18" s="176"/>
      <c r="G18" s="177">
        <f>ROUND(E18*F18,2)</f>
        <v>0</v>
      </c>
      <c r="H18" s="158">
        <v>0</v>
      </c>
      <c r="I18" s="157">
        <f>ROUND(E18*H18,2)</f>
        <v>0</v>
      </c>
      <c r="J18" s="158">
        <v>124</v>
      </c>
      <c r="K18" s="157">
        <f>ROUND(E18*J18,2)</f>
        <v>6620.48</v>
      </c>
      <c r="L18" s="157">
        <v>15</v>
      </c>
      <c r="M18" s="157">
        <f>G18*(1+L18/100)</f>
        <v>0</v>
      </c>
      <c r="N18" s="157">
        <v>0</v>
      </c>
      <c r="O18" s="157">
        <f>ROUND(E18*N18,2)</f>
        <v>0</v>
      </c>
      <c r="P18" s="157">
        <v>0</v>
      </c>
      <c r="Q18" s="157">
        <f>ROUND(E18*P18,2)</f>
        <v>0</v>
      </c>
      <c r="R18" s="157"/>
      <c r="S18" s="157" t="s">
        <v>187</v>
      </c>
      <c r="T18" s="157" t="s">
        <v>187</v>
      </c>
      <c r="U18" s="157">
        <v>0.20200000000000001</v>
      </c>
      <c r="V18" s="157">
        <f>ROUND(E18*U18,2)</f>
        <v>10.78</v>
      </c>
      <c r="W18" s="157"/>
      <c r="X18" s="157" t="s">
        <v>169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170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72">
        <v>5</v>
      </c>
      <c r="B19" s="173" t="s">
        <v>212</v>
      </c>
      <c r="C19" s="180" t="s">
        <v>213</v>
      </c>
      <c r="D19" s="174" t="s">
        <v>198</v>
      </c>
      <c r="E19" s="175">
        <v>22.635899999999999</v>
      </c>
      <c r="F19" s="176"/>
      <c r="G19" s="177">
        <f>ROUND(E19*F19,2)</f>
        <v>0</v>
      </c>
      <c r="H19" s="158">
        <v>0</v>
      </c>
      <c r="I19" s="157">
        <f>ROUND(E19*H19,2)</f>
        <v>0</v>
      </c>
      <c r="J19" s="158">
        <v>282.5</v>
      </c>
      <c r="K19" s="157">
        <f>ROUND(E19*J19,2)</f>
        <v>6394.64</v>
      </c>
      <c r="L19" s="157">
        <v>15</v>
      </c>
      <c r="M19" s="157">
        <f>G19*(1+L19/100)</f>
        <v>0</v>
      </c>
      <c r="N19" s="157">
        <v>0</v>
      </c>
      <c r="O19" s="157">
        <f>ROUND(E19*N19,2)</f>
        <v>0</v>
      </c>
      <c r="P19" s="157">
        <v>0</v>
      </c>
      <c r="Q19" s="157">
        <f>ROUND(E19*P19,2)</f>
        <v>0</v>
      </c>
      <c r="R19" s="157"/>
      <c r="S19" s="157" t="s">
        <v>187</v>
      </c>
      <c r="T19" s="157" t="s">
        <v>187</v>
      </c>
      <c r="U19" s="157">
        <v>0</v>
      </c>
      <c r="V19" s="157">
        <f>ROUND(E19*U19,2)</f>
        <v>0</v>
      </c>
      <c r="W19" s="157"/>
      <c r="X19" s="157" t="s">
        <v>169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170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x14ac:dyDescent="0.2">
      <c r="A20" s="160" t="s">
        <v>162</v>
      </c>
      <c r="B20" s="161" t="s">
        <v>69</v>
      </c>
      <c r="C20" s="179" t="s">
        <v>70</v>
      </c>
      <c r="D20" s="162"/>
      <c r="E20" s="163"/>
      <c r="F20" s="164"/>
      <c r="G20" s="165">
        <f>SUMIF(AG21:AG34,"&lt;&gt;NOR",G21:G34)</f>
        <v>0</v>
      </c>
      <c r="H20" s="159"/>
      <c r="I20" s="159">
        <f>SUM(I21:I34)</f>
        <v>79437.099999999991</v>
      </c>
      <c r="J20" s="159"/>
      <c r="K20" s="159">
        <f>SUM(K21:K34)</f>
        <v>29318.519999999997</v>
      </c>
      <c r="L20" s="159"/>
      <c r="M20" s="159">
        <f>SUM(M21:M34)</f>
        <v>0</v>
      </c>
      <c r="N20" s="159"/>
      <c r="O20" s="159">
        <f>SUM(O21:O34)</f>
        <v>74.400000000000006</v>
      </c>
      <c r="P20" s="159"/>
      <c r="Q20" s="159">
        <f>SUM(Q21:Q34)</f>
        <v>0</v>
      </c>
      <c r="R20" s="159"/>
      <c r="S20" s="159"/>
      <c r="T20" s="159"/>
      <c r="U20" s="159"/>
      <c r="V20" s="159">
        <f>SUM(V21:V34)</f>
        <v>67.13</v>
      </c>
      <c r="W20" s="159"/>
      <c r="X20" s="159"/>
      <c r="AG20" t="s">
        <v>163</v>
      </c>
    </row>
    <row r="21" spans="1:60" outlineLevel="1" x14ac:dyDescent="0.2">
      <c r="A21" s="166">
        <v>6</v>
      </c>
      <c r="B21" s="167" t="s">
        <v>214</v>
      </c>
      <c r="C21" s="181" t="s">
        <v>215</v>
      </c>
      <c r="D21" s="168" t="s">
        <v>198</v>
      </c>
      <c r="E21" s="169">
        <v>5.8932000000000002</v>
      </c>
      <c r="F21" s="170"/>
      <c r="G21" s="171">
        <f>ROUND(E21*F21,2)</f>
        <v>0</v>
      </c>
      <c r="H21" s="158">
        <v>3092.34</v>
      </c>
      <c r="I21" s="157">
        <f>ROUND(E21*H21,2)</f>
        <v>18223.78</v>
      </c>
      <c r="J21" s="158">
        <v>222.66</v>
      </c>
      <c r="K21" s="157">
        <f>ROUND(E21*J21,2)</f>
        <v>1312.18</v>
      </c>
      <c r="L21" s="157">
        <v>15</v>
      </c>
      <c r="M21" s="157">
        <f>G21*(1+L21/100)</f>
        <v>0</v>
      </c>
      <c r="N21" s="157">
        <v>2.5855999999999999</v>
      </c>
      <c r="O21" s="157">
        <f>ROUND(E21*N21,2)</f>
        <v>15.24</v>
      </c>
      <c r="P21" s="157">
        <v>0</v>
      </c>
      <c r="Q21" s="157">
        <f>ROUND(E21*P21,2)</f>
        <v>0</v>
      </c>
      <c r="R21" s="157"/>
      <c r="S21" s="157" t="s">
        <v>187</v>
      </c>
      <c r="T21" s="157" t="s">
        <v>187</v>
      </c>
      <c r="U21" s="157">
        <v>0.52900000000000003</v>
      </c>
      <c r="V21" s="157">
        <f>ROUND(E21*U21,2)</f>
        <v>3.12</v>
      </c>
      <c r="W21" s="157"/>
      <c r="X21" s="157" t="s">
        <v>169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170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5"/>
      <c r="B22" s="156"/>
      <c r="C22" s="187" t="s">
        <v>204</v>
      </c>
      <c r="D22" s="185"/>
      <c r="E22" s="186">
        <v>5.89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200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66">
        <v>7</v>
      </c>
      <c r="B23" s="167" t="s">
        <v>216</v>
      </c>
      <c r="C23" s="181" t="s">
        <v>217</v>
      </c>
      <c r="D23" s="168" t="s">
        <v>218</v>
      </c>
      <c r="E23" s="169">
        <v>19.251000000000001</v>
      </c>
      <c r="F23" s="170"/>
      <c r="G23" s="171">
        <f>ROUND(E23*F23,2)</f>
        <v>0</v>
      </c>
      <c r="H23" s="158">
        <v>161.61000000000001</v>
      </c>
      <c r="I23" s="157">
        <f>ROUND(E23*H23,2)</f>
        <v>3111.15</v>
      </c>
      <c r="J23" s="158">
        <v>640.39</v>
      </c>
      <c r="K23" s="157">
        <f>ROUND(E23*J23,2)</f>
        <v>12328.15</v>
      </c>
      <c r="L23" s="157">
        <v>15</v>
      </c>
      <c r="M23" s="157">
        <f>G23*(1+L23/100)</f>
        <v>0</v>
      </c>
      <c r="N23" s="157">
        <v>3.9199999999999999E-2</v>
      </c>
      <c r="O23" s="157">
        <f>ROUND(E23*N23,2)</f>
        <v>0.75</v>
      </c>
      <c r="P23" s="157">
        <v>0</v>
      </c>
      <c r="Q23" s="157">
        <f>ROUND(E23*P23,2)</f>
        <v>0</v>
      </c>
      <c r="R23" s="157"/>
      <c r="S23" s="157" t="s">
        <v>187</v>
      </c>
      <c r="T23" s="157" t="s">
        <v>187</v>
      </c>
      <c r="U23" s="157">
        <v>1.6</v>
      </c>
      <c r="V23" s="157">
        <f>ROUND(E23*U23,2)</f>
        <v>30.8</v>
      </c>
      <c r="W23" s="157"/>
      <c r="X23" s="157" t="s">
        <v>169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170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55"/>
      <c r="B24" s="156"/>
      <c r="C24" s="187" t="s">
        <v>219</v>
      </c>
      <c r="D24" s="185"/>
      <c r="E24" s="186">
        <v>11.23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200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55"/>
      <c r="B25" s="156"/>
      <c r="C25" s="187" t="s">
        <v>220</v>
      </c>
      <c r="D25" s="185"/>
      <c r="E25" s="186">
        <v>8.02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200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72">
        <v>8</v>
      </c>
      <c r="B26" s="173" t="s">
        <v>221</v>
      </c>
      <c r="C26" s="180" t="s">
        <v>222</v>
      </c>
      <c r="D26" s="174" t="s">
        <v>218</v>
      </c>
      <c r="E26" s="175">
        <v>19.251000000000001</v>
      </c>
      <c r="F26" s="176"/>
      <c r="G26" s="177">
        <f>ROUND(E26*F26,2)</f>
        <v>0</v>
      </c>
      <c r="H26" s="158">
        <v>0</v>
      </c>
      <c r="I26" s="157">
        <f>ROUND(E26*H26,2)</f>
        <v>0</v>
      </c>
      <c r="J26" s="158">
        <v>129</v>
      </c>
      <c r="K26" s="157">
        <f>ROUND(E26*J26,2)</f>
        <v>2483.38</v>
      </c>
      <c r="L26" s="157">
        <v>15</v>
      </c>
      <c r="M26" s="157">
        <f>G26*(1+L26/100)</f>
        <v>0</v>
      </c>
      <c r="N26" s="157">
        <v>0</v>
      </c>
      <c r="O26" s="157">
        <f>ROUND(E26*N26,2)</f>
        <v>0</v>
      </c>
      <c r="P26" s="157">
        <v>0</v>
      </c>
      <c r="Q26" s="157">
        <f>ROUND(E26*P26,2)</f>
        <v>0</v>
      </c>
      <c r="R26" s="157"/>
      <c r="S26" s="157" t="s">
        <v>187</v>
      </c>
      <c r="T26" s="157" t="s">
        <v>187</v>
      </c>
      <c r="U26" s="157">
        <v>0.32</v>
      </c>
      <c r="V26" s="157">
        <f>ROUND(E26*U26,2)</f>
        <v>6.16</v>
      </c>
      <c r="W26" s="157"/>
      <c r="X26" s="157" t="s">
        <v>169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170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6">
        <v>9</v>
      </c>
      <c r="B27" s="167" t="s">
        <v>223</v>
      </c>
      <c r="C27" s="181" t="s">
        <v>224</v>
      </c>
      <c r="D27" s="168" t="s">
        <v>198</v>
      </c>
      <c r="E27" s="169">
        <v>15.786</v>
      </c>
      <c r="F27" s="170"/>
      <c r="G27" s="171">
        <f>ROUND(E27*F27,2)</f>
        <v>0</v>
      </c>
      <c r="H27" s="158">
        <v>2659.01</v>
      </c>
      <c r="I27" s="157">
        <f>ROUND(E27*H27,2)</f>
        <v>41975.13</v>
      </c>
      <c r="J27" s="158">
        <v>285.99</v>
      </c>
      <c r="K27" s="157">
        <f>ROUND(E27*J27,2)</f>
        <v>4514.6400000000003</v>
      </c>
      <c r="L27" s="157">
        <v>15</v>
      </c>
      <c r="M27" s="157">
        <f>G27*(1+L27/100)</f>
        <v>0</v>
      </c>
      <c r="N27" s="157">
        <v>2.5249999999999999</v>
      </c>
      <c r="O27" s="157">
        <f>ROUND(E27*N27,2)</f>
        <v>39.86</v>
      </c>
      <c r="P27" s="157">
        <v>0</v>
      </c>
      <c r="Q27" s="157">
        <f>ROUND(E27*P27,2)</f>
        <v>0</v>
      </c>
      <c r="R27" s="157"/>
      <c r="S27" s="157" t="s">
        <v>187</v>
      </c>
      <c r="T27" s="157" t="s">
        <v>187</v>
      </c>
      <c r="U27" s="157">
        <v>0.47699999999999998</v>
      </c>
      <c r="V27" s="157">
        <f>ROUND(E27*U27,2)</f>
        <v>7.53</v>
      </c>
      <c r="W27" s="157"/>
      <c r="X27" s="157" t="s">
        <v>169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170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187" t="s">
        <v>225</v>
      </c>
      <c r="D28" s="185"/>
      <c r="E28" s="186">
        <v>15.79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200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66">
        <v>10</v>
      </c>
      <c r="B29" s="167" t="s">
        <v>226</v>
      </c>
      <c r="C29" s="181" t="s">
        <v>227</v>
      </c>
      <c r="D29" s="168" t="s">
        <v>198</v>
      </c>
      <c r="E29" s="169">
        <v>2.0501</v>
      </c>
      <c r="F29" s="170"/>
      <c r="G29" s="171">
        <f>ROUND(E29*F29,2)</f>
        <v>0</v>
      </c>
      <c r="H29" s="158">
        <v>2967.97</v>
      </c>
      <c r="I29" s="157">
        <f>ROUND(E29*H29,2)</f>
        <v>6084.64</v>
      </c>
      <c r="J29" s="158">
        <v>287.02999999999997</v>
      </c>
      <c r="K29" s="157">
        <f>ROUND(E29*J29,2)</f>
        <v>588.44000000000005</v>
      </c>
      <c r="L29" s="157">
        <v>15</v>
      </c>
      <c r="M29" s="157">
        <f>G29*(1+L29/100)</f>
        <v>0</v>
      </c>
      <c r="N29" s="157">
        <v>2.5249999999999999</v>
      </c>
      <c r="O29" s="157">
        <f>ROUND(E29*N29,2)</f>
        <v>5.18</v>
      </c>
      <c r="P29" s="157">
        <v>0</v>
      </c>
      <c r="Q29" s="157">
        <f>ROUND(E29*P29,2)</f>
        <v>0</v>
      </c>
      <c r="R29" s="157"/>
      <c r="S29" s="157" t="s">
        <v>187</v>
      </c>
      <c r="T29" s="157" t="s">
        <v>187</v>
      </c>
      <c r="U29" s="157">
        <v>0.48</v>
      </c>
      <c r="V29" s="157">
        <f>ROUND(E29*U29,2)</f>
        <v>0.98</v>
      </c>
      <c r="W29" s="157"/>
      <c r="X29" s="157" t="s">
        <v>169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170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187" t="s">
        <v>228</v>
      </c>
      <c r="D30" s="185"/>
      <c r="E30" s="186">
        <v>2.0499999999999998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200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66">
        <v>11</v>
      </c>
      <c r="B31" s="167" t="s">
        <v>229</v>
      </c>
      <c r="C31" s="181" t="s">
        <v>230</v>
      </c>
      <c r="D31" s="168" t="s">
        <v>231</v>
      </c>
      <c r="E31" s="169">
        <v>0.22950000000000001</v>
      </c>
      <c r="F31" s="170"/>
      <c r="G31" s="171">
        <f>ROUND(E31*F31,2)</f>
        <v>0</v>
      </c>
      <c r="H31" s="158">
        <v>25523.14</v>
      </c>
      <c r="I31" s="157">
        <f>ROUND(E31*H31,2)</f>
        <v>5857.56</v>
      </c>
      <c r="J31" s="158">
        <v>12586.86</v>
      </c>
      <c r="K31" s="157">
        <f>ROUND(E31*J31,2)</f>
        <v>2888.68</v>
      </c>
      <c r="L31" s="157">
        <v>15</v>
      </c>
      <c r="M31" s="157">
        <f>G31*(1+L31/100)</f>
        <v>0</v>
      </c>
      <c r="N31" s="157">
        <v>1.0211600000000001</v>
      </c>
      <c r="O31" s="157">
        <f>ROUND(E31*N31,2)</f>
        <v>0.23</v>
      </c>
      <c r="P31" s="157">
        <v>0</v>
      </c>
      <c r="Q31" s="157">
        <f>ROUND(E31*P31,2)</f>
        <v>0</v>
      </c>
      <c r="R31" s="157"/>
      <c r="S31" s="157" t="s">
        <v>187</v>
      </c>
      <c r="T31" s="157" t="s">
        <v>187</v>
      </c>
      <c r="U31" s="157">
        <v>23.530999999999999</v>
      </c>
      <c r="V31" s="157">
        <f>ROUND(E31*U31,2)</f>
        <v>5.4</v>
      </c>
      <c r="W31" s="157"/>
      <c r="X31" s="157" t="s">
        <v>169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170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/>
      <c r="B32" s="156"/>
      <c r="C32" s="187" t="s">
        <v>232</v>
      </c>
      <c r="D32" s="185"/>
      <c r="E32" s="186">
        <v>0.23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200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66">
        <v>12</v>
      </c>
      <c r="B33" s="167" t="s">
        <v>233</v>
      </c>
      <c r="C33" s="181" t="s">
        <v>234</v>
      </c>
      <c r="D33" s="168" t="s">
        <v>198</v>
      </c>
      <c r="E33" s="169">
        <v>7.1554000000000002</v>
      </c>
      <c r="F33" s="170"/>
      <c r="G33" s="171">
        <f>ROUND(E33*F33,2)</f>
        <v>0</v>
      </c>
      <c r="H33" s="158">
        <v>584.85</v>
      </c>
      <c r="I33" s="157">
        <f>ROUND(E33*H33,2)</f>
        <v>4184.84</v>
      </c>
      <c r="J33" s="158">
        <v>727.15</v>
      </c>
      <c r="K33" s="157">
        <f>ROUND(E33*J33,2)</f>
        <v>5203.05</v>
      </c>
      <c r="L33" s="157">
        <v>15</v>
      </c>
      <c r="M33" s="157">
        <f>G33*(1+L33/100)</f>
        <v>0</v>
      </c>
      <c r="N33" s="157">
        <v>1.837</v>
      </c>
      <c r="O33" s="157">
        <f>ROUND(E33*N33,2)</f>
        <v>13.14</v>
      </c>
      <c r="P33" s="157">
        <v>0</v>
      </c>
      <c r="Q33" s="157">
        <f>ROUND(E33*P33,2)</f>
        <v>0</v>
      </c>
      <c r="R33" s="157"/>
      <c r="S33" s="157" t="s">
        <v>187</v>
      </c>
      <c r="T33" s="157" t="s">
        <v>187</v>
      </c>
      <c r="U33" s="157">
        <v>1.8360000000000001</v>
      </c>
      <c r="V33" s="157">
        <f>ROUND(E33*U33,2)</f>
        <v>13.14</v>
      </c>
      <c r="W33" s="157"/>
      <c r="X33" s="157" t="s">
        <v>169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170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55"/>
      <c r="B34" s="156"/>
      <c r="C34" s="187" t="s">
        <v>235</v>
      </c>
      <c r="D34" s="185"/>
      <c r="E34" s="186">
        <v>7.16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200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x14ac:dyDescent="0.2">
      <c r="A35" s="160" t="s">
        <v>162</v>
      </c>
      <c r="B35" s="161" t="s">
        <v>71</v>
      </c>
      <c r="C35" s="179" t="s">
        <v>72</v>
      </c>
      <c r="D35" s="162"/>
      <c r="E35" s="163"/>
      <c r="F35" s="164"/>
      <c r="G35" s="165">
        <f>SUMIF(AG36:AG55,"&lt;&gt;NOR",G36:G55)</f>
        <v>0</v>
      </c>
      <c r="H35" s="159"/>
      <c r="I35" s="159">
        <f>SUM(I36:I55)</f>
        <v>294007.93</v>
      </c>
      <c r="J35" s="159"/>
      <c r="K35" s="159">
        <f>SUM(K36:K55)</f>
        <v>220783.30000000002</v>
      </c>
      <c r="L35" s="159"/>
      <c r="M35" s="159">
        <f>SUM(M36:M55)</f>
        <v>0</v>
      </c>
      <c r="N35" s="159"/>
      <c r="O35" s="159">
        <f>SUM(O36:O55)</f>
        <v>32.170000000000009</v>
      </c>
      <c r="P35" s="159"/>
      <c r="Q35" s="159">
        <f>SUM(Q36:Q55)</f>
        <v>0</v>
      </c>
      <c r="R35" s="159"/>
      <c r="S35" s="159"/>
      <c r="T35" s="159"/>
      <c r="U35" s="159"/>
      <c r="V35" s="159">
        <f>SUM(V36:V55)</f>
        <v>447.53999999999996</v>
      </c>
      <c r="W35" s="159"/>
      <c r="X35" s="159"/>
      <c r="AG35" t="s">
        <v>163</v>
      </c>
    </row>
    <row r="36" spans="1:60" outlineLevel="1" x14ac:dyDescent="0.2">
      <c r="A36" s="166">
        <v>13</v>
      </c>
      <c r="B36" s="167" t="s">
        <v>236</v>
      </c>
      <c r="C36" s="181" t="s">
        <v>237</v>
      </c>
      <c r="D36" s="168" t="s">
        <v>218</v>
      </c>
      <c r="E36" s="169">
        <v>152.8725</v>
      </c>
      <c r="F36" s="170"/>
      <c r="G36" s="171">
        <f>ROUND(E36*F36,2)</f>
        <v>0</v>
      </c>
      <c r="H36" s="158">
        <v>986.27</v>
      </c>
      <c r="I36" s="157">
        <f>ROUND(E36*H36,2)</f>
        <v>150773.56</v>
      </c>
      <c r="J36" s="158">
        <v>274.73</v>
      </c>
      <c r="K36" s="157">
        <f>ROUND(E36*J36,2)</f>
        <v>41998.66</v>
      </c>
      <c r="L36" s="157">
        <v>15</v>
      </c>
      <c r="M36" s="157">
        <f>G36*(1+L36/100)</f>
        <v>0</v>
      </c>
      <c r="N36" s="157">
        <v>0.14802000000000001</v>
      </c>
      <c r="O36" s="157">
        <f>ROUND(E36*N36,2)</f>
        <v>22.63</v>
      </c>
      <c r="P36" s="157">
        <v>0</v>
      </c>
      <c r="Q36" s="157">
        <f>ROUND(E36*P36,2)</f>
        <v>0</v>
      </c>
      <c r="R36" s="157"/>
      <c r="S36" s="157" t="s">
        <v>187</v>
      </c>
      <c r="T36" s="157" t="s">
        <v>187</v>
      </c>
      <c r="U36" s="157">
        <v>0.58499999999999996</v>
      </c>
      <c r="V36" s="157">
        <f>ROUND(E36*U36,2)</f>
        <v>89.43</v>
      </c>
      <c r="W36" s="157"/>
      <c r="X36" s="157" t="s">
        <v>169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170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5"/>
      <c r="B37" s="156"/>
      <c r="C37" s="187" t="s">
        <v>238</v>
      </c>
      <c r="D37" s="185"/>
      <c r="E37" s="186">
        <v>50.43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200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55"/>
      <c r="B38" s="156"/>
      <c r="C38" s="187" t="s">
        <v>238</v>
      </c>
      <c r="D38" s="185"/>
      <c r="E38" s="186">
        <v>50.43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200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55"/>
      <c r="B39" s="156"/>
      <c r="C39" s="187" t="s">
        <v>239</v>
      </c>
      <c r="D39" s="185"/>
      <c r="E39" s="186">
        <v>52.01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200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22.5" outlineLevel="1" x14ac:dyDescent="0.2">
      <c r="A40" s="166">
        <v>14</v>
      </c>
      <c r="B40" s="167" t="s">
        <v>240</v>
      </c>
      <c r="C40" s="181" t="s">
        <v>241</v>
      </c>
      <c r="D40" s="168" t="s">
        <v>242</v>
      </c>
      <c r="E40" s="169">
        <v>42</v>
      </c>
      <c r="F40" s="170"/>
      <c r="G40" s="171">
        <f>ROUND(E40*F40,2)</f>
        <v>0</v>
      </c>
      <c r="H40" s="158">
        <v>1375.46</v>
      </c>
      <c r="I40" s="157">
        <f>ROUND(E40*H40,2)</f>
        <v>57769.32</v>
      </c>
      <c r="J40" s="158">
        <v>176.54</v>
      </c>
      <c r="K40" s="157">
        <f>ROUND(E40*J40,2)</f>
        <v>7414.68</v>
      </c>
      <c r="L40" s="157">
        <v>15</v>
      </c>
      <c r="M40" s="157">
        <f>G40*(1+L40/100)</f>
        <v>0</v>
      </c>
      <c r="N40" s="157">
        <v>5.5050000000000002E-2</v>
      </c>
      <c r="O40" s="157">
        <f>ROUND(E40*N40,2)</f>
        <v>2.31</v>
      </c>
      <c r="P40" s="157">
        <v>0</v>
      </c>
      <c r="Q40" s="157">
        <f>ROUND(E40*P40,2)</f>
        <v>0</v>
      </c>
      <c r="R40" s="157"/>
      <c r="S40" s="157" t="s">
        <v>187</v>
      </c>
      <c r="T40" s="157" t="s">
        <v>187</v>
      </c>
      <c r="U40" s="157">
        <v>0.24199999999999999</v>
      </c>
      <c r="V40" s="157">
        <f>ROUND(E40*U40,2)</f>
        <v>10.16</v>
      </c>
      <c r="W40" s="157"/>
      <c r="X40" s="157" t="s">
        <v>169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170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55"/>
      <c r="B41" s="156"/>
      <c r="C41" s="187" t="s">
        <v>243</v>
      </c>
      <c r="D41" s="185"/>
      <c r="E41" s="186">
        <v>42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200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22.5" outlineLevel="1" x14ac:dyDescent="0.2">
      <c r="A42" s="166">
        <v>15</v>
      </c>
      <c r="B42" s="167" t="s">
        <v>244</v>
      </c>
      <c r="C42" s="181" t="s">
        <v>245</v>
      </c>
      <c r="D42" s="168" t="s">
        <v>218</v>
      </c>
      <c r="E42" s="169">
        <v>11.58</v>
      </c>
      <c r="F42" s="170"/>
      <c r="G42" s="171">
        <f>ROUND(E42*F42,2)</f>
        <v>0</v>
      </c>
      <c r="H42" s="158">
        <v>294.56</v>
      </c>
      <c r="I42" s="157">
        <f>ROUND(E42*H42,2)</f>
        <v>3411</v>
      </c>
      <c r="J42" s="158">
        <v>439.44</v>
      </c>
      <c r="K42" s="157">
        <f>ROUND(E42*J42,2)</f>
        <v>5088.72</v>
      </c>
      <c r="L42" s="157">
        <v>15</v>
      </c>
      <c r="M42" s="157">
        <f>G42*(1+L42/100)</f>
        <v>0</v>
      </c>
      <c r="N42" s="157">
        <v>1.7819999999999999E-2</v>
      </c>
      <c r="O42" s="157">
        <f>ROUND(E42*N42,2)</f>
        <v>0.21</v>
      </c>
      <c r="P42" s="157">
        <v>0</v>
      </c>
      <c r="Q42" s="157">
        <f>ROUND(E42*P42,2)</f>
        <v>0</v>
      </c>
      <c r="R42" s="157"/>
      <c r="S42" s="157" t="s">
        <v>187</v>
      </c>
      <c r="T42" s="157" t="s">
        <v>187</v>
      </c>
      <c r="U42" s="157">
        <v>0.92700000000000005</v>
      </c>
      <c r="V42" s="157">
        <f>ROUND(E42*U42,2)</f>
        <v>10.73</v>
      </c>
      <c r="W42" s="157"/>
      <c r="X42" s="157" t="s">
        <v>169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246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55"/>
      <c r="B43" s="156"/>
      <c r="C43" s="187" t="s">
        <v>247</v>
      </c>
      <c r="D43" s="185"/>
      <c r="E43" s="186">
        <v>11.58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200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22.5" outlineLevel="1" x14ac:dyDescent="0.2">
      <c r="A44" s="166">
        <v>16</v>
      </c>
      <c r="B44" s="167" t="s">
        <v>248</v>
      </c>
      <c r="C44" s="181" t="s">
        <v>249</v>
      </c>
      <c r="D44" s="168" t="s">
        <v>218</v>
      </c>
      <c r="E44" s="169">
        <v>67.83</v>
      </c>
      <c r="F44" s="170"/>
      <c r="G44" s="171">
        <f>ROUND(E44*F44,2)</f>
        <v>0</v>
      </c>
      <c r="H44" s="158">
        <v>213.05</v>
      </c>
      <c r="I44" s="157">
        <f>ROUND(E44*H44,2)</f>
        <v>14451.18</v>
      </c>
      <c r="J44" s="158">
        <v>482.95</v>
      </c>
      <c r="K44" s="157">
        <f>ROUND(E44*J44,2)</f>
        <v>32758.5</v>
      </c>
      <c r="L44" s="157">
        <v>15</v>
      </c>
      <c r="M44" s="157">
        <f>G44*(1+L44/100)</f>
        <v>0</v>
      </c>
      <c r="N44" s="157">
        <v>1.8599999999999998E-2</v>
      </c>
      <c r="O44" s="157">
        <f>ROUND(E44*N44,2)</f>
        <v>1.26</v>
      </c>
      <c r="P44" s="157">
        <v>0</v>
      </c>
      <c r="Q44" s="157">
        <f>ROUND(E44*P44,2)</f>
        <v>0</v>
      </c>
      <c r="R44" s="157"/>
      <c r="S44" s="157" t="s">
        <v>187</v>
      </c>
      <c r="T44" s="157" t="s">
        <v>187</v>
      </c>
      <c r="U44" s="157">
        <v>1.0109999999999999</v>
      </c>
      <c r="V44" s="157">
        <f>ROUND(E44*U44,2)</f>
        <v>68.58</v>
      </c>
      <c r="W44" s="157"/>
      <c r="X44" s="157" t="s">
        <v>169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170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187" t="s">
        <v>250</v>
      </c>
      <c r="D45" s="185"/>
      <c r="E45" s="186">
        <v>67.83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200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2.5" outlineLevel="1" x14ac:dyDescent="0.2">
      <c r="A46" s="166">
        <v>17</v>
      </c>
      <c r="B46" s="167" t="s">
        <v>251</v>
      </c>
      <c r="C46" s="181" t="s">
        <v>252</v>
      </c>
      <c r="D46" s="168" t="s">
        <v>218</v>
      </c>
      <c r="E46" s="169">
        <v>255.2</v>
      </c>
      <c r="F46" s="170"/>
      <c r="G46" s="171">
        <f>ROUND(E46*F46,2)</f>
        <v>0</v>
      </c>
      <c r="H46" s="158">
        <v>228.17</v>
      </c>
      <c r="I46" s="157">
        <f>ROUND(E46*H46,2)</f>
        <v>58228.98</v>
      </c>
      <c r="J46" s="158">
        <v>482.83</v>
      </c>
      <c r="K46" s="157">
        <f>ROUND(E46*J46,2)</f>
        <v>123218.22</v>
      </c>
      <c r="L46" s="157">
        <v>15</v>
      </c>
      <c r="M46" s="157">
        <f>G46*(1+L46/100)</f>
        <v>0</v>
      </c>
      <c r="N46" s="157">
        <v>2.017E-2</v>
      </c>
      <c r="O46" s="157">
        <f>ROUND(E46*N46,2)</f>
        <v>5.15</v>
      </c>
      <c r="P46" s="157">
        <v>0</v>
      </c>
      <c r="Q46" s="157">
        <f>ROUND(E46*P46,2)</f>
        <v>0</v>
      </c>
      <c r="R46" s="157"/>
      <c r="S46" s="157" t="s">
        <v>187</v>
      </c>
      <c r="T46" s="157" t="s">
        <v>187</v>
      </c>
      <c r="U46" s="157">
        <v>1.0109999999999999</v>
      </c>
      <c r="V46" s="157">
        <f>ROUND(E46*U46,2)</f>
        <v>258.01</v>
      </c>
      <c r="W46" s="157"/>
      <c r="X46" s="157" t="s">
        <v>169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170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55"/>
      <c r="B47" s="156"/>
      <c r="C47" s="187" t="s">
        <v>253</v>
      </c>
      <c r="D47" s="185"/>
      <c r="E47" s="186">
        <v>89.9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200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55"/>
      <c r="B48" s="156"/>
      <c r="C48" s="187" t="s">
        <v>254</v>
      </c>
      <c r="D48" s="185"/>
      <c r="E48" s="186">
        <v>165.3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200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66">
        <v>18</v>
      </c>
      <c r="B49" s="167" t="s">
        <v>255</v>
      </c>
      <c r="C49" s="181" t="s">
        <v>256</v>
      </c>
      <c r="D49" s="168" t="s">
        <v>218</v>
      </c>
      <c r="E49" s="169">
        <v>325.13</v>
      </c>
      <c r="F49" s="170"/>
      <c r="G49" s="171">
        <f>ROUND(E49*F49,2)</f>
        <v>0</v>
      </c>
      <c r="H49" s="158">
        <v>27.84</v>
      </c>
      <c r="I49" s="157">
        <f>ROUND(E49*H49,2)</f>
        <v>9051.6200000000008</v>
      </c>
      <c r="J49" s="158">
        <v>15.96</v>
      </c>
      <c r="K49" s="157">
        <f>ROUND(E49*J49,2)</f>
        <v>5189.07</v>
      </c>
      <c r="L49" s="157">
        <v>15</v>
      </c>
      <c r="M49" s="157">
        <f>G49*(1+L49/100)</f>
        <v>0</v>
      </c>
      <c r="N49" s="157">
        <v>1.81E-3</v>
      </c>
      <c r="O49" s="157">
        <f>ROUND(E49*N49,2)</f>
        <v>0.59</v>
      </c>
      <c r="P49" s="157">
        <v>0</v>
      </c>
      <c r="Q49" s="157">
        <f>ROUND(E49*P49,2)</f>
        <v>0</v>
      </c>
      <c r="R49" s="157"/>
      <c r="S49" s="157" t="s">
        <v>187</v>
      </c>
      <c r="T49" s="157" t="s">
        <v>187</v>
      </c>
      <c r="U49" s="157">
        <v>3.2000000000000001E-2</v>
      </c>
      <c r="V49" s="157">
        <f>ROUND(E49*U49,2)</f>
        <v>10.4</v>
      </c>
      <c r="W49" s="157"/>
      <c r="X49" s="157" t="s">
        <v>169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170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55"/>
      <c r="B50" s="156"/>
      <c r="C50" s="187" t="s">
        <v>257</v>
      </c>
      <c r="D50" s="185"/>
      <c r="E50" s="186">
        <v>69.930000000000007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200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55"/>
      <c r="B51" s="156"/>
      <c r="C51" s="187" t="s">
        <v>258</v>
      </c>
      <c r="D51" s="185"/>
      <c r="E51" s="186">
        <v>41.32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200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187" t="s">
        <v>259</v>
      </c>
      <c r="D52" s="185"/>
      <c r="E52" s="186">
        <v>48.58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200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55"/>
      <c r="B53" s="156"/>
      <c r="C53" s="187" t="s">
        <v>254</v>
      </c>
      <c r="D53" s="185"/>
      <c r="E53" s="186">
        <v>165.3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200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72">
        <v>19</v>
      </c>
      <c r="B54" s="173" t="s">
        <v>260</v>
      </c>
      <c r="C54" s="180" t="s">
        <v>261</v>
      </c>
      <c r="D54" s="174" t="s">
        <v>218</v>
      </c>
      <c r="E54" s="175">
        <v>11.58</v>
      </c>
      <c r="F54" s="176"/>
      <c r="G54" s="177">
        <f>ROUND(E54*F54,2)</f>
        <v>0</v>
      </c>
      <c r="H54" s="158">
        <v>27.83</v>
      </c>
      <c r="I54" s="157">
        <f>ROUND(E54*H54,2)</f>
        <v>322.27</v>
      </c>
      <c r="J54" s="158">
        <v>9.9700000000000006</v>
      </c>
      <c r="K54" s="157">
        <f>ROUND(E54*J54,2)</f>
        <v>115.45</v>
      </c>
      <c r="L54" s="157">
        <v>15</v>
      </c>
      <c r="M54" s="157">
        <f>G54*(1+L54/100)</f>
        <v>0</v>
      </c>
      <c r="N54" s="157">
        <v>1.81E-3</v>
      </c>
      <c r="O54" s="157">
        <f>ROUND(E54*N54,2)</f>
        <v>0.02</v>
      </c>
      <c r="P54" s="157">
        <v>0</v>
      </c>
      <c r="Q54" s="157">
        <f>ROUND(E54*P54,2)</f>
        <v>0</v>
      </c>
      <c r="R54" s="157"/>
      <c r="S54" s="157" t="s">
        <v>187</v>
      </c>
      <c r="T54" s="157" t="s">
        <v>187</v>
      </c>
      <c r="U54" s="157">
        <v>0.02</v>
      </c>
      <c r="V54" s="157">
        <f>ROUND(E54*U54,2)</f>
        <v>0.23</v>
      </c>
      <c r="W54" s="157"/>
      <c r="X54" s="157" t="s">
        <v>169</v>
      </c>
      <c r="Y54" s="148"/>
      <c r="Z54" s="148"/>
      <c r="AA54" s="148"/>
      <c r="AB54" s="148"/>
      <c r="AC54" s="148"/>
      <c r="AD54" s="148"/>
      <c r="AE54" s="148"/>
      <c r="AF54" s="148"/>
      <c r="AG54" s="148" t="s">
        <v>170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72">
        <v>20</v>
      </c>
      <c r="B55" s="173" t="s">
        <v>262</v>
      </c>
      <c r="C55" s="180" t="s">
        <v>263</v>
      </c>
      <c r="D55" s="174" t="s">
        <v>264</v>
      </c>
      <c r="E55" s="175">
        <v>1</v>
      </c>
      <c r="F55" s="176"/>
      <c r="G55" s="177">
        <f>ROUND(E55*F55,2)</f>
        <v>0</v>
      </c>
      <c r="H55" s="158">
        <v>0</v>
      </c>
      <c r="I55" s="157">
        <f>ROUND(E55*H55,2)</f>
        <v>0</v>
      </c>
      <c r="J55" s="158">
        <v>5000</v>
      </c>
      <c r="K55" s="157">
        <f>ROUND(E55*J55,2)</f>
        <v>5000</v>
      </c>
      <c r="L55" s="157">
        <v>15</v>
      </c>
      <c r="M55" s="157">
        <f>G55*(1+L55/100)</f>
        <v>0</v>
      </c>
      <c r="N55" s="157">
        <v>0</v>
      </c>
      <c r="O55" s="157">
        <f>ROUND(E55*N55,2)</f>
        <v>0</v>
      </c>
      <c r="P55" s="157">
        <v>0</v>
      </c>
      <c r="Q55" s="157">
        <f>ROUND(E55*P55,2)</f>
        <v>0</v>
      </c>
      <c r="R55" s="157"/>
      <c r="S55" s="157" t="s">
        <v>167</v>
      </c>
      <c r="T55" s="157" t="s">
        <v>168</v>
      </c>
      <c r="U55" s="157">
        <v>0</v>
      </c>
      <c r="V55" s="157">
        <f>ROUND(E55*U55,2)</f>
        <v>0</v>
      </c>
      <c r="W55" s="157"/>
      <c r="X55" s="157" t="s">
        <v>169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170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x14ac:dyDescent="0.2">
      <c r="A56" s="160" t="s">
        <v>162</v>
      </c>
      <c r="B56" s="161" t="s">
        <v>75</v>
      </c>
      <c r="C56" s="179" t="s">
        <v>76</v>
      </c>
      <c r="D56" s="162"/>
      <c r="E56" s="163"/>
      <c r="F56" s="164"/>
      <c r="G56" s="165">
        <f>SUMIF(AG57:AG63,"&lt;&gt;NOR",G57:G63)</f>
        <v>0</v>
      </c>
      <c r="H56" s="159"/>
      <c r="I56" s="159">
        <f>SUM(I57:I63)</f>
        <v>11584.75</v>
      </c>
      <c r="J56" s="159"/>
      <c r="K56" s="159">
        <f>SUM(K57:K63)</f>
        <v>12040.580000000002</v>
      </c>
      <c r="L56" s="159"/>
      <c r="M56" s="159">
        <f>SUM(M57:M63)</f>
        <v>0</v>
      </c>
      <c r="N56" s="159"/>
      <c r="O56" s="159">
        <f>SUM(O57:O63)</f>
        <v>4.3199999999999994</v>
      </c>
      <c r="P56" s="159"/>
      <c r="Q56" s="159">
        <f>SUM(Q57:Q63)</f>
        <v>0</v>
      </c>
      <c r="R56" s="159"/>
      <c r="S56" s="159"/>
      <c r="T56" s="159"/>
      <c r="U56" s="159"/>
      <c r="V56" s="159">
        <f>SUM(V57:V63)</f>
        <v>27.1</v>
      </c>
      <c r="W56" s="159"/>
      <c r="X56" s="159"/>
      <c r="AG56" t="s">
        <v>163</v>
      </c>
    </row>
    <row r="57" spans="1:60" outlineLevel="1" x14ac:dyDescent="0.2">
      <c r="A57" s="166">
        <v>21</v>
      </c>
      <c r="B57" s="167" t="s">
        <v>265</v>
      </c>
      <c r="C57" s="181" t="s">
        <v>266</v>
      </c>
      <c r="D57" s="168" t="s">
        <v>198</v>
      </c>
      <c r="E57" s="169">
        <v>1.5903</v>
      </c>
      <c r="F57" s="170"/>
      <c r="G57" s="171">
        <f>ROUND(E57*F57,2)</f>
        <v>0</v>
      </c>
      <c r="H57" s="158">
        <v>2555.06</v>
      </c>
      <c r="I57" s="157">
        <f>ROUND(E57*H57,2)</f>
        <v>4063.31</v>
      </c>
      <c r="J57" s="158">
        <v>654.94000000000005</v>
      </c>
      <c r="K57" s="157">
        <f>ROUND(E57*J57,2)</f>
        <v>1041.55</v>
      </c>
      <c r="L57" s="157">
        <v>15</v>
      </c>
      <c r="M57" s="157">
        <f>G57*(1+L57/100)</f>
        <v>0</v>
      </c>
      <c r="N57" s="157">
        <v>2.5251100000000002</v>
      </c>
      <c r="O57" s="157">
        <f>ROUND(E57*N57,2)</f>
        <v>4.0199999999999996</v>
      </c>
      <c r="P57" s="157">
        <v>0</v>
      </c>
      <c r="Q57" s="157">
        <f>ROUND(E57*P57,2)</f>
        <v>0</v>
      </c>
      <c r="R57" s="157"/>
      <c r="S57" s="157" t="s">
        <v>187</v>
      </c>
      <c r="T57" s="157" t="s">
        <v>187</v>
      </c>
      <c r="U57" s="157">
        <v>1.448</v>
      </c>
      <c r="V57" s="157">
        <f>ROUND(E57*U57,2)</f>
        <v>2.2999999999999998</v>
      </c>
      <c r="W57" s="157"/>
      <c r="X57" s="157" t="s">
        <v>169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170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55"/>
      <c r="B58" s="156"/>
      <c r="C58" s="187" t="s">
        <v>267</v>
      </c>
      <c r="D58" s="185"/>
      <c r="E58" s="186">
        <v>1.59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200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66">
        <v>22</v>
      </c>
      <c r="B59" s="167" t="s">
        <v>268</v>
      </c>
      <c r="C59" s="181" t="s">
        <v>269</v>
      </c>
      <c r="D59" s="168" t="s">
        <v>218</v>
      </c>
      <c r="E59" s="169">
        <v>17.670000000000002</v>
      </c>
      <c r="F59" s="170"/>
      <c r="G59" s="171">
        <f>ROUND(E59*F59,2)</f>
        <v>0</v>
      </c>
      <c r="H59" s="158">
        <v>93.91</v>
      </c>
      <c r="I59" s="157">
        <f>ROUND(E59*H59,2)</f>
        <v>1659.39</v>
      </c>
      <c r="J59" s="158">
        <v>328.09</v>
      </c>
      <c r="K59" s="157">
        <f>ROUND(E59*J59,2)</f>
        <v>5797.35</v>
      </c>
      <c r="L59" s="157">
        <v>15</v>
      </c>
      <c r="M59" s="157">
        <f>G59*(1+L59/100)</f>
        <v>0</v>
      </c>
      <c r="N59" s="157">
        <v>3.4099999999999998E-3</v>
      </c>
      <c r="O59" s="157">
        <f>ROUND(E59*N59,2)</f>
        <v>0.06</v>
      </c>
      <c r="P59" s="157">
        <v>0</v>
      </c>
      <c r="Q59" s="157">
        <f>ROUND(E59*P59,2)</f>
        <v>0</v>
      </c>
      <c r="R59" s="157"/>
      <c r="S59" s="157" t="s">
        <v>187</v>
      </c>
      <c r="T59" s="157" t="s">
        <v>187</v>
      </c>
      <c r="U59" s="157">
        <v>0.79</v>
      </c>
      <c r="V59" s="157">
        <f>ROUND(E59*U59,2)</f>
        <v>13.96</v>
      </c>
      <c r="W59" s="157"/>
      <c r="X59" s="157" t="s">
        <v>169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170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/>
      <c r="B60" s="156"/>
      <c r="C60" s="187" t="s">
        <v>270</v>
      </c>
      <c r="D60" s="185"/>
      <c r="E60" s="186">
        <v>17.670000000000002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200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72">
        <v>23</v>
      </c>
      <c r="B61" s="173" t="s">
        <v>271</v>
      </c>
      <c r="C61" s="180" t="s">
        <v>272</v>
      </c>
      <c r="D61" s="174" t="s">
        <v>218</v>
      </c>
      <c r="E61" s="175">
        <v>17.670000000000002</v>
      </c>
      <c r="F61" s="176"/>
      <c r="G61" s="177">
        <f>ROUND(E61*F61,2)</f>
        <v>0</v>
      </c>
      <c r="H61" s="158">
        <v>0</v>
      </c>
      <c r="I61" s="157">
        <f>ROUND(E61*H61,2)</f>
        <v>0</v>
      </c>
      <c r="J61" s="158">
        <v>100</v>
      </c>
      <c r="K61" s="157">
        <f>ROUND(E61*J61,2)</f>
        <v>1767</v>
      </c>
      <c r="L61" s="157">
        <v>15</v>
      </c>
      <c r="M61" s="157">
        <f>G61*(1+L61/100)</f>
        <v>0</v>
      </c>
      <c r="N61" s="157">
        <v>0</v>
      </c>
      <c r="O61" s="157">
        <f>ROUND(E61*N61,2)</f>
        <v>0</v>
      </c>
      <c r="P61" s="157">
        <v>0</v>
      </c>
      <c r="Q61" s="157">
        <f>ROUND(E61*P61,2)</f>
        <v>0</v>
      </c>
      <c r="R61" s="157"/>
      <c r="S61" s="157" t="s">
        <v>187</v>
      </c>
      <c r="T61" s="157" t="s">
        <v>187</v>
      </c>
      <c r="U61" s="157">
        <v>0.24</v>
      </c>
      <c r="V61" s="157">
        <f>ROUND(E61*U61,2)</f>
        <v>4.24</v>
      </c>
      <c r="W61" s="157"/>
      <c r="X61" s="157" t="s">
        <v>169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170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66">
        <v>24</v>
      </c>
      <c r="B62" s="167" t="s">
        <v>273</v>
      </c>
      <c r="C62" s="181" t="s">
        <v>274</v>
      </c>
      <c r="D62" s="168" t="s">
        <v>231</v>
      </c>
      <c r="E62" s="169">
        <v>0.23849999999999999</v>
      </c>
      <c r="F62" s="170"/>
      <c r="G62" s="171">
        <f>ROUND(E62*F62,2)</f>
        <v>0</v>
      </c>
      <c r="H62" s="158">
        <v>24578.84</v>
      </c>
      <c r="I62" s="157">
        <f>ROUND(E62*H62,2)</f>
        <v>5862.05</v>
      </c>
      <c r="J62" s="158">
        <v>14401.16</v>
      </c>
      <c r="K62" s="157">
        <f>ROUND(E62*J62,2)</f>
        <v>3434.68</v>
      </c>
      <c r="L62" s="157">
        <v>15</v>
      </c>
      <c r="M62" s="157">
        <f>G62*(1+L62/100)</f>
        <v>0</v>
      </c>
      <c r="N62" s="157">
        <v>1.0166500000000001</v>
      </c>
      <c r="O62" s="157">
        <f>ROUND(E62*N62,2)</f>
        <v>0.24</v>
      </c>
      <c r="P62" s="157">
        <v>0</v>
      </c>
      <c r="Q62" s="157">
        <f>ROUND(E62*P62,2)</f>
        <v>0</v>
      </c>
      <c r="R62" s="157"/>
      <c r="S62" s="157" t="s">
        <v>187</v>
      </c>
      <c r="T62" s="157" t="s">
        <v>187</v>
      </c>
      <c r="U62" s="157">
        <v>27.672999999999998</v>
      </c>
      <c r="V62" s="157">
        <f>ROUND(E62*U62,2)</f>
        <v>6.6</v>
      </c>
      <c r="W62" s="157"/>
      <c r="X62" s="157" t="s">
        <v>169</v>
      </c>
      <c r="Y62" s="148"/>
      <c r="Z62" s="148"/>
      <c r="AA62" s="148"/>
      <c r="AB62" s="148"/>
      <c r="AC62" s="148"/>
      <c r="AD62" s="148"/>
      <c r="AE62" s="148"/>
      <c r="AF62" s="148"/>
      <c r="AG62" s="148" t="s">
        <v>170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55"/>
      <c r="B63" s="156"/>
      <c r="C63" s="187" t="s">
        <v>275</v>
      </c>
      <c r="D63" s="185"/>
      <c r="E63" s="186">
        <v>0.24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200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x14ac:dyDescent="0.2">
      <c r="A64" s="160" t="s">
        <v>162</v>
      </c>
      <c r="B64" s="161" t="s">
        <v>77</v>
      </c>
      <c r="C64" s="179" t="s">
        <v>78</v>
      </c>
      <c r="D64" s="162"/>
      <c r="E64" s="163"/>
      <c r="F64" s="164"/>
      <c r="G64" s="165">
        <f>SUMIF(AG65:AG133,"&lt;&gt;NOR",G65:G133)</f>
        <v>0</v>
      </c>
      <c r="H64" s="159"/>
      <c r="I64" s="159">
        <f>SUM(I65:I133)</f>
        <v>1623330.88</v>
      </c>
      <c r="J64" s="159"/>
      <c r="K64" s="159">
        <f>SUM(K65:K133)</f>
        <v>1331204.5499999998</v>
      </c>
      <c r="L64" s="159"/>
      <c r="M64" s="159">
        <f>SUM(M65:M133)</f>
        <v>0</v>
      </c>
      <c r="N64" s="159"/>
      <c r="O64" s="159">
        <f>SUM(O65:O133)</f>
        <v>139.67000000000002</v>
      </c>
      <c r="P64" s="159"/>
      <c r="Q64" s="159">
        <f>SUM(Q65:Q133)</f>
        <v>0</v>
      </c>
      <c r="R64" s="159"/>
      <c r="S64" s="159"/>
      <c r="T64" s="159"/>
      <c r="U64" s="159"/>
      <c r="V64" s="159">
        <f>SUM(V65:V133)</f>
        <v>2382.9600000000005</v>
      </c>
      <c r="W64" s="159"/>
      <c r="X64" s="159"/>
      <c r="AG64" t="s">
        <v>163</v>
      </c>
    </row>
    <row r="65" spans="1:60" outlineLevel="1" x14ac:dyDescent="0.2">
      <c r="A65" s="166">
        <v>25</v>
      </c>
      <c r="B65" s="167" t="s">
        <v>276</v>
      </c>
      <c r="C65" s="181" t="s">
        <v>277</v>
      </c>
      <c r="D65" s="168" t="s">
        <v>218</v>
      </c>
      <c r="E65" s="169">
        <v>793.41</v>
      </c>
      <c r="F65" s="170"/>
      <c r="G65" s="171">
        <f>ROUND(E65*F65,2)</f>
        <v>0</v>
      </c>
      <c r="H65" s="158">
        <v>8.0399999999999991</v>
      </c>
      <c r="I65" s="157">
        <f>ROUND(E65*H65,2)</f>
        <v>6379.02</v>
      </c>
      <c r="J65" s="158">
        <v>159.96</v>
      </c>
      <c r="K65" s="157">
        <f>ROUND(E65*J65,2)</f>
        <v>126913.86</v>
      </c>
      <c r="L65" s="157">
        <v>15</v>
      </c>
      <c r="M65" s="157">
        <f>G65*(1+L65/100)</f>
        <v>0</v>
      </c>
      <c r="N65" s="157">
        <v>2.0000000000000002E-5</v>
      </c>
      <c r="O65" s="157">
        <f>ROUND(E65*N65,2)</f>
        <v>0.02</v>
      </c>
      <c r="P65" s="157">
        <v>0</v>
      </c>
      <c r="Q65" s="157">
        <f>ROUND(E65*P65,2)</f>
        <v>0</v>
      </c>
      <c r="R65" s="157"/>
      <c r="S65" s="157" t="s">
        <v>187</v>
      </c>
      <c r="T65" s="157" t="s">
        <v>187</v>
      </c>
      <c r="U65" s="157">
        <v>0.32</v>
      </c>
      <c r="V65" s="157">
        <f>ROUND(E65*U65,2)</f>
        <v>253.89</v>
      </c>
      <c r="W65" s="157"/>
      <c r="X65" s="157" t="s">
        <v>169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170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55"/>
      <c r="B66" s="156"/>
      <c r="C66" s="187" t="s">
        <v>278</v>
      </c>
      <c r="D66" s="185"/>
      <c r="E66" s="186">
        <v>793.41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200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72">
        <v>26</v>
      </c>
      <c r="B67" s="173" t="s">
        <v>279</v>
      </c>
      <c r="C67" s="180" t="s">
        <v>280</v>
      </c>
      <c r="D67" s="174" t="s">
        <v>218</v>
      </c>
      <c r="E67" s="175">
        <v>61.3125</v>
      </c>
      <c r="F67" s="176"/>
      <c r="G67" s="177">
        <f>ROUND(E67*F67,2)</f>
        <v>0</v>
      </c>
      <c r="H67" s="158">
        <v>51.28</v>
      </c>
      <c r="I67" s="157">
        <f>ROUND(E67*H67,2)</f>
        <v>3144.11</v>
      </c>
      <c r="J67" s="158">
        <v>19.72</v>
      </c>
      <c r="K67" s="157">
        <f>ROUND(E67*J67,2)</f>
        <v>1209.08</v>
      </c>
      <c r="L67" s="157">
        <v>15</v>
      </c>
      <c r="M67" s="157">
        <f>G67*(1+L67/100)</f>
        <v>0</v>
      </c>
      <c r="N67" s="157">
        <v>9.8199999999999996E-2</v>
      </c>
      <c r="O67" s="157">
        <f>ROUND(E67*N67,2)</f>
        <v>6.02</v>
      </c>
      <c r="P67" s="157">
        <v>0</v>
      </c>
      <c r="Q67" s="157">
        <f>ROUND(E67*P67,2)</f>
        <v>0</v>
      </c>
      <c r="R67" s="157"/>
      <c r="S67" s="157" t="s">
        <v>187</v>
      </c>
      <c r="T67" s="157" t="s">
        <v>187</v>
      </c>
      <c r="U67" s="157">
        <v>2.1000000000000001E-2</v>
      </c>
      <c r="V67" s="157">
        <f>ROUND(E67*U67,2)</f>
        <v>1.29</v>
      </c>
      <c r="W67" s="157"/>
      <c r="X67" s="157" t="s">
        <v>169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170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72">
        <v>27</v>
      </c>
      <c r="B68" s="173" t="s">
        <v>281</v>
      </c>
      <c r="C68" s="180" t="s">
        <v>282</v>
      </c>
      <c r="D68" s="174" t="s">
        <v>218</v>
      </c>
      <c r="E68" s="175">
        <v>36.3125</v>
      </c>
      <c r="F68" s="176"/>
      <c r="G68" s="177">
        <f>ROUND(E68*F68,2)</f>
        <v>0</v>
      </c>
      <c r="H68" s="158">
        <v>125.86</v>
      </c>
      <c r="I68" s="157">
        <f>ROUND(E68*H68,2)</f>
        <v>4570.29</v>
      </c>
      <c r="J68" s="158">
        <v>22.14</v>
      </c>
      <c r="K68" s="157">
        <f>ROUND(E68*J68,2)</f>
        <v>803.96</v>
      </c>
      <c r="L68" s="157">
        <v>15</v>
      </c>
      <c r="M68" s="157">
        <f>G68*(1+L68/100)</f>
        <v>0</v>
      </c>
      <c r="N68" s="157">
        <v>0.18906999999999999</v>
      </c>
      <c r="O68" s="157">
        <f>ROUND(E68*N68,2)</f>
        <v>6.87</v>
      </c>
      <c r="P68" s="157">
        <v>0</v>
      </c>
      <c r="Q68" s="157">
        <f>ROUND(E68*P68,2)</f>
        <v>0</v>
      </c>
      <c r="R68" s="157"/>
      <c r="S68" s="157" t="s">
        <v>187</v>
      </c>
      <c r="T68" s="157" t="s">
        <v>187</v>
      </c>
      <c r="U68" s="157">
        <v>2.3E-2</v>
      </c>
      <c r="V68" s="157">
        <f>ROUND(E68*U68,2)</f>
        <v>0.84</v>
      </c>
      <c r="W68" s="157"/>
      <c r="X68" s="157" t="s">
        <v>169</v>
      </c>
      <c r="Y68" s="148"/>
      <c r="Z68" s="148"/>
      <c r="AA68" s="148"/>
      <c r="AB68" s="148"/>
      <c r="AC68" s="148"/>
      <c r="AD68" s="148"/>
      <c r="AE68" s="148"/>
      <c r="AF68" s="148"/>
      <c r="AG68" s="148" t="s">
        <v>170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72">
        <v>28</v>
      </c>
      <c r="B69" s="173" t="s">
        <v>283</v>
      </c>
      <c r="C69" s="180" t="s">
        <v>284</v>
      </c>
      <c r="D69" s="174" t="s">
        <v>218</v>
      </c>
      <c r="E69" s="175">
        <v>61.3125</v>
      </c>
      <c r="F69" s="176"/>
      <c r="G69" s="177">
        <f>ROUND(E69*F69,2)</f>
        <v>0</v>
      </c>
      <c r="H69" s="158">
        <v>164.95</v>
      </c>
      <c r="I69" s="157">
        <f>ROUND(E69*H69,2)</f>
        <v>10113.5</v>
      </c>
      <c r="J69" s="158">
        <v>26.05</v>
      </c>
      <c r="K69" s="157">
        <f>ROUND(E69*J69,2)</f>
        <v>1597.19</v>
      </c>
      <c r="L69" s="157">
        <v>15</v>
      </c>
      <c r="M69" s="157">
        <f>G69*(1+L69/100)</f>
        <v>0</v>
      </c>
      <c r="N69" s="157">
        <v>0.27994000000000002</v>
      </c>
      <c r="O69" s="157">
        <f>ROUND(E69*N69,2)</f>
        <v>17.16</v>
      </c>
      <c r="P69" s="157">
        <v>0</v>
      </c>
      <c r="Q69" s="157">
        <f>ROUND(E69*P69,2)</f>
        <v>0</v>
      </c>
      <c r="R69" s="157"/>
      <c r="S69" s="157" t="s">
        <v>187</v>
      </c>
      <c r="T69" s="157" t="s">
        <v>187</v>
      </c>
      <c r="U69" s="157">
        <v>2.5999999999999999E-2</v>
      </c>
      <c r="V69" s="157">
        <f>ROUND(E69*U69,2)</f>
        <v>1.59</v>
      </c>
      <c r="W69" s="157"/>
      <c r="X69" s="157" t="s">
        <v>169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170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66">
        <v>29</v>
      </c>
      <c r="B70" s="167" t="s">
        <v>285</v>
      </c>
      <c r="C70" s="181" t="s">
        <v>286</v>
      </c>
      <c r="D70" s="168" t="s">
        <v>218</v>
      </c>
      <c r="E70" s="169">
        <v>97.712500000000006</v>
      </c>
      <c r="F70" s="170"/>
      <c r="G70" s="171">
        <f>ROUND(E70*F70,2)</f>
        <v>0</v>
      </c>
      <c r="H70" s="158">
        <v>25.21</v>
      </c>
      <c r="I70" s="157">
        <f>ROUND(E70*H70,2)</f>
        <v>2463.33</v>
      </c>
      <c r="J70" s="158">
        <v>169.79</v>
      </c>
      <c r="K70" s="157">
        <f>ROUND(E70*J70,2)</f>
        <v>16590.61</v>
      </c>
      <c r="L70" s="157">
        <v>15</v>
      </c>
      <c r="M70" s="157">
        <f>G70*(1+L70/100)</f>
        <v>0</v>
      </c>
      <c r="N70" s="157">
        <v>7.1999999999999995E-2</v>
      </c>
      <c r="O70" s="157">
        <f>ROUND(E70*N70,2)</f>
        <v>7.04</v>
      </c>
      <c r="P70" s="157">
        <v>0</v>
      </c>
      <c r="Q70" s="157">
        <f>ROUND(E70*P70,2)</f>
        <v>0</v>
      </c>
      <c r="R70" s="157"/>
      <c r="S70" s="157" t="s">
        <v>187</v>
      </c>
      <c r="T70" s="157" t="s">
        <v>187</v>
      </c>
      <c r="U70" s="157">
        <v>0.375</v>
      </c>
      <c r="V70" s="157">
        <f>ROUND(E70*U70,2)</f>
        <v>36.64</v>
      </c>
      <c r="W70" s="157"/>
      <c r="X70" s="157" t="s">
        <v>169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170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55"/>
      <c r="B71" s="156"/>
      <c r="C71" s="187" t="s">
        <v>287</v>
      </c>
      <c r="D71" s="185"/>
      <c r="E71" s="186">
        <v>36.31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 t="s">
        <v>200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/>
      <c r="B72" s="156"/>
      <c r="C72" s="187" t="s">
        <v>288</v>
      </c>
      <c r="D72" s="185"/>
      <c r="E72" s="186">
        <v>61.4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200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66">
        <v>30</v>
      </c>
      <c r="B73" s="167" t="s">
        <v>289</v>
      </c>
      <c r="C73" s="181" t="s">
        <v>290</v>
      </c>
      <c r="D73" s="168" t="s">
        <v>218</v>
      </c>
      <c r="E73" s="169">
        <v>75.828000000000003</v>
      </c>
      <c r="F73" s="170"/>
      <c r="G73" s="171">
        <f>ROUND(E73*F73,2)</f>
        <v>0</v>
      </c>
      <c r="H73" s="158">
        <v>93.08</v>
      </c>
      <c r="I73" s="157">
        <f>ROUND(E73*H73,2)</f>
        <v>7058.07</v>
      </c>
      <c r="J73" s="158">
        <v>582.91999999999996</v>
      </c>
      <c r="K73" s="157">
        <f>ROUND(E73*J73,2)</f>
        <v>44201.66</v>
      </c>
      <c r="L73" s="157">
        <v>15</v>
      </c>
      <c r="M73" s="157">
        <f>G73*(1+L73/100)</f>
        <v>0</v>
      </c>
      <c r="N73" s="157">
        <v>5.7290000000000001E-2</v>
      </c>
      <c r="O73" s="157">
        <f>ROUND(E73*N73,2)</f>
        <v>4.34</v>
      </c>
      <c r="P73" s="157">
        <v>0</v>
      </c>
      <c r="Q73" s="157">
        <f>ROUND(E73*P73,2)</f>
        <v>0</v>
      </c>
      <c r="R73" s="157"/>
      <c r="S73" s="157" t="s">
        <v>187</v>
      </c>
      <c r="T73" s="157" t="s">
        <v>187</v>
      </c>
      <c r="U73" s="157">
        <v>1.17717</v>
      </c>
      <c r="V73" s="157">
        <f>ROUND(E73*U73,2)</f>
        <v>89.26</v>
      </c>
      <c r="W73" s="157"/>
      <c r="X73" s="157" t="s">
        <v>169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170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55"/>
      <c r="B74" s="156"/>
      <c r="C74" s="187" t="s">
        <v>291</v>
      </c>
      <c r="D74" s="185"/>
      <c r="E74" s="186">
        <v>39.06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200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ht="22.5" outlineLevel="1" x14ac:dyDescent="0.2">
      <c r="A75" s="155"/>
      <c r="B75" s="156"/>
      <c r="C75" s="187" t="s">
        <v>292</v>
      </c>
      <c r="D75" s="185"/>
      <c r="E75" s="186">
        <v>36.770000000000003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200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72">
        <v>31</v>
      </c>
      <c r="B76" s="173" t="s">
        <v>293</v>
      </c>
      <c r="C76" s="180" t="s">
        <v>294</v>
      </c>
      <c r="D76" s="174" t="s">
        <v>218</v>
      </c>
      <c r="E76" s="175">
        <v>152.8725</v>
      </c>
      <c r="F76" s="176"/>
      <c r="G76" s="177">
        <f>ROUND(E76*F76,2)</f>
        <v>0</v>
      </c>
      <c r="H76" s="158">
        <v>7.26</v>
      </c>
      <c r="I76" s="157">
        <f>ROUND(E76*H76,2)</f>
        <v>1109.8499999999999</v>
      </c>
      <c r="J76" s="158">
        <v>151.24</v>
      </c>
      <c r="K76" s="157">
        <f>ROUND(E76*J76,2)</f>
        <v>23120.44</v>
      </c>
      <c r="L76" s="157">
        <v>15</v>
      </c>
      <c r="M76" s="157">
        <f>G76*(1+L76/100)</f>
        <v>0</v>
      </c>
      <c r="N76" s="157">
        <v>6.3499999999999997E-3</v>
      </c>
      <c r="O76" s="157">
        <f>ROUND(E76*N76,2)</f>
        <v>0.97</v>
      </c>
      <c r="P76" s="157">
        <v>0</v>
      </c>
      <c r="Q76" s="157">
        <f>ROUND(E76*P76,2)</f>
        <v>0</v>
      </c>
      <c r="R76" s="157"/>
      <c r="S76" s="157" t="s">
        <v>187</v>
      </c>
      <c r="T76" s="157" t="s">
        <v>187</v>
      </c>
      <c r="U76" s="157">
        <v>0.31900000000000001</v>
      </c>
      <c r="V76" s="157">
        <f>ROUND(E76*U76,2)</f>
        <v>48.77</v>
      </c>
      <c r="W76" s="157"/>
      <c r="X76" s="157" t="s">
        <v>169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170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22.5" outlineLevel="1" x14ac:dyDescent="0.2">
      <c r="A77" s="166">
        <v>32</v>
      </c>
      <c r="B77" s="167" t="s">
        <v>295</v>
      </c>
      <c r="C77" s="181" t="s">
        <v>296</v>
      </c>
      <c r="D77" s="168" t="s">
        <v>218</v>
      </c>
      <c r="E77" s="169">
        <v>152.8725</v>
      </c>
      <c r="F77" s="170"/>
      <c r="G77" s="171">
        <f>ROUND(E77*F77,2)</f>
        <v>0</v>
      </c>
      <c r="H77" s="158">
        <v>61.6</v>
      </c>
      <c r="I77" s="157">
        <f>ROUND(E77*H77,2)</f>
        <v>9416.9500000000007</v>
      </c>
      <c r="J77" s="158">
        <v>182.9</v>
      </c>
      <c r="K77" s="157">
        <f>ROUND(E77*J77,2)</f>
        <v>27960.38</v>
      </c>
      <c r="L77" s="157">
        <v>15</v>
      </c>
      <c r="M77" s="157">
        <f>G77*(1+L77/100)</f>
        <v>0</v>
      </c>
      <c r="N77" s="157">
        <v>0</v>
      </c>
      <c r="O77" s="157">
        <f>ROUND(E77*N77,2)</f>
        <v>0</v>
      </c>
      <c r="P77" s="157">
        <v>0</v>
      </c>
      <c r="Q77" s="157">
        <f>ROUND(E77*P77,2)</f>
        <v>0</v>
      </c>
      <c r="R77" s="157"/>
      <c r="S77" s="157" t="s">
        <v>187</v>
      </c>
      <c r="T77" s="157" t="s">
        <v>187</v>
      </c>
      <c r="U77" s="157">
        <v>0.36199999999999999</v>
      </c>
      <c r="V77" s="157">
        <f>ROUND(E77*U77,2)</f>
        <v>55.34</v>
      </c>
      <c r="W77" s="157"/>
      <c r="X77" s="157" t="s">
        <v>169</v>
      </c>
      <c r="Y77" s="148"/>
      <c r="Z77" s="148"/>
      <c r="AA77" s="148"/>
      <c r="AB77" s="148"/>
      <c r="AC77" s="148"/>
      <c r="AD77" s="148"/>
      <c r="AE77" s="148"/>
      <c r="AF77" s="148"/>
      <c r="AG77" s="148" t="s">
        <v>170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55"/>
      <c r="B78" s="156"/>
      <c r="C78" s="187" t="s">
        <v>297</v>
      </c>
      <c r="D78" s="185"/>
      <c r="E78" s="186">
        <v>100.86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200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55"/>
      <c r="B79" s="156"/>
      <c r="C79" s="187" t="s">
        <v>239</v>
      </c>
      <c r="D79" s="185"/>
      <c r="E79" s="186">
        <v>52.01</v>
      </c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200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166">
        <v>33</v>
      </c>
      <c r="B80" s="167" t="s">
        <v>298</v>
      </c>
      <c r="C80" s="181" t="s">
        <v>299</v>
      </c>
      <c r="D80" s="168" t="s">
        <v>218</v>
      </c>
      <c r="E80" s="169">
        <v>146.74</v>
      </c>
      <c r="F80" s="170"/>
      <c r="G80" s="171">
        <f>ROUND(E80*F80,2)</f>
        <v>0</v>
      </c>
      <c r="H80" s="158">
        <v>23.86</v>
      </c>
      <c r="I80" s="157">
        <f>ROUND(E80*H80,2)</f>
        <v>3501.22</v>
      </c>
      <c r="J80" s="158">
        <v>32.44</v>
      </c>
      <c r="K80" s="157">
        <f>ROUND(E80*J80,2)</f>
        <v>4760.25</v>
      </c>
      <c r="L80" s="157">
        <v>15</v>
      </c>
      <c r="M80" s="157">
        <f>G80*(1+L80/100)</f>
        <v>0</v>
      </c>
      <c r="N80" s="157">
        <v>3.5E-4</v>
      </c>
      <c r="O80" s="157">
        <f>ROUND(E80*N80,2)</f>
        <v>0.05</v>
      </c>
      <c r="P80" s="157">
        <v>0</v>
      </c>
      <c r="Q80" s="157">
        <f>ROUND(E80*P80,2)</f>
        <v>0</v>
      </c>
      <c r="R80" s="157"/>
      <c r="S80" s="157" t="s">
        <v>187</v>
      </c>
      <c r="T80" s="157" t="s">
        <v>187</v>
      </c>
      <c r="U80" s="157">
        <v>7.0000000000000007E-2</v>
      </c>
      <c r="V80" s="157">
        <f>ROUND(E80*U80,2)</f>
        <v>10.27</v>
      </c>
      <c r="W80" s="157"/>
      <c r="X80" s="157" t="s">
        <v>169</v>
      </c>
      <c r="Y80" s="148"/>
      <c r="Z80" s="148"/>
      <c r="AA80" s="148"/>
      <c r="AB80" s="148"/>
      <c r="AC80" s="148"/>
      <c r="AD80" s="148"/>
      <c r="AE80" s="148"/>
      <c r="AF80" s="148"/>
      <c r="AG80" s="148" t="s">
        <v>170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55"/>
      <c r="B81" s="156"/>
      <c r="C81" s="187" t="s">
        <v>300</v>
      </c>
      <c r="D81" s="185"/>
      <c r="E81" s="186">
        <v>79.75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200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55"/>
      <c r="B82" s="156"/>
      <c r="C82" s="187" t="s">
        <v>301</v>
      </c>
      <c r="D82" s="185"/>
      <c r="E82" s="186">
        <v>66.989999999999995</v>
      </c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8"/>
      <c r="Z82" s="148"/>
      <c r="AA82" s="148"/>
      <c r="AB82" s="148"/>
      <c r="AC82" s="148"/>
      <c r="AD82" s="148"/>
      <c r="AE82" s="148"/>
      <c r="AF82" s="148"/>
      <c r="AG82" s="148" t="s">
        <v>200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22.5" outlineLevel="1" x14ac:dyDescent="0.2">
      <c r="A83" s="166">
        <v>34</v>
      </c>
      <c r="B83" s="167" t="s">
        <v>302</v>
      </c>
      <c r="C83" s="181" t="s">
        <v>303</v>
      </c>
      <c r="D83" s="168" t="s">
        <v>218</v>
      </c>
      <c r="E83" s="169">
        <v>36.3765</v>
      </c>
      <c r="F83" s="170"/>
      <c r="G83" s="171">
        <f>ROUND(E83*F83,2)</f>
        <v>0</v>
      </c>
      <c r="H83" s="158">
        <v>1023.76</v>
      </c>
      <c r="I83" s="157">
        <f>ROUND(E83*H83,2)</f>
        <v>37240.81</v>
      </c>
      <c r="J83" s="158">
        <v>621.24</v>
      </c>
      <c r="K83" s="157">
        <f>ROUND(E83*J83,2)</f>
        <v>22598.54</v>
      </c>
      <c r="L83" s="157">
        <v>15</v>
      </c>
      <c r="M83" s="157">
        <f>G83*(1+L83/100)</f>
        <v>0</v>
      </c>
      <c r="N83" s="157">
        <v>1.7850000000000001E-2</v>
      </c>
      <c r="O83" s="157">
        <f>ROUND(E83*N83,2)</f>
        <v>0.65</v>
      </c>
      <c r="P83" s="157">
        <v>0</v>
      </c>
      <c r="Q83" s="157">
        <f>ROUND(E83*P83,2)</f>
        <v>0</v>
      </c>
      <c r="R83" s="157"/>
      <c r="S83" s="157" t="s">
        <v>187</v>
      </c>
      <c r="T83" s="157" t="s">
        <v>187</v>
      </c>
      <c r="U83" s="157">
        <v>1.2558</v>
      </c>
      <c r="V83" s="157">
        <f>ROUND(E83*U83,2)</f>
        <v>45.68</v>
      </c>
      <c r="W83" s="157"/>
      <c r="X83" s="157" t="s">
        <v>169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170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55"/>
      <c r="B84" s="156"/>
      <c r="C84" s="187" t="s">
        <v>304</v>
      </c>
      <c r="D84" s="185"/>
      <c r="E84" s="186">
        <v>29.78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200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">
      <c r="A85" s="155"/>
      <c r="B85" s="156"/>
      <c r="C85" s="187" t="s">
        <v>305</v>
      </c>
      <c r="D85" s="185"/>
      <c r="E85" s="186">
        <v>6.6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200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66">
        <v>35</v>
      </c>
      <c r="B86" s="167" t="s">
        <v>306</v>
      </c>
      <c r="C86" s="181" t="s">
        <v>307</v>
      </c>
      <c r="D86" s="168" t="s">
        <v>218</v>
      </c>
      <c r="E86" s="169">
        <v>66.989999999999995</v>
      </c>
      <c r="F86" s="170"/>
      <c r="G86" s="171">
        <f>ROUND(E86*F86,2)</f>
        <v>0</v>
      </c>
      <c r="H86" s="158">
        <v>821.2</v>
      </c>
      <c r="I86" s="157">
        <f>ROUND(E86*H86,2)</f>
        <v>55012.19</v>
      </c>
      <c r="J86" s="158">
        <v>696.8</v>
      </c>
      <c r="K86" s="157">
        <f>ROUND(E86*J86,2)</f>
        <v>46678.63</v>
      </c>
      <c r="L86" s="157">
        <v>15</v>
      </c>
      <c r="M86" s="157">
        <f>G86*(1+L86/100)</f>
        <v>0</v>
      </c>
      <c r="N86" s="157">
        <v>2.6100000000000002E-2</v>
      </c>
      <c r="O86" s="157">
        <f>ROUND(E86*N86,2)</f>
        <v>1.75</v>
      </c>
      <c r="P86" s="157">
        <v>0</v>
      </c>
      <c r="Q86" s="157">
        <f>ROUND(E86*P86,2)</f>
        <v>0</v>
      </c>
      <c r="R86" s="157"/>
      <c r="S86" s="157" t="s">
        <v>187</v>
      </c>
      <c r="T86" s="157" t="s">
        <v>187</v>
      </c>
      <c r="U86" s="157">
        <v>1.4157999999999999</v>
      </c>
      <c r="V86" s="157">
        <f>ROUND(E86*U86,2)</f>
        <v>94.84</v>
      </c>
      <c r="W86" s="157"/>
      <c r="X86" s="157" t="s">
        <v>169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170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55"/>
      <c r="B87" s="156"/>
      <c r="C87" s="187" t="s">
        <v>308</v>
      </c>
      <c r="D87" s="185"/>
      <c r="E87" s="186">
        <v>66.989999999999995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200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ht="22.5" outlineLevel="1" x14ac:dyDescent="0.2">
      <c r="A88" s="166">
        <v>36</v>
      </c>
      <c r="B88" s="167" t="s">
        <v>309</v>
      </c>
      <c r="C88" s="181" t="s">
        <v>310</v>
      </c>
      <c r="D88" s="168" t="s">
        <v>218</v>
      </c>
      <c r="E88" s="169">
        <v>38.393799999999999</v>
      </c>
      <c r="F88" s="170"/>
      <c r="G88" s="171">
        <f>ROUND(E88*F88,2)</f>
        <v>0</v>
      </c>
      <c r="H88" s="158">
        <v>1142.2</v>
      </c>
      <c r="I88" s="157">
        <f>ROUND(E88*H88,2)</f>
        <v>43853.4</v>
      </c>
      <c r="J88" s="158">
        <v>696.8</v>
      </c>
      <c r="K88" s="157">
        <f>ROUND(E88*J88,2)</f>
        <v>26752.799999999999</v>
      </c>
      <c r="L88" s="157">
        <v>15</v>
      </c>
      <c r="M88" s="157">
        <f>G88*(1+L88/100)</f>
        <v>0</v>
      </c>
      <c r="N88" s="157">
        <v>3.533E-2</v>
      </c>
      <c r="O88" s="157">
        <f>ROUND(E88*N88,2)</f>
        <v>1.36</v>
      </c>
      <c r="P88" s="157">
        <v>0</v>
      </c>
      <c r="Q88" s="157">
        <f>ROUND(E88*P88,2)</f>
        <v>0</v>
      </c>
      <c r="R88" s="157"/>
      <c r="S88" s="157" t="s">
        <v>187</v>
      </c>
      <c r="T88" s="157" t="s">
        <v>187</v>
      </c>
      <c r="U88" s="157">
        <v>1.4157999999999999</v>
      </c>
      <c r="V88" s="157">
        <f>ROUND(E88*U88,2)</f>
        <v>54.36</v>
      </c>
      <c r="W88" s="157"/>
      <c r="X88" s="157" t="s">
        <v>169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170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55"/>
      <c r="B89" s="156"/>
      <c r="C89" s="187" t="s">
        <v>311</v>
      </c>
      <c r="D89" s="185"/>
      <c r="E89" s="186">
        <v>176</v>
      </c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200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ht="33.75" outlineLevel="1" x14ac:dyDescent="0.2">
      <c r="A90" s="155"/>
      <c r="B90" s="156"/>
      <c r="C90" s="187" t="s">
        <v>312</v>
      </c>
      <c r="D90" s="185"/>
      <c r="E90" s="186">
        <v>-74.64</v>
      </c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48"/>
      <c r="Z90" s="148"/>
      <c r="AA90" s="148"/>
      <c r="AB90" s="148"/>
      <c r="AC90" s="148"/>
      <c r="AD90" s="148"/>
      <c r="AE90" s="148"/>
      <c r="AF90" s="148"/>
      <c r="AG90" s="148" t="s">
        <v>200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33.75" outlineLevel="1" x14ac:dyDescent="0.2">
      <c r="A91" s="155"/>
      <c r="B91" s="156"/>
      <c r="C91" s="187" t="s">
        <v>313</v>
      </c>
      <c r="D91" s="185"/>
      <c r="E91" s="186">
        <v>-62.96</v>
      </c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200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ht="22.5" outlineLevel="1" x14ac:dyDescent="0.2">
      <c r="A92" s="166">
        <v>37</v>
      </c>
      <c r="B92" s="167" t="s">
        <v>314</v>
      </c>
      <c r="C92" s="181" t="s">
        <v>315</v>
      </c>
      <c r="D92" s="168" t="s">
        <v>218</v>
      </c>
      <c r="E92" s="169">
        <v>757.0335</v>
      </c>
      <c r="F92" s="170"/>
      <c r="G92" s="171">
        <f>ROUND(E92*F92,2)</f>
        <v>0</v>
      </c>
      <c r="H92" s="158">
        <v>1473.2</v>
      </c>
      <c r="I92" s="157">
        <f>ROUND(E92*H92,2)</f>
        <v>1115261.75</v>
      </c>
      <c r="J92" s="158">
        <v>696.8</v>
      </c>
      <c r="K92" s="157">
        <f>ROUND(E92*J92,2)</f>
        <v>527500.93999999994</v>
      </c>
      <c r="L92" s="157">
        <v>15</v>
      </c>
      <c r="M92" s="157">
        <f>G92*(1+L92/100)</f>
        <v>0</v>
      </c>
      <c r="N92" s="157">
        <v>4.1450000000000001E-2</v>
      </c>
      <c r="O92" s="157">
        <f>ROUND(E92*N92,2)</f>
        <v>31.38</v>
      </c>
      <c r="P92" s="157">
        <v>0</v>
      </c>
      <c r="Q92" s="157">
        <f>ROUND(E92*P92,2)</f>
        <v>0</v>
      </c>
      <c r="R92" s="157"/>
      <c r="S92" s="157" t="s">
        <v>187</v>
      </c>
      <c r="T92" s="157" t="s">
        <v>187</v>
      </c>
      <c r="U92" s="157">
        <v>1.4157999999999999</v>
      </c>
      <c r="V92" s="157">
        <f>ROUND(E92*U92,2)</f>
        <v>1071.81</v>
      </c>
      <c r="W92" s="157"/>
      <c r="X92" s="157" t="s">
        <v>169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170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55"/>
      <c r="B93" s="156"/>
      <c r="C93" s="187" t="s">
        <v>316</v>
      </c>
      <c r="D93" s="185"/>
      <c r="E93" s="186">
        <v>442.67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200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155"/>
      <c r="B94" s="156"/>
      <c r="C94" s="187" t="s">
        <v>317</v>
      </c>
      <c r="D94" s="185"/>
      <c r="E94" s="186">
        <v>563.20000000000005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8"/>
      <c r="Z94" s="148"/>
      <c r="AA94" s="148"/>
      <c r="AB94" s="148"/>
      <c r="AC94" s="148"/>
      <c r="AD94" s="148"/>
      <c r="AE94" s="148"/>
      <c r="AF94" s="148"/>
      <c r="AG94" s="148" t="s">
        <v>200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ht="33.75" outlineLevel="1" x14ac:dyDescent="0.2">
      <c r="A95" s="155"/>
      <c r="B95" s="156"/>
      <c r="C95" s="187" t="s">
        <v>318</v>
      </c>
      <c r="D95" s="185"/>
      <c r="E95" s="186">
        <v>-272.27999999999997</v>
      </c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200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55"/>
      <c r="B96" s="156"/>
      <c r="C96" s="187" t="s">
        <v>319</v>
      </c>
      <c r="D96" s="185"/>
      <c r="E96" s="186">
        <v>61.5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200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55"/>
      <c r="B97" s="156"/>
      <c r="C97" s="187" t="s">
        <v>320</v>
      </c>
      <c r="D97" s="185"/>
      <c r="E97" s="186">
        <v>-38.049999999999997</v>
      </c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200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ht="22.5" outlineLevel="1" x14ac:dyDescent="0.2">
      <c r="A98" s="166">
        <v>38</v>
      </c>
      <c r="B98" s="167" t="s">
        <v>314</v>
      </c>
      <c r="C98" s="181" t="s">
        <v>315</v>
      </c>
      <c r="D98" s="168" t="s">
        <v>218</v>
      </c>
      <c r="E98" s="169">
        <v>46.2</v>
      </c>
      <c r="F98" s="170"/>
      <c r="G98" s="171">
        <f>ROUND(E98*F98,2)</f>
        <v>0</v>
      </c>
      <c r="H98" s="158">
        <v>1473.2</v>
      </c>
      <c r="I98" s="157">
        <f>ROUND(E98*H98,2)</f>
        <v>68061.84</v>
      </c>
      <c r="J98" s="158">
        <v>696.8</v>
      </c>
      <c r="K98" s="157">
        <f>ROUND(E98*J98,2)</f>
        <v>32192.16</v>
      </c>
      <c r="L98" s="157">
        <v>15</v>
      </c>
      <c r="M98" s="157">
        <f>G98*(1+L98/100)</f>
        <v>0</v>
      </c>
      <c r="N98" s="157">
        <v>3.7839999999999999E-2</v>
      </c>
      <c r="O98" s="157">
        <f>ROUND(E98*N98,2)</f>
        <v>1.75</v>
      </c>
      <c r="P98" s="157">
        <v>0</v>
      </c>
      <c r="Q98" s="157">
        <f>ROUND(E98*P98,2)</f>
        <v>0</v>
      </c>
      <c r="R98" s="157"/>
      <c r="S98" s="157" t="s">
        <v>187</v>
      </c>
      <c r="T98" s="157" t="s">
        <v>187</v>
      </c>
      <c r="U98" s="157">
        <v>1.4157999999999999</v>
      </c>
      <c r="V98" s="157">
        <f>ROUND(E98*U98,2)</f>
        <v>65.41</v>
      </c>
      <c r="W98" s="157"/>
      <c r="X98" s="157" t="s">
        <v>169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246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55"/>
      <c r="B99" s="156"/>
      <c r="C99" s="187" t="s">
        <v>321</v>
      </c>
      <c r="D99" s="185"/>
      <c r="E99" s="186">
        <v>46.2</v>
      </c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200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ht="22.5" outlineLevel="1" x14ac:dyDescent="0.2">
      <c r="A100" s="166">
        <v>39</v>
      </c>
      <c r="B100" s="167" t="s">
        <v>322</v>
      </c>
      <c r="C100" s="181" t="s">
        <v>323</v>
      </c>
      <c r="D100" s="168" t="s">
        <v>218</v>
      </c>
      <c r="E100" s="169">
        <v>45</v>
      </c>
      <c r="F100" s="170"/>
      <c r="G100" s="171">
        <f>ROUND(E100*F100,2)</f>
        <v>0</v>
      </c>
      <c r="H100" s="158">
        <v>1249.33</v>
      </c>
      <c r="I100" s="157">
        <f>ROUND(E100*H100,2)</f>
        <v>56219.85</v>
      </c>
      <c r="J100" s="158">
        <v>492.67</v>
      </c>
      <c r="K100" s="157">
        <f>ROUND(E100*J100,2)</f>
        <v>22170.15</v>
      </c>
      <c r="L100" s="157">
        <v>15</v>
      </c>
      <c r="M100" s="157">
        <f>G100*(1+L100/100)</f>
        <v>0</v>
      </c>
      <c r="N100" s="157">
        <v>3.7839999999999999E-2</v>
      </c>
      <c r="O100" s="157">
        <f>ROUND(E100*N100,2)</f>
        <v>1.7</v>
      </c>
      <c r="P100" s="157">
        <v>0</v>
      </c>
      <c r="Q100" s="157">
        <f>ROUND(E100*P100,2)</f>
        <v>0</v>
      </c>
      <c r="R100" s="157"/>
      <c r="S100" s="157" t="s">
        <v>187</v>
      </c>
      <c r="T100" s="157" t="s">
        <v>187</v>
      </c>
      <c r="U100" s="157">
        <v>1.0169999999999999</v>
      </c>
      <c r="V100" s="157">
        <f>ROUND(E100*U100,2)</f>
        <v>45.77</v>
      </c>
      <c r="W100" s="157"/>
      <c r="X100" s="157" t="s">
        <v>169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170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55"/>
      <c r="B101" s="156"/>
      <c r="C101" s="187" t="s">
        <v>324</v>
      </c>
      <c r="D101" s="185"/>
      <c r="E101" s="186">
        <v>41</v>
      </c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200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55"/>
      <c r="B102" s="156"/>
      <c r="C102" s="187" t="s">
        <v>325</v>
      </c>
      <c r="D102" s="185"/>
      <c r="E102" s="186">
        <v>4</v>
      </c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48"/>
      <c r="Z102" s="148"/>
      <c r="AA102" s="148"/>
      <c r="AB102" s="148"/>
      <c r="AC102" s="148"/>
      <c r="AD102" s="148"/>
      <c r="AE102" s="148"/>
      <c r="AF102" s="148"/>
      <c r="AG102" s="148" t="s">
        <v>200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66">
        <v>40</v>
      </c>
      <c r="B103" s="167" t="s">
        <v>326</v>
      </c>
      <c r="C103" s="181" t="s">
        <v>327</v>
      </c>
      <c r="D103" s="168" t="s">
        <v>218</v>
      </c>
      <c r="E103" s="169">
        <v>123.7615</v>
      </c>
      <c r="F103" s="170"/>
      <c r="G103" s="171">
        <f>ROUND(E103*F103,2)</f>
        <v>0</v>
      </c>
      <c r="H103" s="158">
        <v>774.99</v>
      </c>
      <c r="I103" s="157">
        <f>ROUND(E103*H103,2)</f>
        <v>95913.919999999998</v>
      </c>
      <c r="J103" s="158">
        <v>1129.01</v>
      </c>
      <c r="K103" s="157">
        <f>ROUND(E103*J103,2)</f>
        <v>139727.97</v>
      </c>
      <c r="L103" s="157">
        <v>15</v>
      </c>
      <c r="M103" s="157">
        <f>G103*(1+L103/100)</f>
        <v>0</v>
      </c>
      <c r="N103" s="157">
        <v>1.206E-2</v>
      </c>
      <c r="O103" s="157">
        <f>ROUND(E103*N103,2)</f>
        <v>1.49</v>
      </c>
      <c r="P103" s="157">
        <v>0</v>
      </c>
      <c r="Q103" s="157">
        <f>ROUND(E103*P103,2)</f>
        <v>0</v>
      </c>
      <c r="R103" s="157"/>
      <c r="S103" s="157" t="s">
        <v>187</v>
      </c>
      <c r="T103" s="157" t="s">
        <v>187</v>
      </c>
      <c r="U103" s="157">
        <v>2.2799999999999998</v>
      </c>
      <c r="V103" s="157">
        <f>ROUND(E103*U103,2)</f>
        <v>282.18</v>
      </c>
      <c r="W103" s="157"/>
      <c r="X103" s="157" t="s">
        <v>169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246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ht="22.5" outlineLevel="1" x14ac:dyDescent="0.2">
      <c r="A104" s="155"/>
      <c r="B104" s="156"/>
      <c r="C104" s="187" t="s">
        <v>328</v>
      </c>
      <c r="D104" s="185"/>
      <c r="E104" s="186">
        <v>89.89</v>
      </c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200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55"/>
      <c r="B105" s="156"/>
      <c r="C105" s="187" t="s">
        <v>329</v>
      </c>
      <c r="D105" s="185"/>
      <c r="E105" s="186">
        <v>7.01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200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ht="22.5" outlineLevel="1" x14ac:dyDescent="0.2">
      <c r="A106" s="155"/>
      <c r="B106" s="156"/>
      <c r="C106" s="187" t="s">
        <v>330</v>
      </c>
      <c r="D106" s="185"/>
      <c r="E106" s="186">
        <v>11.11</v>
      </c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48"/>
      <c r="Z106" s="148"/>
      <c r="AA106" s="148"/>
      <c r="AB106" s="148"/>
      <c r="AC106" s="148"/>
      <c r="AD106" s="148"/>
      <c r="AE106" s="148"/>
      <c r="AF106" s="148"/>
      <c r="AG106" s="148" t="s">
        <v>200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ht="22.5" outlineLevel="1" x14ac:dyDescent="0.2">
      <c r="A107" s="155"/>
      <c r="B107" s="156"/>
      <c r="C107" s="187" t="s">
        <v>331</v>
      </c>
      <c r="D107" s="185"/>
      <c r="E107" s="186">
        <v>10.62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200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55"/>
      <c r="B108" s="156"/>
      <c r="C108" s="187" t="s">
        <v>332</v>
      </c>
      <c r="D108" s="185"/>
      <c r="E108" s="186">
        <v>5.13</v>
      </c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200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66">
        <v>41</v>
      </c>
      <c r="B109" s="167" t="s">
        <v>333</v>
      </c>
      <c r="C109" s="181" t="s">
        <v>334</v>
      </c>
      <c r="D109" s="168" t="s">
        <v>218</v>
      </c>
      <c r="E109" s="169">
        <v>79.75</v>
      </c>
      <c r="F109" s="170"/>
      <c r="G109" s="171">
        <f>ROUND(E109*F109,2)</f>
        <v>0</v>
      </c>
      <c r="H109" s="158">
        <v>49.55</v>
      </c>
      <c r="I109" s="157">
        <f>ROUND(E109*H109,2)</f>
        <v>3951.61</v>
      </c>
      <c r="J109" s="158">
        <v>467.45</v>
      </c>
      <c r="K109" s="157">
        <f>ROUND(E109*J109,2)</f>
        <v>37279.14</v>
      </c>
      <c r="L109" s="157">
        <v>15</v>
      </c>
      <c r="M109" s="157">
        <f>G109*(1+L109/100)</f>
        <v>0</v>
      </c>
      <c r="N109" s="157">
        <v>5.2580000000000002E-2</v>
      </c>
      <c r="O109" s="157">
        <f>ROUND(E109*N109,2)</f>
        <v>4.1900000000000004</v>
      </c>
      <c r="P109" s="157">
        <v>0</v>
      </c>
      <c r="Q109" s="157">
        <f>ROUND(E109*P109,2)</f>
        <v>0</v>
      </c>
      <c r="R109" s="157"/>
      <c r="S109" s="157" t="s">
        <v>187</v>
      </c>
      <c r="T109" s="157" t="s">
        <v>187</v>
      </c>
      <c r="U109" s="157">
        <v>0.91700000000000004</v>
      </c>
      <c r="V109" s="157">
        <f>ROUND(E109*U109,2)</f>
        <v>73.13</v>
      </c>
      <c r="W109" s="157"/>
      <c r="X109" s="157" t="s">
        <v>169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170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">
      <c r="A110" s="155"/>
      <c r="B110" s="156"/>
      <c r="C110" s="187" t="s">
        <v>335</v>
      </c>
      <c r="D110" s="185"/>
      <c r="E110" s="186">
        <v>19</v>
      </c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8"/>
      <c r="Z110" s="148"/>
      <c r="AA110" s="148"/>
      <c r="AB110" s="148"/>
      <c r="AC110" s="148"/>
      <c r="AD110" s="148"/>
      <c r="AE110" s="148"/>
      <c r="AF110" s="148"/>
      <c r="AG110" s="148" t="s">
        <v>200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55"/>
      <c r="B111" s="156"/>
      <c r="C111" s="187" t="s">
        <v>336</v>
      </c>
      <c r="D111" s="185"/>
      <c r="E111" s="186">
        <v>60.75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200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66">
        <v>42</v>
      </c>
      <c r="B112" s="167" t="s">
        <v>337</v>
      </c>
      <c r="C112" s="181" t="s">
        <v>338</v>
      </c>
      <c r="D112" s="168" t="s">
        <v>218</v>
      </c>
      <c r="E112" s="169">
        <v>171.57</v>
      </c>
      <c r="F112" s="170"/>
      <c r="G112" s="171">
        <f>ROUND(E112*F112,2)</f>
        <v>0</v>
      </c>
      <c r="H112" s="158">
        <v>34.869999999999997</v>
      </c>
      <c r="I112" s="157">
        <f>ROUND(E112*H112,2)</f>
        <v>5982.65</v>
      </c>
      <c r="J112" s="158">
        <v>148.63</v>
      </c>
      <c r="K112" s="157">
        <f>ROUND(E112*J112,2)</f>
        <v>25500.45</v>
      </c>
      <c r="L112" s="157">
        <v>15</v>
      </c>
      <c r="M112" s="157">
        <f>G112*(1+L112/100)</f>
        <v>0</v>
      </c>
      <c r="N112" s="157">
        <v>3.32E-2</v>
      </c>
      <c r="O112" s="157">
        <f>ROUND(E112*N112,2)</f>
        <v>5.7</v>
      </c>
      <c r="P112" s="157">
        <v>0</v>
      </c>
      <c r="Q112" s="157">
        <f>ROUND(E112*P112,2)</f>
        <v>0</v>
      </c>
      <c r="R112" s="157"/>
      <c r="S112" s="157" t="s">
        <v>187</v>
      </c>
      <c r="T112" s="157" t="s">
        <v>187</v>
      </c>
      <c r="U112" s="157">
        <v>0.31659999999999999</v>
      </c>
      <c r="V112" s="157">
        <f>ROUND(E112*U112,2)</f>
        <v>54.32</v>
      </c>
      <c r="W112" s="157"/>
      <c r="X112" s="157" t="s">
        <v>169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170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55"/>
      <c r="B113" s="156"/>
      <c r="C113" s="187" t="s">
        <v>339</v>
      </c>
      <c r="D113" s="185"/>
      <c r="E113" s="186">
        <v>104.58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200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55"/>
      <c r="B114" s="156"/>
      <c r="C114" s="187" t="s">
        <v>340</v>
      </c>
      <c r="D114" s="185"/>
      <c r="E114" s="186">
        <v>66.989999999999995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 t="s">
        <v>200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ht="22.5" outlineLevel="1" x14ac:dyDescent="0.2">
      <c r="A115" s="166">
        <v>43</v>
      </c>
      <c r="B115" s="167" t="s">
        <v>341</v>
      </c>
      <c r="C115" s="181" t="s">
        <v>342</v>
      </c>
      <c r="D115" s="168" t="s">
        <v>343</v>
      </c>
      <c r="E115" s="169">
        <v>663.58</v>
      </c>
      <c r="F115" s="170"/>
      <c r="G115" s="171">
        <f>ROUND(E115*F115,2)</f>
        <v>0</v>
      </c>
      <c r="H115" s="158">
        <v>22.05</v>
      </c>
      <c r="I115" s="157">
        <f>ROUND(E115*H115,2)</f>
        <v>14631.94</v>
      </c>
      <c r="J115" s="158">
        <v>31.25</v>
      </c>
      <c r="K115" s="157">
        <f>ROUND(E115*J115,2)</f>
        <v>20736.88</v>
      </c>
      <c r="L115" s="157">
        <v>15</v>
      </c>
      <c r="M115" s="157">
        <f>G115*(1+L115/100)</f>
        <v>0</v>
      </c>
      <c r="N115" s="157">
        <v>1.4999999999999999E-4</v>
      </c>
      <c r="O115" s="157">
        <f>ROUND(E115*N115,2)</f>
        <v>0.1</v>
      </c>
      <c r="P115" s="157">
        <v>0</v>
      </c>
      <c r="Q115" s="157">
        <f>ROUND(E115*P115,2)</f>
        <v>0</v>
      </c>
      <c r="R115" s="157"/>
      <c r="S115" s="157" t="s">
        <v>187</v>
      </c>
      <c r="T115" s="157" t="s">
        <v>187</v>
      </c>
      <c r="U115" s="157">
        <v>0.06</v>
      </c>
      <c r="V115" s="157">
        <f>ROUND(E115*U115,2)</f>
        <v>39.81</v>
      </c>
      <c r="W115" s="157"/>
      <c r="X115" s="157" t="s">
        <v>169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170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55"/>
      <c r="B116" s="156"/>
      <c r="C116" s="187" t="s">
        <v>344</v>
      </c>
      <c r="D116" s="185"/>
      <c r="E116" s="186">
        <v>484.49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200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55"/>
      <c r="B117" s="156"/>
      <c r="C117" s="187" t="s">
        <v>345</v>
      </c>
      <c r="D117" s="185"/>
      <c r="E117" s="186">
        <v>179.09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200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66">
        <v>44</v>
      </c>
      <c r="B118" s="167" t="s">
        <v>346</v>
      </c>
      <c r="C118" s="181" t="s">
        <v>347</v>
      </c>
      <c r="D118" s="168" t="s">
        <v>198</v>
      </c>
      <c r="E118" s="169">
        <v>4.1958000000000002</v>
      </c>
      <c r="F118" s="170"/>
      <c r="G118" s="171">
        <f>ROUND(E118*F118,2)</f>
        <v>0</v>
      </c>
      <c r="H118" s="158">
        <v>2392.37</v>
      </c>
      <c r="I118" s="157">
        <f>ROUND(E118*H118,2)</f>
        <v>10037.91</v>
      </c>
      <c r="J118" s="158">
        <v>1307.6300000000001</v>
      </c>
      <c r="K118" s="157">
        <f>ROUND(E118*J118,2)</f>
        <v>5486.55</v>
      </c>
      <c r="L118" s="157">
        <v>15</v>
      </c>
      <c r="M118" s="157">
        <f>G118*(1+L118/100)</f>
        <v>0</v>
      </c>
      <c r="N118" s="157">
        <v>2.5249999999999999</v>
      </c>
      <c r="O118" s="157">
        <f>ROUND(E118*N118,2)</f>
        <v>10.59</v>
      </c>
      <c r="P118" s="157">
        <v>0</v>
      </c>
      <c r="Q118" s="157">
        <f>ROUND(E118*P118,2)</f>
        <v>0</v>
      </c>
      <c r="R118" s="157"/>
      <c r="S118" s="157" t="s">
        <v>187</v>
      </c>
      <c r="T118" s="157" t="s">
        <v>187</v>
      </c>
      <c r="U118" s="157">
        <v>3.2130000000000001</v>
      </c>
      <c r="V118" s="157">
        <f>ROUND(E118*U118,2)</f>
        <v>13.48</v>
      </c>
      <c r="W118" s="157"/>
      <c r="X118" s="157" t="s">
        <v>169</v>
      </c>
      <c r="Y118" s="148"/>
      <c r="Z118" s="148"/>
      <c r="AA118" s="148"/>
      <c r="AB118" s="148"/>
      <c r="AC118" s="148"/>
      <c r="AD118" s="148"/>
      <c r="AE118" s="148"/>
      <c r="AF118" s="148"/>
      <c r="AG118" s="148" t="s">
        <v>170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55"/>
      <c r="B119" s="156"/>
      <c r="C119" s="187" t="s">
        <v>348</v>
      </c>
      <c r="D119" s="185"/>
      <c r="E119" s="186">
        <v>4.2</v>
      </c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200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66">
        <v>45</v>
      </c>
      <c r="B120" s="167" t="s">
        <v>349</v>
      </c>
      <c r="C120" s="181" t="s">
        <v>350</v>
      </c>
      <c r="D120" s="168" t="s">
        <v>218</v>
      </c>
      <c r="E120" s="169">
        <v>139.86000000000001</v>
      </c>
      <c r="F120" s="170"/>
      <c r="G120" s="171">
        <f>ROUND(E120*F120,2)</f>
        <v>0</v>
      </c>
      <c r="H120" s="158">
        <v>34.99</v>
      </c>
      <c r="I120" s="157">
        <f>ROUND(E120*H120,2)</f>
        <v>4893.7</v>
      </c>
      <c r="J120" s="158">
        <v>40.909999999999997</v>
      </c>
      <c r="K120" s="157">
        <f>ROUND(E120*J120,2)</f>
        <v>5721.67</v>
      </c>
      <c r="L120" s="157">
        <v>15</v>
      </c>
      <c r="M120" s="157">
        <f>G120*(1+L120/100)</f>
        <v>0</v>
      </c>
      <c r="N120" s="157">
        <v>2.7999999999999998E-4</v>
      </c>
      <c r="O120" s="157">
        <f>ROUND(E120*N120,2)</f>
        <v>0.04</v>
      </c>
      <c r="P120" s="157">
        <v>0</v>
      </c>
      <c r="Q120" s="157">
        <f>ROUND(E120*P120,2)</f>
        <v>0</v>
      </c>
      <c r="R120" s="157"/>
      <c r="S120" s="157" t="s">
        <v>187</v>
      </c>
      <c r="T120" s="157" t="s">
        <v>187</v>
      </c>
      <c r="U120" s="157">
        <v>0.09</v>
      </c>
      <c r="V120" s="157">
        <f>ROUND(E120*U120,2)</f>
        <v>12.59</v>
      </c>
      <c r="W120" s="157"/>
      <c r="X120" s="157" t="s">
        <v>169</v>
      </c>
      <c r="Y120" s="148"/>
      <c r="Z120" s="148"/>
      <c r="AA120" s="148"/>
      <c r="AB120" s="148"/>
      <c r="AC120" s="148"/>
      <c r="AD120" s="148"/>
      <c r="AE120" s="148"/>
      <c r="AF120" s="148"/>
      <c r="AG120" s="148" t="s">
        <v>170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55"/>
      <c r="B121" s="156"/>
      <c r="C121" s="187" t="s">
        <v>351</v>
      </c>
      <c r="D121" s="185"/>
      <c r="E121" s="186">
        <v>139.86000000000001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200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66">
        <v>46</v>
      </c>
      <c r="B122" s="167" t="s">
        <v>352</v>
      </c>
      <c r="C122" s="181" t="s">
        <v>353</v>
      </c>
      <c r="D122" s="168" t="s">
        <v>343</v>
      </c>
      <c r="E122" s="169">
        <v>116.5</v>
      </c>
      <c r="F122" s="170"/>
      <c r="G122" s="171">
        <f>ROUND(E122*F122,2)</f>
        <v>0</v>
      </c>
      <c r="H122" s="158">
        <v>164.33</v>
      </c>
      <c r="I122" s="157">
        <f>ROUND(E122*H122,2)</f>
        <v>19144.45</v>
      </c>
      <c r="J122" s="158">
        <v>128.16999999999999</v>
      </c>
      <c r="K122" s="157">
        <f>ROUND(E122*J122,2)</f>
        <v>14931.81</v>
      </c>
      <c r="L122" s="157">
        <v>15</v>
      </c>
      <c r="M122" s="157">
        <f>G122*(1+L122/100)</f>
        <v>0</v>
      </c>
      <c r="N122" s="157">
        <v>0.14874000000000001</v>
      </c>
      <c r="O122" s="157">
        <f>ROUND(E122*N122,2)</f>
        <v>17.329999999999998</v>
      </c>
      <c r="P122" s="157">
        <v>0</v>
      </c>
      <c r="Q122" s="157">
        <f>ROUND(E122*P122,2)</f>
        <v>0</v>
      </c>
      <c r="R122" s="157"/>
      <c r="S122" s="157" t="s">
        <v>187</v>
      </c>
      <c r="T122" s="157" t="s">
        <v>187</v>
      </c>
      <c r="U122" s="157">
        <v>0.27200000000000002</v>
      </c>
      <c r="V122" s="157">
        <f>ROUND(E122*U122,2)</f>
        <v>31.69</v>
      </c>
      <c r="W122" s="157"/>
      <c r="X122" s="157" t="s">
        <v>169</v>
      </c>
      <c r="Y122" s="148"/>
      <c r="Z122" s="148"/>
      <c r="AA122" s="148"/>
      <c r="AB122" s="148"/>
      <c r="AC122" s="148"/>
      <c r="AD122" s="148"/>
      <c r="AE122" s="148"/>
      <c r="AF122" s="148"/>
      <c r="AG122" s="148" t="s">
        <v>170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55"/>
      <c r="B123" s="156"/>
      <c r="C123" s="187" t="s">
        <v>354</v>
      </c>
      <c r="D123" s="185"/>
      <c r="E123" s="186">
        <v>116.5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200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ht="22.5" outlineLevel="1" x14ac:dyDescent="0.2">
      <c r="A124" s="166">
        <v>47</v>
      </c>
      <c r="B124" s="167" t="s">
        <v>355</v>
      </c>
      <c r="C124" s="181" t="s">
        <v>356</v>
      </c>
      <c r="D124" s="168" t="s">
        <v>218</v>
      </c>
      <c r="E124" s="169">
        <v>139.86000000000001</v>
      </c>
      <c r="F124" s="170"/>
      <c r="G124" s="171">
        <f>ROUND(E124*F124,2)</f>
        <v>0</v>
      </c>
      <c r="H124" s="158">
        <v>0</v>
      </c>
      <c r="I124" s="157">
        <f>ROUND(E124*H124,2)</f>
        <v>0</v>
      </c>
      <c r="J124" s="158">
        <v>350</v>
      </c>
      <c r="K124" s="157">
        <f>ROUND(E124*J124,2)</f>
        <v>48951</v>
      </c>
      <c r="L124" s="157">
        <v>15</v>
      </c>
      <c r="M124" s="157">
        <f>G124*(1+L124/100)</f>
        <v>0</v>
      </c>
      <c r="N124" s="157">
        <v>0</v>
      </c>
      <c r="O124" s="157">
        <f>ROUND(E124*N124,2)</f>
        <v>0</v>
      </c>
      <c r="P124" s="157">
        <v>0</v>
      </c>
      <c r="Q124" s="157">
        <f>ROUND(E124*P124,2)</f>
        <v>0</v>
      </c>
      <c r="R124" s="157"/>
      <c r="S124" s="157" t="s">
        <v>167</v>
      </c>
      <c r="T124" s="157" t="s">
        <v>168</v>
      </c>
      <c r="U124" s="157">
        <v>0</v>
      </c>
      <c r="V124" s="157">
        <f>ROUND(E124*U124,2)</f>
        <v>0</v>
      </c>
      <c r="W124" s="157"/>
      <c r="X124" s="157" t="s">
        <v>169</v>
      </c>
      <c r="Y124" s="148"/>
      <c r="Z124" s="148"/>
      <c r="AA124" s="148"/>
      <c r="AB124" s="148"/>
      <c r="AC124" s="148"/>
      <c r="AD124" s="148"/>
      <c r="AE124" s="148"/>
      <c r="AF124" s="148"/>
      <c r="AG124" s="148" t="s">
        <v>170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55"/>
      <c r="B125" s="156"/>
      <c r="C125" s="187" t="s">
        <v>351</v>
      </c>
      <c r="D125" s="185"/>
      <c r="E125" s="186">
        <v>139.86000000000001</v>
      </c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8"/>
      <c r="Z125" s="148"/>
      <c r="AA125" s="148"/>
      <c r="AB125" s="148"/>
      <c r="AC125" s="148"/>
      <c r="AD125" s="148"/>
      <c r="AE125" s="148"/>
      <c r="AF125" s="148"/>
      <c r="AG125" s="148" t="s">
        <v>200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66">
        <v>48</v>
      </c>
      <c r="B126" s="167" t="s">
        <v>357</v>
      </c>
      <c r="C126" s="181" t="s">
        <v>358</v>
      </c>
      <c r="D126" s="168" t="s">
        <v>218</v>
      </c>
      <c r="E126" s="169">
        <v>139.86000000000001</v>
      </c>
      <c r="F126" s="170"/>
      <c r="G126" s="171">
        <f>ROUND(E126*F126,2)</f>
        <v>0</v>
      </c>
      <c r="H126" s="158">
        <v>0</v>
      </c>
      <c r="I126" s="157">
        <f>ROUND(E126*H126,2)</f>
        <v>0</v>
      </c>
      <c r="J126" s="158">
        <v>650</v>
      </c>
      <c r="K126" s="157">
        <f>ROUND(E126*J126,2)</f>
        <v>90909</v>
      </c>
      <c r="L126" s="157">
        <v>15</v>
      </c>
      <c r="M126" s="157">
        <f>G126*(1+L126/100)</f>
        <v>0</v>
      </c>
      <c r="N126" s="157">
        <v>0</v>
      </c>
      <c r="O126" s="157">
        <f>ROUND(E126*N126,2)</f>
        <v>0</v>
      </c>
      <c r="P126" s="157">
        <v>0</v>
      </c>
      <c r="Q126" s="157">
        <f>ROUND(E126*P126,2)</f>
        <v>0</v>
      </c>
      <c r="R126" s="157"/>
      <c r="S126" s="157" t="s">
        <v>167</v>
      </c>
      <c r="T126" s="157" t="s">
        <v>168</v>
      </c>
      <c r="U126" s="157">
        <v>0</v>
      </c>
      <c r="V126" s="157">
        <f>ROUND(E126*U126,2)</f>
        <v>0</v>
      </c>
      <c r="W126" s="157"/>
      <c r="X126" s="157" t="s">
        <v>169</v>
      </c>
      <c r="Y126" s="148"/>
      <c r="Z126" s="148"/>
      <c r="AA126" s="148"/>
      <c r="AB126" s="148"/>
      <c r="AC126" s="148"/>
      <c r="AD126" s="148"/>
      <c r="AE126" s="148"/>
      <c r="AF126" s="148"/>
      <c r="AG126" s="148" t="s">
        <v>170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55"/>
      <c r="B127" s="156"/>
      <c r="C127" s="187" t="s">
        <v>351</v>
      </c>
      <c r="D127" s="185"/>
      <c r="E127" s="186">
        <v>139.86000000000001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200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ht="22.5" outlineLevel="1" x14ac:dyDescent="0.2">
      <c r="A128" s="172">
        <v>49</v>
      </c>
      <c r="B128" s="173" t="s">
        <v>359</v>
      </c>
      <c r="C128" s="180" t="s">
        <v>360</v>
      </c>
      <c r="D128" s="174" t="s">
        <v>218</v>
      </c>
      <c r="E128" s="175">
        <v>75.153000000000006</v>
      </c>
      <c r="F128" s="176"/>
      <c r="G128" s="177">
        <f>ROUND(E128*F128,2)</f>
        <v>0</v>
      </c>
      <c r="H128" s="158">
        <v>0</v>
      </c>
      <c r="I128" s="157">
        <f>ROUND(E128*H128,2)</f>
        <v>0</v>
      </c>
      <c r="J128" s="158">
        <v>225</v>
      </c>
      <c r="K128" s="157">
        <f>ROUND(E128*J128,2)</f>
        <v>16909.43</v>
      </c>
      <c r="L128" s="157">
        <v>15</v>
      </c>
      <c r="M128" s="157">
        <f>G128*(1+L128/100)</f>
        <v>0</v>
      </c>
      <c r="N128" s="157">
        <v>0</v>
      </c>
      <c r="O128" s="157">
        <f>ROUND(E128*N128,2)</f>
        <v>0</v>
      </c>
      <c r="P128" s="157">
        <v>0</v>
      </c>
      <c r="Q128" s="157">
        <f>ROUND(E128*P128,2)</f>
        <v>0</v>
      </c>
      <c r="R128" s="157"/>
      <c r="S128" s="157" t="s">
        <v>167</v>
      </c>
      <c r="T128" s="157" t="s">
        <v>168</v>
      </c>
      <c r="U128" s="157">
        <v>0</v>
      </c>
      <c r="V128" s="157">
        <f>ROUND(E128*U128,2)</f>
        <v>0</v>
      </c>
      <c r="W128" s="157"/>
      <c r="X128" s="157" t="s">
        <v>169</v>
      </c>
      <c r="Y128" s="148"/>
      <c r="Z128" s="148"/>
      <c r="AA128" s="148"/>
      <c r="AB128" s="148"/>
      <c r="AC128" s="148"/>
      <c r="AD128" s="148"/>
      <c r="AE128" s="148"/>
      <c r="AF128" s="148"/>
      <c r="AG128" s="148" t="s">
        <v>170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72">
        <v>50</v>
      </c>
      <c r="B129" s="173" t="s">
        <v>361</v>
      </c>
      <c r="C129" s="180" t="s">
        <v>362</v>
      </c>
      <c r="D129" s="174" t="s">
        <v>242</v>
      </c>
      <c r="E129" s="175">
        <v>120</v>
      </c>
      <c r="F129" s="176"/>
      <c r="G129" s="177">
        <f>ROUND(E129*F129,2)</f>
        <v>0</v>
      </c>
      <c r="H129" s="158">
        <v>94.2</v>
      </c>
      <c r="I129" s="157">
        <f>ROUND(E129*H129,2)</f>
        <v>11304</v>
      </c>
      <c r="J129" s="158">
        <v>0</v>
      </c>
      <c r="K129" s="157">
        <f>ROUND(E129*J129,2)</f>
        <v>0</v>
      </c>
      <c r="L129" s="157">
        <v>15</v>
      </c>
      <c r="M129" s="157">
        <f>G129*(1+L129/100)</f>
        <v>0</v>
      </c>
      <c r="N129" s="157">
        <v>4.8000000000000001E-2</v>
      </c>
      <c r="O129" s="157">
        <f>ROUND(E129*N129,2)</f>
        <v>5.76</v>
      </c>
      <c r="P129" s="157">
        <v>0</v>
      </c>
      <c r="Q129" s="157">
        <f>ROUND(E129*P129,2)</f>
        <v>0</v>
      </c>
      <c r="R129" s="157" t="s">
        <v>363</v>
      </c>
      <c r="S129" s="157" t="s">
        <v>364</v>
      </c>
      <c r="T129" s="157" t="s">
        <v>365</v>
      </c>
      <c r="U129" s="157">
        <v>0</v>
      </c>
      <c r="V129" s="157">
        <f>ROUND(E129*U129,2)</f>
        <v>0</v>
      </c>
      <c r="W129" s="157"/>
      <c r="X129" s="157" t="s">
        <v>183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366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66">
        <v>51</v>
      </c>
      <c r="B130" s="167" t="s">
        <v>367</v>
      </c>
      <c r="C130" s="181" t="s">
        <v>368</v>
      </c>
      <c r="D130" s="168" t="s">
        <v>218</v>
      </c>
      <c r="E130" s="169">
        <v>67.443799999999996</v>
      </c>
      <c r="F130" s="170"/>
      <c r="G130" s="171">
        <f>ROUND(E130*F130,2)</f>
        <v>0</v>
      </c>
      <c r="H130" s="158">
        <v>289.5</v>
      </c>
      <c r="I130" s="157">
        <f>ROUND(E130*H130,2)</f>
        <v>19524.98</v>
      </c>
      <c r="J130" s="158">
        <v>0</v>
      </c>
      <c r="K130" s="157">
        <f>ROUND(E130*J130,2)</f>
        <v>0</v>
      </c>
      <c r="L130" s="157">
        <v>15</v>
      </c>
      <c r="M130" s="157">
        <f>G130*(1+L130/100)</f>
        <v>0</v>
      </c>
      <c r="N130" s="157">
        <v>0.13500000000000001</v>
      </c>
      <c r="O130" s="157">
        <f>ROUND(E130*N130,2)</f>
        <v>9.1</v>
      </c>
      <c r="P130" s="157">
        <v>0</v>
      </c>
      <c r="Q130" s="157">
        <f>ROUND(E130*P130,2)</f>
        <v>0</v>
      </c>
      <c r="R130" s="157" t="s">
        <v>363</v>
      </c>
      <c r="S130" s="157" t="s">
        <v>187</v>
      </c>
      <c r="T130" s="157" t="s">
        <v>187</v>
      </c>
      <c r="U130" s="157">
        <v>0</v>
      </c>
      <c r="V130" s="157">
        <f>ROUND(E130*U130,2)</f>
        <v>0</v>
      </c>
      <c r="W130" s="157"/>
      <c r="X130" s="157" t="s">
        <v>183</v>
      </c>
      <c r="Y130" s="148"/>
      <c r="Z130" s="148"/>
      <c r="AA130" s="148"/>
      <c r="AB130" s="148"/>
      <c r="AC130" s="148"/>
      <c r="AD130" s="148"/>
      <c r="AE130" s="148"/>
      <c r="AF130" s="148"/>
      <c r="AG130" s="148" t="s">
        <v>366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55"/>
      <c r="B131" s="156"/>
      <c r="C131" s="187" t="s">
        <v>369</v>
      </c>
      <c r="D131" s="185"/>
      <c r="E131" s="186">
        <v>67.44</v>
      </c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200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">
      <c r="A132" s="166">
        <v>52</v>
      </c>
      <c r="B132" s="167" t="s">
        <v>370</v>
      </c>
      <c r="C132" s="181" t="s">
        <v>371</v>
      </c>
      <c r="D132" s="168" t="s">
        <v>218</v>
      </c>
      <c r="E132" s="169">
        <v>39.943800000000003</v>
      </c>
      <c r="F132" s="170"/>
      <c r="G132" s="171">
        <f>ROUND(E132*F132,2)</f>
        <v>0</v>
      </c>
      <c r="H132" s="158">
        <v>364</v>
      </c>
      <c r="I132" s="157">
        <f>ROUND(E132*H132,2)</f>
        <v>14539.54</v>
      </c>
      <c r="J132" s="158">
        <v>0</v>
      </c>
      <c r="K132" s="157">
        <f>ROUND(E132*J132,2)</f>
        <v>0</v>
      </c>
      <c r="L132" s="157">
        <v>15</v>
      </c>
      <c r="M132" s="157">
        <f>G132*(1+L132/100)</f>
        <v>0</v>
      </c>
      <c r="N132" s="157">
        <v>0.108</v>
      </c>
      <c r="O132" s="157">
        <f>ROUND(E132*N132,2)</f>
        <v>4.3099999999999996</v>
      </c>
      <c r="P132" s="157">
        <v>0</v>
      </c>
      <c r="Q132" s="157">
        <f>ROUND(E132*P132,2)</f>
        <v>0</v>
      </c>
      <c r="R132" s="157" t="s">
        <v>363</v>
      </c>
      <c r="S132" s="157" t="s">
        <v>187</v>
      </c>
      <c r="T132" s="157" t="s">
        <v>187</v>
      </c>
      <c r="U132" s="157">
        <v>0</v>
      </c>
      <c r="V132" s="157">
        <f>ROUND(E132*U132,2)</f>
        <v>0</v>
      </c>
      <c r="W132" s="157"/>
      <c r="X132" s="157" t="s">
        <v>183</v>
      </c>
      <c r="Y132" s="148"/>
      <c r="Z132" s="148"/>
      <c r="AA132" s="148"/>
      <c r="AB132" s="148"/>
      <c r="AC132" s="148"/>
      <c r="AD132" s="148"/>
      <c r="AE132" s="148"/>
      <c r="AF132" s="148"/>
      <c r="AG132" s="148" t="s">
        <v>366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">
      <c r="A133" s="155"/>
      <c r="B133" s="156"/>
      <c r="C133" s="187" t="s">
        <v>372</v>
      </c>
      <c r="D133" s="185"/>
      <c r="E133" s="186">
        <v>39.94</v>
      </c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8"/>
      <c r="Z133" s="148"/>
      <c r="AA133" s="148"/>
      <c r="AB133" s="148"/>
      <c r="AC133" s="148"/>
      <c r="AD133" s="148"/>
      <c r="AE133" s="148"/>
      <c r="AF133" s="148"/>
      <c r="AG133" s="148" t="s">
        <v>200</v>
      </c>
      <c r="AH133" s="148">
        <v>0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x14ac:dyDescent="0.2">
      <c r="A134" s="160" t="s">
        <v>162</v>
      </c>
      <c r="B134" s="161" t="s">
        <v>81</v>
      </c>
      <c r="C134" s="179" t="s">
        <v>82</v>
      </c>
      <c r="D134" s="162"/>
      <c r="E134" s="163"/>
      <c r="F134" s="164"/>
      <c r="G134" s="165">
        <f>SUMIF(AG135:AG229,"&lt;&gt;NOR",G135:G229)</f>
        <v>0</v>
      </c>
      <c r="H134" s="159"/>
      <c r="I134" s="159">
        <f>SUM(I135:I229)</f>
        <v>96093.69</v>
      </c>
      <c r="J134" s="159"/>
      <c r="K134" s="159">
        <f>SUM(K135:K229)</f>
        <v>1562547.9</v>
      </c>
      <c r="L134" s="159"/>
      <c r="M134" s="159">
        <f>SUM(M135:M229)</f>
        <v>0</v>
      </c>
      <c r="N134" s="159"/>
      <c r="O134" s="159">
        <f>SUM(O135:O229)</f>
        <v>57.720000000000006</v>
      </c>
      <c r="P134" s="159"/>
      <c r="Q134" s="159">
        <f>SUM(Q135:Q229)</f>
        <v>113.35000000000001</v>
      </c>
      <c r="R134" s="159"/>
      <c r="S134" s="159"/>
      <c r="T134" s="159"/>
      <c r="U134" s="159"/>
      <c r="V134" s="159">
        <f>SUM(V135:V229)</f>
        <v>1586.4</v>
      </c>
      <c r="W134" s="159"/>
      <c r="X134" s="159"/>
      <c r="AG134" t="s">
        <v>163</v>
      </c>
    </row>
    <row r="135" spans="1:60" outlineLevel="1" x14ac:dyDescent="0.2">
      <c r="A135" s="166">
        <v>53</v>
      </c>
      <c r="B135" s="167" t="s">
        <v>373</v>
      </c>
      <c r="C135" s="181" t="s">
        <v>374</v>
      </c>
      <c r="D135" s="168" t="s">
        <v>218</v>
      </c>
      <c r="E135" s="169">
        <v>98.484999999999999</v>
      </c>
      <c r="F135" s="170"/>
      <c r="G135" s="171">
        <f>ROUND(E135*F135,2)</f>
        <v>0</v>
      </c>
      <c r="H135" s="158">
        <v>0</v>
      </c>
      <c r="I135" s="157">
        <f>ROUND(E135*H135,2)</f>
        <v>0</v>
      </c>
      <c r="J135" s="158">
        <v>61.8</v>
      </c>
      <c r="K135" s="157">
        <f>ROUND(E135*J135,2)</f>
        <v>6086.37</v>
      </c>
      <c r="L135" s="157">
        <v>15</v>
      </c>
      <c r="M135" s="157">
        <f>G135*(1+L135/100)</f>
        <v>0</v>
      </c>
      <c r="N135" s="157">
        <v>0</v>
      </c>
      <c r="O135" s="157">
        <f>ROUND(E135*N135,2)</f>
        <v>0</v>
      </c>
      <c r="P135" s="157">
        <v>0.13800000000000001</v>
      </c>
      <c r="Q135" s="157">
        <f>ROUND(E135*P135,2)</f>
        <v>13.59</v>
      </c>
      <c r="R135" s="157"/>
      <c r="S135" s="157" t="s">
        <v>187</v>
      </c>
      <c r="T135" s="157" t="s">
        <v>187</v>
      </c>
      <c r="U135" s="157">
        <v>0.16</v>
      </c>
      <c r="V135" s="157">
        <f>ROUND(E135*U135,2)</f>
        <v>15.76</v>
      </c>
      <c r="W135" s="157"/>
      <c r="X135" s="157" t="s">
        <v>169</v>
      </c>
      <c r="Y135" s="148"/>
      <c r="Z135" s="148"/>
      <c r="AA135" s="148"/>
      <c r="AB135" s="148"/>
      <c r="AC135" s="148"/>
      <c r="AD135" s="148"/>
      <c r="AE135" s="148"/>
      <c r="AF135" s="148"/>
      <c r="AG135" s="148" t="s">
        <v>170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">
      <c r="A136" s="155"/>
      <c r="B136" s="156"/>
      <c r="C136" s="187" t="s">
        <v>375</v>
      </c>
      <c r="D136" s="185"/>
      <c r="E136" s="186">
        <v>23.98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8"/>
      <c r="Z136" s="148"/>
      <c r="AA136" s="148"/>
      <c r="AB136" s="148"/>
      <c r="AC136" s="148"/>
      <c r="AD136" s="148"/>
      <c r="AE136" s="148"/>
      <c r="AF136" s="148"/>
      <c r="AG136" s="148" t="s">
        <v>200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55"/>
      <c r="B137" s="156"/>
      <c r="C137" s="187" t="s">
        <v>376</v>
      </c>
      <c r="D137" s="185"/>
      <c r="E137" s="186">
        <v>41.68</v>
      </c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200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55"/>
      <c r="B138" s="156"/>
      <c r="C138" s="187" t="s">
        <v>377</v>
      </c>
      <c r="D138" s="185"/>
      <c r="E138" s="186">
        <v>10.33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8"/>
      <c r="Z138" s="148"/>
      <c r="AA138" s="148"/>
      <c r="AB138" s="148"/>
      <c r="AC138" s="148"/>
      <c r="AD138" s="148"/>
      <c r="AE138" s="148"/>
      <c r="AF138" s="148"/>
      <c r="AG138" s="148" t="s">
        <v>200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55"/>
      <c r="B139" s="156"/>
      <c r="C139" s="187" t="s">
        <v>378</v>
      </c>
      <c r="D139" s="185"/>
      <c r="E139" s="186">
        <v>22.5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200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72">
        <v>54</v>
      </c>
      <c r="B140" s="173" t="s">
        <v>379</v>
      </c>
      <c r="C140" s="180" t="s">
        <v>380</v>
      </c>
      <c r="D140" s="174" t="s">
        <v>218</v>
      </c>
      <c r="E140" s="175">
        <v>1300</v>
      </c>
      <c r="F140" s="176"/>
      <c r="G140" s="177">
        <f t="shared" ref="G140:G145" si="0">ROUND(E140*F140,2)</f>
        <v>0</v>
      </c>
      <c r="H140" s="158">
        <v>0.06</v>
      </c>
      <c r="I140" s="157">
        <f t="shared" ref="I140:I145" si="1">ROUND(E140*H140,2)</f>
        <v>78</v>
      </c>
      <c r="J140" s="158">
        <v>73.64</v>
      </c>
      <c r="K140" s="157">
        <f t="shared" ref="K140:K145" si="2">ROUND(E140*J140,2)</f>
        <v>95732</v>
      </c>
      <c r="L140" s="157">
        <v>15</v>
      </c>
      <c r="M140" s="157">
        <f t="shared" ref="M140:M145" si="3">G140*(1+L140/100)</f>
        <v>0</v>
      </c>
      <c r="N140" s="157">
        <v>4.4060000000000002E-2</v>
      </c>
      <c r="O140" s="157">
        <f t="shared" ref="O140:O145" si="4">ROUND(E140*N140,2)</f>
        <v>57.28</v>
      </c>
      <c r="P140" s="157">
        <v>0</v>
      </c>
      <c r="Q140" s="157">
        <f t="shared" ref="Q140:Q145" si="5">ROUND(E140*P140,2)</f>
        <v>0</v>
      </c>
      <c r="R140" s="157"/>
      <c r="S140" s="157" t="s">
        <v>187</v>
      </c>
      <c r="T140" s="157" t="s">
        <v>187</v>
      </c>
      <c r="U140" s="157">
        <v>0.17599999999999999</v>
      </c>
      <c r="V140" s="157">
        <f t="shared" ref="V140:V145" si="6">ROUND(E140*U140,2)</f>
        <v>228.8</v>
      </c>
      <c r="W140" s="157"/>
      <c r="X140" s="157" t="s">
        <v>169</v>
      </c>
      <c r="Y140" s="148"/>
      <c r="Z140" s="148"/>
      <c r="AA140" s="148"/>
      <c r="AB140" s="148"/>
      <c r="AC140" s="148"/>
      <c r="AD140" s="148"/>
      <c r="AE140" s="148"/>
      <c r="AF140" s="148"/>
      <c r="AG140" s="148" t="s">
        <v>170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72">
        <v>55</v>
      </c>
      <c r="B141" s="173" t="s">
        <v>381</v>
      </c>
      <c r="C141" s="180" t="s">
        <v>382</v>
      </c>
      <c r="D141" s="174" t="s">
        <v>218</v>
      </c>
      <c r="E141" s="175">
        <v>2600</v>
      </c>
      <c r="F141" s="176"/>
      <c r="G141" s="177">
        <f t="shared" si="0"/>
        <v>0</v>
      </c>
      <c r="H141" s="158">
        <v>31.9</v>
      </c>
      <c r="I141" s="157">
        <f t="shared" si="1"/>
        <v>82940</v>
      </c>
      <c r="J141" s="158">
        <v>2.9</v>
      </c>
      <c r="K141" s="157">
        <f t="shared" si="2"/>
        <v>7540</v>
      </c>
      <c r="L141" s="157">
        <v>15</v>
      </c>
      <c r="M141" s="157">
        <f t="shared" si="3"/>
        <v>0</v>
      </c>
      <c r="N141" s="157">
        <v>0</v>
      </c>
      <c r="O141" s="157">
        <f t="shared" si="4"/>
        <v>0</v>
      </c>
      <c r="P141" s="157">
        <v>0</v>
      </c>
      <c r="Q141" s="157">
        <f t="shared" si="5"/>
        <v>0</v>
      </c>
      <c r="R141" s="157"/>
      <c r="S141" s="157" t="s">
        <v>187</v>
      </c>
      <c r="T141" s="157" t="s">
        <v>187</v>
      </c>
      <c r="U141" s="157">
        <v>7.0000000000000001E-3</v>
      </c>
      <c r="V141" s="157">
        <f t="shared" si="6"/>
        <v>18.2</v>
      </c>
      <c r="W141" s="157"/>
      <c r="X141" s="157" t="s">
        <v>169</v>
      </c>
      <c r="Y141" s="148"/>
      <c r="Z141" s="148"/>
      <c r="AA141" s="148"/>
      <c r="AB141" s="148"/>
      <c r="AC141" s="148"/>
      <c r="AD141" s="148"/>
      <c r="AE141" s="148"/>
      <c r="AF141" s="148"/>
      <c r="AG141" s="148" t="s">
        <v>170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72">
        <v>56</v>
      </c>
      <c r="B142" s="173" t="s">
        <v>383</v>
      </c>
      <c r="C142" s="180" t="s">
        <v>384</v>
      </c>
      <c r="D142" s="174" t="s">
        <v>218</v>
      </c>
      <c r="E142" s="175">
        <v>1300</v>
      </c>
      <c r="F142" s="176"/>
      <c r="G142" s="177">
        <f t="shared" si="0"/>
        <v>0</v>
      </c>
      <c r="H142" s="158">
        <v>0</v>
      </c>
      <c r="I142" s="157">
        <f t="shared" si="1"/>
        <v>0</v>
      </c>
      <c r="J142" s="158">
        <v>65.8</v>
      </c>
      <c r="K142" s="157">
        <f t="shared" si="2"/>
        <v>85540</v>
      </c>
      <c r="L142" s="157">
        <v>15</v>
      </c>
      <c r="M142" s="157">
        <f t="shared" si="3"/>
        <v>0</v>
      </c>
      <c r="N142" s="157">
        <v>0</v>
      </c>
      <c r="O142" s="157">
        <f t="shared" si="4"/>
        <v>0</v>
      </c>
      <c r="P142" s="157">
        <v>0</v>
      </c>
      <c r="Q142" s="157">
        <f t="shared" si="5"/>
        <v>0</v>
      </c>
      <c r="R142" s="157"/>
      <c r="S142" s="157" t="s">
        <v>187</v>
      </c>
      <c r="T142" s="157" t="s">
        <v>187</v>
      </c>
      <c r="U142" s="157">
        <v>0.13</v>
      </c>
      <c r="V142" s="157">
        <f t="shared" si="6"/>
        <v>169</v>
      </c>
      <c r="W142" s="157"/>
      <c r="X142" s="157" t="s">
        <v>169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170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72">
        <v>57</v>
      </c>
      <c r="B143" s="173" t="s">
        <v>385</v>
      </c>
      <c r="C143" s="180" t="s">
        <v>386</v>
      </c>
      <c r="D143" s="174" t="s">
        <v>218</v>
      </c>
      <c r="E143" s="175">
        <v>325.13</v>
      </c>
      <c r="F143" s="176"/>
      <c r="G143" s="177">
        <f t="shared" si="0"/>
        <v>0</v>
      </c>
      <c r="H143" s="158">
        <v>35.76</v>
      </c>
      <c r="I143" s="157">
        <f t="shared" si="1"/>
        <v>11626.65</v>
      </c>
      <c r="J143" s="158">
        <v>73.239999999999995</v>
      </c>
      <c r="K143" s="157">
        <f t="shared" si="2"/>
        <v>23812.52</v>
      </c>
      <c r="L143" s="157">
        <v>15</v>
      </c>
      <c r="M143" s="157">
        <f t="shared" si="3"/>
        <v>0</v>
      </c>
      <c r="N143" s="157">
        <v>1.2099999999999999E-3</v>
      </c>
      <c r="O143" s="157">
        <f t="shared" si="4"/>
        <v>0.39</v>
      </c>
      <c r="P143" s="157">
        <v>0</v>
      </c>
      <c r="Q143" s="157">
        <f t="shared" si="5"/>
        <v>0</v>
      </c>
      <c r="R143" s="157"/>
      <c r="S143" s="157" t="s">
        <v>187</v>
      </c>
      <c r="T143" s="157" t="s">
        <v>187</v>
      </c>
      <c r="U143" s="157">
        <v>0.17699999999999999</v>
      </c>
      <c r="V143" s="157">
        <f t="shared" si="6"/>
        <v>57.55</v>
      </c>
      <c r="W143" s="157"/>
      <c r="X143" s="157" t="s">
        <v>169</v>
      </c>
      <c r="Y143" s="148"/>
      <c r="Z143" s="148"/>
      <c r="AA143" s="148"/>
      <c r="AB143" s="148"/>
      <c r="AC143" s="148"/>
      <c r="AD143" s="148"/>
      <c r="AE143" s="148"/>
      <c r="AF143" s="148"/>
      <c r="AG143" s="148" t="s">
        <v>170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72">
        <v>58</v>
      </c>
      <c r="B144" s="173" t="s">
        <v>387</v>
      </c>
      <c r="C144" s="180" t="s">
        <v>388</v>
      </c>
      <c r="D144" s="174" t="s">
        <v>218</v>
      </c>
      <c r="E144" s="175">
        <v>350</v>
      </c>
      <c r="F144" s="176"/>
      <c r="G144" s="177">
        <f t="shared" si="0"/>
        <v>0</v>
      </c>
      <c r="H144" s="158">
        <v>1.43</v>
      </c>
      <c r="I144" s="157">
        <f t="shared" si="1"/>
        <v>500.5</v>
      </c>
      <c r="J144" s="158">
        <v>119.07</v>
      </c>
      <c r="K144" s="157">
        <f t="shared" si="2"/>
        <v>41674.5</v>
      </c>
      <c r="L144" s="157">
        <v>15</v>
      </c>
      <c r="M144" s="157">
        <f t="shared" si="3"/>
        <v>0</v>
      </c>
      <c r="N144" s="157">
        <v>4.0000000000000003E-5</v>
      </c>
      <c r="O144" s="157">
        <f t="shared" si="4"/>
        <v>0.01</v>
      </c>
      <c r="P144" s="157">
        <v>0</v>
      </c>
      <c r="Q144" s="157">
        <f t="shared" si="5"/>
        <v>0</v>
      </c>
      <c r="R144" s="157"/>
      <c r="S144" s="157" t="s">
        <v>187</v>
      </c>
      <c r="T144" s="157" t="s">
        <v>187</v>
      </c>
      <c r="U144" s="157">
        <v>0.308</v>
      </c>
      <c r="V144" s="157">
        <f t="shared" si="6"/>
        <v>107.8</v>
      </c>
      <c r="W144" s="157"/>
      <c r="X144" s="157" t="s">
        <v>169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170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66">
        <v>59</v>
      </c>
      <c r="B145" s="167" t="s">
        <v>389</v>
      </c>
      <c r="C145" s="181" t="s">
        <v>390</v>
      </c>
      <c r="D145" s="168" t="s">
        <v>198</v>
      </c>
      <c r="E145" s="169">
        <v>13.986000000000001</v>
      </c>
      <c r="F145" s="170"/>
      <c r="G145" s="171">
        <f t="shared" si="0"/>
        <v>0</v>
      </c>
      <c r="H145" s="158">
        <v>0</v>
      </c>
      <c r="I145" s="157">
        <f t="shared" si="1"/>
        <v>0</v>
      </c>
      <c r="J145" s="158">
        <v>2890</v>
      </c>
      <c r="K145" s="157">
        <f t="shared" si="2"/>
        <v>40419.54</v>
      </c>
      <c r="L145" s="157">
        <v>15</v>
      </c>
      <c r="M145" s="157">
        <f t="shared" si="3"/>
        <v>0</v>
      </c>
      <c r="N145" s="157">
        <v>0</v>
      </c>
      <c r="O145" s="157">
        <f t="shared" si="4"/>
        <v>0</v>
      </c>
      <c r="P145" s="157">
        <v>2.2000000000000002</v>
      </c>
      <c r="Q145" s="157">
        <f t="shared" si="5"/>
        <v>30.77</v>
      </c>
      <c r="R145" s="157"/>
      <c r="S145" s="157" t="s">
        <v>187</v>
      </c>
      <c r="T145" s="157" t="s">
        <v>187</v>
      </c>
      <c r="U145" s="157">
        <v>7.1950000000000003</v>
      </c>
      <c r="V145" s="157">
        <f t="shared" si="6"/>
        <v>100.63</v>
      </c>
      <c r="W145" s="157"/>
      <c r="X145" s="157" t="s">
        <v>169</v>
      </c>
      <c r="Y145" s="148"/>
      <c r="Z145" s="148"/>
      <c r="AA145" s="148"/>
      <c r="AB145" s="148"/>
      <c r="AC145" s="148"/>
      <c r="AD145" s="148"/>
      <c r="AE145" s="148"/>
      <c r="AF145" s="148"/>
      <c r="AG145" s="148" t="s">
        <v>246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">
      <c r="A146" s="155"/>
      <c r="B146" s="156"/>
      <c r="C146" s="187" t="s">
        <v>391</v>
      </c>
      <c r="D146" s="185"/>
      <c r="E146" s="186">
        <v>6.99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8"/>
      <c r="Z146" s="148"/>
      <c r="AA146" s="148"/>
      <c r="AB146" s="148"/>
      <c r="AC146" s="148"/>
      <c r="AD146" s="148"/>
      <c r="AE146" s="148"/>
      <c r="AF146" s="148"/>
      <c r="AG146" s="148" t="s">
        <v>200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">
      <c r="A147" s="155"/>
      <c r="B147" s="156"/>
      <c r="C147" s="187" t="s">
        <v>391</v>
      </c>
      <c r="D147" s="185"/>
      <c r="E147" s="186">
        <v>6.99</v>
      </c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 t="s">
        <v>200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">
      <c r="A148" s="166">
        <v>60</v>
      </c>
      <c r="B148" s="167" t="s">
        <v>392</v>
      </c>
      <c r="C148" s="181" t="s">
        <v>393</v>
      </c>
      <c r="D148" s="168" t="s">
        <v>198</v>
      </c>
      <c r="E148" s="169">
        <v>13.986000000000001</v>
      </c>
      <c r="F148" s="170"/>
      <c r="G148" s="171">
        <f>ROUND(E148*F148,2)</f>
        <v>0</v>
      </c>
      <c r="H148" s="158">
        <v>0</v>
      </c>
      <c r="I148" s="157">
        <f>ROUND(E148*H148,2)</f>
        <v>0</v>
      </c>
      <c r="J148" s="158">
        <v>2355</v>
      </c>
      <c r="K148" s="157">
        <f>ROUND(E148*J148,2)</f>
        <v>32937.03</v>
      </c>
      <c r="L148" s="157">
        <v>15</v>
      </c>
      <c r="M148" s="157">
        <f>G148*(1+L148/100)</f>
        <v>0</v>
      </c>
      <c r="N148" s="157">
        <v>0</v>
      </c>
      <c r="O148" s="157">
        <f>ROUND(E148*N148,2)</f>
        <v>0</v>
      </c>
      <c r="P148" s="157">
        <v>2.2000000000000002</v>
      </c>
      <c r="Q148" s="157">
        <f>ROUND(E148*P148,2)</f>
        <v>30.77</v>
      </c>
      <c r="R148" s="157"/>
      <c r="S148" s="157" t="s">
        <v>187</v>
      </c>
      <c r="T148" s="157" t="s">
        <v>187</v>
      </c>
      <c r="U148" s="157">
        <v>5.867</v>
      </c>
      <c r="V148" s="157">
        <f>ROUND(E148*U148,2)</f>
        <v>82.06</v>
      </c>
      <c r="W148" s="157"/>
      <c r="X148" s="157" t="s">
        <v>169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170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">
      <c r="A149" s="155"/>
      <c r="B149" s="156"/>
      <c r="C149" s="187" t="s">
        <v>394</v>
      </c>
      <c r="D149" s="185"/>
      <c r="E149" s="186">
        <v>13.99</v>
      </c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200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">
      <c r="A150" s="166">
        <v>61</v>
      </c>
      <c r="B150" s="167" t="s">
        <v>395</v>
      </c>
      <c r="C150" s="181" t="s">
        <v>396</v>
      </c>
      <c r="D150" s="168" t="s">
        <v>218</v>
      </c>
      <c r="E150" s="169">
        <v>233.79</v>
      </c>
      <c r="F150" s="170"/>
      <c r="G150" s="171">
        <f>ROUND(E150*F150,2)</f>
        <v>0</v>
      </c>
      <c r="H150" s="158">
        <v>0</v>
      </c>
      <c r="I150" s="157">
        <f>ROUND(E150*H150,2)</f>
        <v>0</v>
      </c>
      <c r="J150" s="158">
        <v>65.400000000000006</v>
      </c>
      <c r="K150" s="157">
        <f>ROUND(E150*J150,2)</f>
        <v>15289.87</v>
      </c>
      <c r="L150" s="157">
        <v>15</v>
      </c>
      <c r="M150" s="157">
        <f>G150*(1+L150/100)</f>
        <v>0</v>
      </c>
      <c r="N150" s="157">
        <v>0</v>
      </c>
      <c r="O150" s="157">
        <f>ROUND(E150*N150,2)</f>
        <v>0</v>
      </c>
      <c r="P150" s="157">
        <v>0.02</v>
      </c>
      <c r="Q150" s="157">
        <f>ROUND(E150*P150,2)</f>
        <v>4.68</v>
      </c>
      <c r="R150" s="157"/>
      <c r="S150" s="157" t="s">
        <v>187</v>
      </c>
      <c r="T150" s="157" t="s">
        <v>187</v>
      </c>
      <c r="U150" s="157">
        <v>0.14699999999999999</v>
      </c>
      <c r="V150" s="157">
        <f>ROUND(E150*U150,2)</f>
        <v>34.369999999999997</v>
      </c>
      <c r="W150" s="157"/>
      <c r="X150" s="157" t="s">
        <v>169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170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">
      <c r="A151" s="155"/>
      <c r="B151" s="156"/>
      <c r="C151" s="187" t="s">
        <v>397</v>
      </c>
      <c r="D151" s="185"/>
      <c r="E151" s="186">
        <v>209.79</v>
      </c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 t="s">
        <v>200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">
      <c r="A152" s="155"/>
      <c r="B152" s="156"/>
      <c r="C152" s="187" t="s">
        <v>398</v>
      </c>
      <c r="D152" s="185"/>
      <c r="E152" s="186">
        <v>24</v>
      </c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48"/>
      <c r="Z152" s="148"/>
      <c r="AA152" s="148"/>
      <c r="AB152" s="148"/>
      <c r="AC152" s="148"/>
      <c r="AD152" s="148"/>
      <c r="AE152" s="148"/>
      <c r="AF152" s="148"/>
      <c r="AG152" s="148" t="s">
        <v>200</v>
      </c>
      <c r="AH152" s="148">
        <v>0</v>
      </c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66">
        <v>62</v>
      </c>
      <c r="B153" s="167" t="s">
        <v>399</v>
      </c>
      <c r="C153" s="181" t="s">
        <v>400</v>
      </c>
      <c r="D153" s="168" t="s">
        <v>343</v>
      </c>
      <c r="E153" s="169">
        <v>20</v>
      </c>
      <c r="F153" s="170"/>
      <c r="G153" s="171">
        <f>ROUND(E153*F153,2)</f>
        <v>0</v>
      </c>
      <c r="H153" s="158">
        <v>0</v>
      </c>
      <c r="I153" s="157">
        <f>ROUND(E153*H153,2)</f>
        <v>0</v>
      </c>
      <c r="J153" s="158">
        <v>204</v>
      </c>
      <c r="K153" s="157">
        <f>ROUND(E153*J153,2)</f>
        <v>4080</v>
      </c>
      <c r="L153" s="157">
        <v>15</v>
      </c>
      <c r="M153" s="157">
        <f>G153*(1+L153/100)</f>
        <v>0</v>
      </c>
      <c r="N153" s="157">
        <v>0</v>
      </c>
      <c r="O153" s="157">
        <f>ROUND(E153*N153,2)</f>
        <v>0</v>
      </c>
      <c r="P153" s="157">
        <v>3.6999999999999998E-2</v>
      </c>
      <c r="Q153" s="157">
        <f>ROUND(E153*P153,2)</f>
        <v>0.74</v>
      </c>
      <c r="R153" s="157"/>
      <c r="S153" s="157" t="s">
        <v>187</v>
      </c>
      <c r="T153" s="157" t="s">
        <v>187</v>
      </c>
      <c r="U153" s="157">
        <v>0.55000000000000004</v>
      </c>
      <c r="V153" s="157">
        <f>ROUND(E153*U153,2)</f>
        <v>11</v>
      </c>
      <c r="W153" s="157"/>
      <c r="X153" s="157" t="s">
        <v>169</v>
      </c>
      <c r="Y153" s="148"/>
      <c r="Z153" s="148"/>
      <c r="AA153" s="148"/>
      <c r="AB153" s="148"/>
      <c r="AC153" s="148"/>
      <c r="AD153" s="148"/>
      <c r="AE153" s="148"/>
      <c r="AF153" s="148"/>
      <c r="AG153" s="148" t="s">
        <v>170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155"/>
      <c r="B154" s="156"/>
      <c r="C154" s="187" t="s">
        <v>401</v>
      </c>
      <c r="D154" s="185"/>
      <c r="E154" s="186">
        <v>20</v>
      </c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48"/>
      <c r="Z154" s="148"/>
      <c r="AA154" s="148"/>
      <c r="AB154" s="148"/>
      <c r="AC154" s="148"/>
      <c r="AD154" s="148"/>
      <c r="AE154" s="148"/>
      <c r="AF154" s="148"/>
      <c r="AG154" s="148" t="s">
        <v>200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66">
        <v>63</v>
      </c>
      <c r="B155" s="167" t="s">
        <v>402</v>
      </c>
      <c r="C155" s="181" t="s">
        <v>403</v>
      </c>
      <c r="D155" s="168" t="s">
        <v>218</v>
      </c>
      <c r="E155" s="169">
        <v>171.57</v>
      </c>
      <c r="F155" s="170"/>
      <c r="G155" s="171">
        <f>ROUND(E155*F155,2)</f>
        <v>0</v>
      </c>
      <c r="H155" s="158">
        <v>0</v>
      </c>
      <c r="I155" s="157">
        <f>ROUND(E155*H155,2)</f>
        <v>0</v>
      </c>
      <c r="J155" s="158">
        <v>20.2</v>
      </c>
      <c r="K155" s="157">
        <f>ROUND(E155*J155,2)</f>
        <v>3465.71</v>
      </c>
      <c r="L155" s="157">
        <v>15</v>
      </c>
      <c r="M155" s="157">
        <f>G155*(1+L155/100)</f>
        <v>0</v>
      </c>
      <c r="N155" s="157">
        <v>0</v>
      </c>
      <c r="O155" s="157">
        <f>ROUND(E155*N155,2)</f>
        <v>0</v>
      </c>
      <c r="P155" s="157">
        <v>1.6E-2</v>
      </c>
      <c r="Q155" s="157">
        <f>ROUND(E155*P155,2)</f>
        <v>2.75</v>
      </c>
      <c r="R155" s="157"/>
      <c r="S155" s="157" t="s">
        <v>187</v>
      </c>
      <c r="T155" s="157" t="s">
        <v>187</v>
      </c>
      <c r="U155" s="157">
        <v>0.06</v>
      </c>
      <c r="V155" s="157">
        <f>ROUND(E155*U155,2)</f>
        <v>10.29</v>
      </c>
      <c r="W155" s="157"/>
      <c r="X155" s="157" t="s">
        <v>169</v>
      </c>
      <c r="Y155" s="148"/>
      <c r="Z155" s="148"/>
      <c r="AA155" s="148"/>
      <c r="AB155" s="148"/>
      <c r="AC155" s="148"/>
      <c r="AD155" s="148"/>
      <c r="AE155" s="148"/>
      <c r="AF155" s="148"/>
      <c r="AG155" s="148" t="s">
        <v>170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155"/>
      <c r="B156" s="156"/>
      <c r="C156" s="187" t="s">
        <v>404</v>
      </c>
      <c r="D156" s="185"/>
      <c r="E156" s="186">
        <v>104.58</v>
      </c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48"/>
      <c r="Z156" s="148"/>
      <c r="AA156" s="148"/>
      <c r="AB156" s="148"/>
      <c r="AC156" s="148"/>
      <c r="AD156" s="148"/>
      <c r="AE156" s="148"/>
      <c r="AF156" s="148"/>
      <c r="AG156" s="148" t="s">
        <v>200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155"/>
      <c r="B157" s="156"/>
      <c r="C157" s="187" t="s">
        <v>301</v>
      </c>
      <c r="D157" s="185"/>
      <c r="E157" s="186">
        <v>66.989999999999995</v>
      </c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 t="s">
        <v>200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">
      <c r="A158" s="172">
        <v>64</v>
      </c>
      <c r="B158" s="173" t="s">
        <v>405</v>
      </c>
      <c r="C158" s="180" t="s">
        <v>406</v>
      </c>
      <c r="D158" s="174" t="s">
        <v>218</v>
      </c>
      <c r="E158" s="175">
        <v>24</v>
      </c>
      <c r="F158" s="176"/>
      <c r="G158" s="177">
        <f>ROUND(E158*F158,2)</f>
        <v>0</v>
      </c>
      <c r="H158" s="158">
        <v>0</v>
      </c>
      <c r="I158" s="157">
        <f>ROUND(E158*H158,2)</f>
        <v>0</v>
      </c>
      <c r="J158" s="158">
        <v>16.7</v>
      </c>
      <c r="K158" s="157">
        <f>ROUND(E158*J158,2)</f>
        <v>400.8</v>
      </c>
      <c r="L158" s="157">
        <v>15</v>
      </c>
      <c r="M158" s="157">
        <f>G158*(1+L158/100)</f>
        <v>0</v>
      </c>
      <c r="N158" s="157">
        <v>0</v>
      </c>
      <c r="O158" s="157">
        <f>ROUND(E158*N158,2)</f>
        <v>0</v>
      </c>
      <c r="P158" s="157">
        <v>9.4800000000000006E-3</v>
      </c>
      <c r="Q158" s="157">
        <f>ROUND(E158*P158,2)</f>
        <v>0.23</v>
      </c>
      <c r="R158" s="157"/>
      <c r="S158" s="157" t="s">
        <v>187</v>
      </c>
      <c r="T158" s="157" t="s">
        <v>187</v>
      </c>
      <c r="U158" s="157">
        <v>3.9E-2</v>
      </c>
      <c r="V158" s="157">
        <f>ROUND(E158*U158,2)</f>
        <v>0.94</v>
      </c>
      <c r="W158" s="157"/>
      <c r="X158" s="157" t="s">
        <v>169</v>
      </c>
      <c r="Y158" s="148"/>
      <c r="Z158" s="148"/>
      <c r="AA158" s="148"/>
      <c r="AB158" s="148"/>
      <c r="AC158" s="148"/>
      <c r="AD158" s="148"/>
      <c r="AE158" s="148"/>
      <c r="AF158" s="148"/>
      <c r="AG158" s="148" t="s">
        <v>407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">
      <c r="A159" s="166">
        <v>65</v>
      </c>
      <c r="B159" s="167" t="s">
        <v>408</v>
      </c>
      <c r="C159" s="181" t="s">
        <v>409</v>
      </c>
      <c r="D159" s="168" t="s">
        <v>218</v>
      </c>
      <c r="E159" s="169">
        <v>412.18</v>
      </c>
      <c r="F159" s="170"/>
      <c r="G159" s="171">
        <f>ROUND(E159*F159,2)</f>
        <v>0</v>
      </c>
      <c r="H159" s="158">
        <v>0</v>
      </c>
      <c r="I159" s="157">
        <f>ROUND(E159*H159,2)</f>
        <v>0</v>
      </c>
      <c r="J159" s="158">
        <v>16.399999999999999</v>
      </c>
      <c r="K159" s="157">
        <f>ROUND(E159*J159,2)</f>
        <v>6759.75</v>
      </c>
      <c r="L159" s="157">
        <v>15</v>
      </c>
      <c r="M159" s="157">
        <f>G159*(1+L159/100)</f>
        <v>0</v>
      </c>
      <c r="N159" s="157">
        <v>0</v>
      </c>
      <c r="O159" s="157">
        <f>ROUND(E159*N159,2)</f>
        <v>0</v>
      </c>
      <c r="P159" s="157">
        <v>6.0000000000000001E-3</v>
      </c>
      <c r="Q159" s="157">
        <f>ROUND(E159*P159,2)</f>
        <v>2.4700000000000002</v>
      </c>
      <c r="R159" s="157"/>
      <c r="S159" s="157" t="s">
        <v>410</v>
      </c>
      <c r="T159" s="157" t="s">
        <v>411</v>
      </c>
      <c r="U159" s="157">
        <v>0.05</v>
      </c>
      <c r="V159" s="157">
        <f>ROUND(E159*U159,2)</f>
        <v>20.61</v>
      </c>
      <c r="W159" s="157"/>
      <c r="X159" s="157" t="s">
        <v>169</v>
      </c>
      <c r="Y159" s="148"/>
      <c r="Z159" s="148"/>
      <c r="AA159" s="148"/>
      <c r="AB159" s="148"/>
      <c r="AC159" s="148"/>
      <c r="AD159" s="148"/>
      <c r="AE159" s="148"/>
      <c r="AF159" s="148"/>
      <c r="AG159" s="148" t="s">
        <v>407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">
      <c r="A160" s="155"/>
      <c r="B160" s="156"/>
      <c r="C160" s="187" t="s">
        <v>412</v>
      </c>
      <c r="D160" s="185"/>
      <c r="E160" s="186">
        <v>412.18</v>
      </c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 t="s">
        <v>200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66">
        <v>66</v>
      </c>
      <c r="B161" s="167" t="s">
        <v>413</v>
      </c>
      <c r="C161" s="181" t="s">
        <v>414</v>
      </c>
      <c r="D161" s="168" t="s">
        <v>218</v>
      </c>
      <c r="E161" s="169">
        <v>124.75</v>
      </c>
      <c r="F161" s="170"/>
      <c r="G161" s="171">
        <f>ROUND(E161*F161,2)</f>
        <v>0</v>
      </c>
      <c r="H161" s="158">
        <v>3.7</v>
      </c>
      <c r="I161" s="157">
        <f>ROUND(E161*H161,2)</f>
        <v>461.58</v>
      </c>
      <c r="J161" s="158">
        <v>58.3</v>
      </c>
      <c r="K161" s="157">
        <f>ROUND(E161*J161,2)</f>
        <v>7272.93</v>
      </c>
      <c r="L161" s="157">
        <v>15</v>
      </c>
      <c r="M161" s="157">
        <f>G161*(1+L161/100)</f>
        <v>0</v>
      </c>
      <c r="N161" s="157">
        <v>1.6000000000000001E-4</v>
      </c>
      <c r="O161" s="157">
        <f>ROUND(E161*N161,2)</f>
        <v>0.02</v>
      </c>
      <c r="P161" s="157">
        <v>1.4E-2</v>
      </c>
      <c r="Q161" s="157">
        <f>ROUND(E161*P161,2)</f>
        <v>1.75</v>
      </c>
      <c r="R161" s="157"/>
      <c r="S161" s="157" t="s">
        <v>187</v>
      </c>
      <c r="T161" s="157" t="s">
        <v>187</v>
      </c>
      <c r="U161" s="157">
        <v>0.15</v>
      </c>
      <c r="V161" s="157">
        <f>ROUND(E161*U161,2)</f>
        <v>18.71</v>
      </c>
      <c r="W161" s="157"/>
      <c r="X161" s="157" t="s">
        <v>169</v>
      </c>
      <c r="Y161" s="148"/>
      <c r="Z161" s="148"/>
      <c r="AA161" s="148"/>
      <c r="AB161" s="148"/>
      <c r="AC161" s="148"/>
      <c r="AD161" s="148"/>
      <c r="AE161" s="148"/>
      <c r="AF161" s="148"/>
      <c r="AG161" s="148" t="s">
        <v>407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">
      <c r="A162" s="155"/>
      <c r="B162" s="156"/>
      <c r="C162" s="187" t="s">
        <v>415</v>
      </c>
      <c r="D162" s="185"/>
      <c r="E162" s="186">
        <v>24</v>
      </c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48"/>
      <c r="Z162" s="148"/>
      <c r="AA162" s="148"/>
      <c r="AB162" s="148"/>
      <c r="AC162" s="148"/>
      <c r="AD162" s="148"/>
      <c r="AE162" s="148"/>
      <c r="AF162" s="148"/>
      <c r="AG162" s="148" t="s">
        <v>200</v>
      </c>
      <c r="AH162" s="148">
        <v>0</v>
      </c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">
      <c r="A163" s="155"/>
      <c r="B163" s="156"/>
      <c r="C163" s="187" t="s">
        <v>416</v>
      </c>
      <c r="D163" s="185"/>
      <c r="E163" s="186">
        <v>54.55</v>
      </c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200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">
      <c r="A164" s="155"/>
      <c r="B164" s="156"/>
      <c r="C164" s="187" t="s">
        <v>321</v>
      </c>
      <c r="D164" s="185"/>
      <c r="E164" s="186">
        <v>46.2</v>
      </c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 t="s">
        <v>200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">
      <c r="A165" s="166">
        <v>67</v>
      </c>
      <c r="B165" s="167" t="s">
        <v>417</v>
      </c>
      <c r="C165" s="181" t="s">
        <v>418</v>
      </c>
      <c r="D165" s="168" t="s">
        <v>218</v>
      </c>
      <c r="E165" s="169">
        <v>464.95</v>
      </c>
      <c r="F165" s="170"/>
      <c r="G165" s="171">
        <f>ROUND(E165*F165,2)</f>
        <v>0</v>
      </c>
      <c r="H165" s="158">
        <v>0</v>
      </c>
      <c r="I165" s="157">
        <f>ROUND(E165*H165,2)</f>
        <v>0</v>
      </c>
      <c r="J165" s="158">
        <v>43.3</v>
      </c>
      <c r="K165" s="157">
        <f>ROUND(E165*J165,2)</f>
        <v>20132.34</v>
      </c>
      <c r="L165" s="157">
        <v>15</v>
      </c>
      <c r="M165" s="157">
        <f>G165*(1+L165/100)</f>
        <v>0</v>
      </c>
      <c r="N165" s="157">
        <v>0</v>
      </c>
      <c r="O165" s="157">
        <f>ROUND(E165*N165,2)</f>
        <v>0</v>
      </c>
      <c r="P165" s="157">
        <v>1.4999999999999999E-2</v>
      </c>
      <c r="Q165" s="157">
        <f>ROUND(E165*P165,2)</f>
        <v>6.97</v>
      </c>
      <c r="R165" s="157"/>
      <c r="S165" s="157" t="s">
        <v>187</v>
      </c>
      <c r="T165" s="157" t="s">
        <v>187</v>
      </c>
      <c r="U165" s="157">
        <v>0.09</v>
      </c>
      <c r="V165" s="157">
        <f>ROUND(E165*U165,2)</f>
        <v>41.85</v>
      </c>
      <c r="W165" s="157"/>
      <c r="X165" s="157" t="s">
        <v>169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407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">
      <c r="A166" s="155"/>
      <c r="B166" s="156"/>
      <c r="C166" s="187" t="s">
        <v>419</v>
      </c>
      <c r="D166" s="185"/>
      <c r="E166" s="186">
        <v>464.95</v>
      </c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 t="s">
        <v>200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">
      <c r="A167" s="166">
        <v>68</v>
      </c>
      <c r="B167" s="167" t="s">
        <v>420</v>
      </c>
      <c r="C167" s="181" t="s">
        <v>421</v>
      </c>
      <c r="D167" s="168" t="s">
        <v>218</v>
      </c>
      <c r="E167" s="169">
        <v>596.55999999999995</v>
      </c>
      <c r="F167" s="170"/>
      <c r="G167" s="171">
        <f>ROUND(E167*F167,2)</f>
        <v>0</v>
      </c>
      <c r="H167" s="158">
        <v>0</v>
      </c>
      <c r="I167" s="157">
        <f>ROUND(E167*H167,2)</f>
        <v>0</v>
      </c>
      <c r="J167" s="158">
        <v>24.1</v>
      </c>
      <c r="K167" s="157">
        <f>ROUND(E167*J167,2)</f>
        <v>14377.1</v>
      </c>
      <c r="L167" s="157">
        <v>15</v>
      </c>
      <c r="M167" s="157">
        <f>G167*(1+L167/100)</f>
        <v>0</v>
      </c>
      <c r="N167" s="157">
        <v>0</v>
      </c>
      <c r="O167" s="157">
        <f>ROUND(E167*N167,2)</f>
        <v>0</v>
      </c>
      <c r="P167" s="157">
        <v>5.0000000000000001E-3</v>
      </c>
      <c r="Q167" s="157">
        <f>ROUND(E167*P167,2)</f>
        <v>2.98</v>
      </c>
      <c r="R167" s="157"/>
      <c r="S167" s="157" t="s">
        <v>187</v>
      </c>
      <c r="T167" s="157" t="s">
        <v>187</v>
      </c>
      <c r="U167" s="157">
        <v>0.05</v>
      </c>
      <c r="V167" s="157">
        <f>ROUND(E167*U167,2)</f>
        <v>29.83</v>
      </c>
      <c r="W167" s="157"/>
      <c r="X167" s="157" t="s">
        <v>169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407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55"/>
      <c r="B168" s="156"/>
      <c r="C168" s="187" t="s">
        <v>422</v>
      </c>
      <c r="D168" s="185"/>
      <c r="E168" s="186">
        <v>596.55999999999995</v>
      </c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200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">
      <c r="A169" s="166">
        <v>69</v>
      </c>
      <c r="B169" s="167" t="s">
        <v>423</v>
      </c>
      <c r="C169" s="181" t="s">
        <v>424</v>
      </c>
      <c r="D169" s="168" t="s">
        <v>218</v>
      </c>
      <c r="E169" s="169">
        <v>131.61000000000001</v>
      </c>
      <c r="F169" s="170"/>
      <c r="G169" s="171">
        <f>ROUND(E169*F169,2)</f>
        <v>0</v>
      </c>
      <c r="H169" s="158">
        <v>3.7</v>
      </c>
      <c r="I169" s="157">
        <f>ROUND(E169*H169,2)</f>
        <v>486.96</v>
      </c>
      <c r="J169" s="158">
        <v>69.5</v>
      </c>
      <c r="K169" s="157">
        <f>ROUND(E169*J169,2)</f>
        <v>9146.9</v>
      </c>
      <c r="L169" s="157">
        <v>15</v>
      </c>
      <c r="M169" s="157">
        <f>G169*(1+L169/100)</f>
        <v>0</v>
      </c>
      <c r="N169" s="157">
        <v>1.6000000000000001E-4</v>
      </c>
      <c r="O169" s="157">
        <f>ROUND(E169*N169,2)</f>
        <v>0.02</v>
      </c>
      <c r="P169" s="157">
        <v>4.4999999999999998E-2</v>
      </c>
      <c r="Q169" s="157">
        <f>ROUND(E169*P169,2)</f>
        <v>5.92</v>
      </c>
      <c r="R169" s="157"/>
      <c r="S169" s="157" t="s">
        <v>187</v>
      </c>
      <c r="T169" s="157" t="s">
        <v>187</v>
      </c>
      <c r="U169" s="157">
        <v>0.14499999999999999</v>
      </c>
      <c r="V169" s="157">
        <f>ROUND(E169*U169,2)</f>
        <v>19.079999999999998</v>
      </c>
      <c r="W169" s="157"/>
      <c r="X169" s="157" t="s">
        <v>169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407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">
      <c r="A170" s="155"/>
      <c r="B170" s="156"/>
      <c r="C170" s="187" t="s">
        <v>425</v>
      </c>
      <c r="D170" s="185"/>
      <c r="E170" s="186">
        <v>131.61000000000001</v>
      </c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200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">
      <c r="A171" s="166">
        <v>70</v>
      </c>
      <c r="B171" s="167" t="s">
        <v>426</v>
      </c>
      <c r="C171" s="181" t="s">
        <v>427</v>
      </c>
      <c r="D171" s="168" t="s">
        <v>218</v>
      </c>
      <c r="E171" s="169">
        <v>287.83</v>
      </c>
      <c r="F171" s="170"/>
      <c r="G171" s="171">
        <f>ROUND(E171*F171,2)</f>
        <v>0</v>
      </c>
      <c r="H171" s="158">
        <v>0</v>
      </c>
      <c r="I171" s="157">
        <f>ROUND(E171*H171,2)</f>
        <v>0</v>
      </c>
      <c r="J171" s="158">
        <v>53.6</v>
      </c>
      <c r="K171" s="157">
        <f>ROUND(E171*J171,2)</f>
        <v>15427.69</v>
      </c>
      <c r="L171" s="157">
        <v>15</v>
      </c>
      <c r="M171" s="157">
        <f>G171*(1+L171/100)</f>
        <v>0</v>
      </c>
      <c r="N171" s="157">
        <v>0</v>
      </c>
      <c r="O171" s="157">
        <f>ROUND(E171*N171,2)</f>
        <v>0</v>
      </c>
      <c r="P171" s="157">
        <v>7.3200000000000001E-3</v>
      </c>
      <c r="Q171" s="157">
        <f>ROUND(E171*P171,2)</f>
        <v>2.11</v>
      </c>
      <c r="R171" s="157"/>
      <c r="S171" s="157" t="s">
        <v>187</v>
      </c>
      <c r="T171" s="157" t="s">
        <v>187</v>
      </c>
      <c r="U171" s="157">
        <v>9.1999999999999998E-2</v>
      </c>
      <c r="V171" s="157">
        <f>ROUND(E171*U171,2)</f>
        <v>26.48</v>
      </c>
      <c r="W171" s="157"/>
      <c r="X171" s="157" t="s">
        <v>169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407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">
      <c r="A172" s="155"/>
      <c r="B172" s="156"/>
      <c r="C172" s="187" t="s">
        <v>428</v>
      </c>
      <c r="D172" s="185"/>
      <c r="E172" s="186">
        <v>287.83</v>
      </c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 t="s">
        <v>200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66">
        <v>71</v>
      </c>
      <c r="B173" s="167" t="s">
        <v>429</v>
      </c>
      <c r="C173" s="181" t="s">
        <v>430</v>
      </c>
      <c r="D173" s="168" t="s">
        <v>343</v>
      </c>
      <c r="E173" s="169">
        <v>192</v>
      </c>
      <c r="F173" s="170"/>
      <c r="G173" s="171">
        <f>ROUND(E173*F173,2)</f>
        <v>0</v>
      </c>
      <c r="H173" s="158">
        <v>0</v>
      </c>
      <c r="I173" s="157">
        <f>ROUND(E173*H173,2)</f>
        <v>0</v>
      </c>
      <c r="J173" s="158">
        <v>40.200000000000003</v>
      </c>
      <c r="K173" s="157">
        <f>ROUND(E173*J173,2)</f>
        <v>7718.4</v>
      </c>
      <c r="L173" s="157">
        <v>15</v>
      </c>
      <c r="M173" s="157">
        <f>G173*(1+L173/100)</f>
        <v>0</v>
      </c>
      <c r="N173" s="157">
        <v>0</v>
      </c>
      <c r="O173" s="157">
        <f>ROUND(E173*N173,2)</f>
        <v>0</v>
      </c>
      <c r="P173" s="157">
        <v>3.3600000000000001E-3</v>
      </c>
      <c r="Q173" s="157">
        <f>ROUND(E173*P173,2)</f>
        <v>0.65</v>
      </c>
      <c r="R173" s="157"/>
      <c r="S173" s="157" t="s">
        <v>187</v>
      </c>
      <c r="T173" s="157" t="s">
        <v>187</v>
      </c>
      <c r="U173" s="157">
        <v>6.9000000000000006E-2</v>
      </c>
      <c r="V173" s="157">
        <f>ROUND(E173*U173,2)</f>
        <v>13.25</v>
      </c>
      <c r="W173" s="157"/>
      <c r="X173" s="157" t="s">
        <v>169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407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 x14ac:dyDescent="0.2">
      <c r="A174" s="155"/>
      <c r="B174" s="156"/>
      <c r="C174" s="187" t="s">
        <v>431</v>
      </c>
      <c r="D174" s="185"/>
      <c r="E174" s="186">
        <v>192</v>
      </c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8"/>
      <c r="Z174" s="148"/>
      <c r="AA174" s="148"/>
      <c r="AB174" s="148"/>
      <c r="AC174" s="148"/>
      <c r="AD174" s="148"/>
      <c r="AE174" s="148"/>
      <c r="AF174" s="148"/>
      <c r="AG174" s="148" t="s">
        <v>200</v>
      </c>
      <c r="AH174" s="148">
        <v>0</v>
      </c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">
      <c r="A175" s="166">
        <v>72</v>
      </c>
      <c r="B175" s="167" t="s">
        <v>432</v>
      </c>
      <c r="C175" s="181" t="s">
        <v>433</v>
      </c>
      <c r="D175" s="168" t="s">
        <v>343</v>
      </c>
      <c r="E175" s="169">
        <v>40</v>
      </c>
      <c r="F175" s="170"/>
      <c r="G175" s="171">
        <f>ROUND(E175*F175,2)</f>
        <v>0</v>
      </c>
      <c r="H175" s="158">
        <v>0</v>
      </c>
      <c r="I175" s="157">
        <f>ROUND(E175*H175,2)</f>
        <v>0</v>
      </c>
      <c r="J175" s="158">
        <v>36.9</v>
      </c>
      <c r="K175" s="157">
        <f>ROUND(E175*J175,2)</f>
        <v>1476</v>
      </c>
      <c r="L175" s="157">
        <v>15</v>
      </c>
      <c r="M175" s="157">
        <f>G175*(1+L175/100)</f>
        <v>0</v>
      </c>
      <c r="N175" s="157">
        <v>0</v>
      </c>
      <c r="O175" s="157">
        <f>ROUND(E175*N175,2)</f>
        <v>0</v>
      </c>
      <c r="P175" s="157">
        <v>2.5000000000000001E-3</v>
      </c>
      <c r="Q175" s="157">
        <f>ROUND(E175*P175,2)</f>
        <v>0.1</v>
      </c>
      <c r="R175" s="157"/>
      <c r="S175" s="157" t="s">
        <v>187</v>
      </c>
      <c r="T175" s="157" t="s">
        <v>187</v>
      </c>
      <c r="U175" s="157">
        <v>6.9000000000000006E-2</v>
      </c>
      <c r="V175" s="157">
        <f>ROUND(E175*U175,2)</f>
        <v>2.76</v>
      </c>
      <c r="W175" s="157"/>
      <c r="X175" s="157" t="s">
        <v>169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407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55"/>
      <c r="B176" s="156"/>
      <c r="C176" s="187" t="s">
        <v>434</v>
      </c>
      <c r="D176" s="185"/>
      <c r="E176" s="186">
        <v>40</v>
      </c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48"/>
      <c r="Z176" s="148"/>
      <c r="AA176" s="148"/>
      <c r="AB176" s="148"/>
      <c r="AC176" s="148"/>
      <c r="AD176" s="148"/>
      <c r="AE176" s="148"/>
      <c r="AF176" s="148"/>
      <c r="AG176" s="148" t="s">
        <v>200</v>
      </c>
      <c r="AH176" s="148">
        <v>0</v>
      </c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ht="22.5" outlineLevel="1" x14ac:dyDescent="0.2">
      <c r="A177" s="166">
        <v>73</v>
      </c>
      <c r="B177" s="167" t="s">
        <v>435</v>
      </c>
      <c r="C177" s="181" t="s">
        <v>436</v>
      </c>
      <c r="D177" s="168" t="s">
        <v>343</v>
      </c>
      <c r="E177" s="169">
        <v>300.27499999999998</v>
      </c>
      <c r="F177" s="170"/>
      <c r="G177" s="171">
        <f>ROUND(E177*F177,2)</f>
        <v>0</v>
      </c>
      <c r="H177" s="158">
        <v>0</v>
      </c>
      <c r="I177" s="157">
        <f>ROUND(E177*H177,2)</f>
        <v>0</v>
      </c>
      <c r="J177" s="158">
        <v>53.6</v>
      </c>
      <c r="K177" s="157">
        <f>ROUND(E177*J177,2)</f>
        <v>16094.74</v>
      </c>
      <c r="L177" s="157">
        <v>15</v>
      </c>
      <c r="M177" s="157">
        <f>G177*(1+L177/100)</f>
        <v>0</v>
      </c>
      <c r="N177" s="157">
        <v>0</v>
      </c>
      <c r="O177" s="157">
        <f>ROUND(E177*N177,2)</f>
        <v>0</v>
      </c>
      <c r="P177" s="157">
        <v>1.3500000000000001E-3</v>
      </c>
      <c r="Q177" s="157">
        <f>ROUND(E177*P177,2)</f>
        <v>0.41</v>
      </c>
      <c r="R177" s="157"/>
      <c r="S177" s="157" t="s">
        <v>187</v>
      </c>
      <c r="T177" s="157" t="s">
        <v>187</v>
      </c>
      <c r="U177" s="157">
        <v>9.1999999999999998E-2</v>
      </c>
      <c r="V177" s="157">
        <f>ROUND(E177*U177,2)</f>
        <v>27.63</v>
      </c>
      <c r="W177" s="157"/>
      <c r="X177" s="157" t="s">
        <v>169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407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">
      <c r="A178" s="155"/>
      <c r="B178" s="156"/>
      <c r="C178" s="187" t="s">
        <v>437</v>
      </c>
      <c r="D178" s="185"/>
      <c r="E178" s="186">
        <v>114.56</v>
      </c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48"/>
      <c r="Z178" s="148"/>
      <c r="AA178" s="148"/>
      <c r="AB178" s="148"/>
      <c r="AC178" s="148"/>
      <c r="AD178" s="148"/>
      <c r="AE178" s="148"/>
      <c r="AF178" s="148"/>
      <c r="AG178" s="148" t="s">
        <v>200</v>
      </c>
      <c r="AH178" s="148">
        <v>0</v>
      </c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55"/>
      <c r="B179" s="156"/>
      <c r="C179" s="187" t="s">
        <v>438</v>
      </c>
      <c r="D179" s="185"/>
      <c r="E179" s="186">
        <v>158.66999999999999</v>
      </c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48"/>
      <c r="Z179" s="148"/>
      <c r="AA179" s="148"/>
      <c r="AB179" s="148"/>
      <c r="AC179" s="148"/>
      <c r="AD179" s="148"/>
      <c r="AE179" s="148"/>
      <c r="AF179" s="148"/>
      <c r="AG179" s="148" t="s">
        <v>200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">
      <c r="A180" s="155"/>
      <c r="B180" s="156"/>
      <c r="C180" s="187" t="s">
        <v>439</v>
      </c>
      <c r="D180" s="185"/>
      <c r="E180" s="186">
        <v>27.05</v>
      </c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8"/>
      <c r="Z180" s="148"/>
      <c r="AA180" s="148"/>
      <c r="AB180" s="148"/>
      <c r="AC180" s="148"/>
      <c r="AD180" s="148"/>
      <c r="AE180" s="148"/>
      <c r="AF180" s="148"/>
      <c r="AG180" s="148" t="s">
        <v>200</v>
      </c>
      <c r="AH180" s="148">
        <v>0</v>
      </c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">
      <c r="A181" s="166">
        <v>74</v>
      </c>
      <c r="B181" s="167" t="s">
        <v>440</v>
      </c>
      <c r="C181" s="181" t="s">
        <v>441</v>
      </c>
      <c r="D181" s="168" t="s">
        <v>343</v>
      </c>
      <c r="E181" s="169">
        <v>52.055</v>
      </c>
      <c r="F181" s="170"/>
      <c r="G181" s="171">
        <f>ROUND(E181*F181,2)</f>
        <v>0</v>
      </c>
      <c r="H181" s="158">
        <v>0</v>
      </c>
      <c r="I181" s="157">
        <f>ROUND(E181*H181,2)</f>
        <v>0</v>
      </c>
      <c r="J181" s="158">
        <v>55.3</v>
      </c>
      <c r="K181" s="157">
        <f>ROUND(E181*J181,2)</f>
        <v>2878.64</v>
      </c>
      <c r="L181" s="157">
        <v>15</v>
      </c>
      <c r="M181" s="157">
        <f>G181*(1+L181/100)</f>
        <v>0</v>
      </c>
      <c r="N181" s="157">
        <v>0</v>
      </c>
      <c r="O181" s="157">
        <f>ROUND(E181*N181,2)</f>
        <v>0</v>
      </c>
      <c r="P181" s="157">
        <v>2.3E-3</v>
      </c>
      <c r="Q181" s="157">
        <f>ROUND(E181*P181,2)</f>
        <v>0.12</v>
      </c>
      <c r="R181" s="157"/>
      <c r="S181" s="157" t="s">
        <v>187</v>
      </c>
      <c r="T181" s="157" t="s">
        <v>187</v>
      </c>
      <c r="U181" s="157">
        <v>0.10349999999999999</v>
      </c>
      <c r="V181" s="157">
        <f>ROUND(E181*U181,2)</f>
        <v>5.39</v>
      </c>
      <c r="W181" s="157"/>
      <c r="X181" s="157" t="s">
        <v>169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407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">
      <c r="A182" s="155"/>
      <c r="B182" s="156"/>
      <c r="C182" s="187" t="s">
        <v>442</v>
      </c>
      <c r="D182" s="185"/>
      <c r="E182" s="186">
        <v>52.05</v>
      </c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48"/>
      <c r="Z182" s="148"/>
      <c r="AA182" s="148"/>
      <c r="AB182" s="148"/>
      <c r="AC182" s="148"/>
      <c r="AD182" s="148"/>
      <c r="AE182" s="148"/>
      <c r="AF182" s="148"/>
      <c r="AG182" s="148" t="s">
        <v>200</v>
      </c>
      <c r="AH182" s="148">
        <v>0</v>
      </c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">
      <c r="A183" s="166">
        <v>75</v>
      </c>
      <c r="B183" s="167" t="s">
        <v>443</v>
      </c>
      <c r="C183" s="181" t="s">
        <v>444</v>
      </c>
      <c r="D183" s="168" t="s">
        <v>343</v>
      </c>
      <c r="E183" s="169">
        <v>69</v>
      </c>
      <c r="F183" s="170"/>
      <c r="G183" s="171">
        <f>ROUND(E183*F183,2)</f>
        <v>0</v>
      </c>
      <c r="H183" s="158">
        <v>0</v>
      </c>
      <c r="I183" s="157">
        <f>ROUND(E183*H183,2)</f>
        <v>0</v>
      </c>
      <c r="J183" s="158">
        <v>46.9</v>
      </c>
      <c r="K183" s="157">
        <f>ROUND(E183*J183,2)</f>
        <v>3236.1</v>
      </c>
      <c r="L183" s="157">
        <v>15</v>
      </c>
      <c r="M183" s="157">
        <f>G183*(1+L183/100)</f>
        <v>0</v>
      </c>
      <c r="N183" s="157">
        <v>0</v>
      </c>
      <c r="O183" s="157">
        <f>ROUND(E183*N183,2)</f>
        <v>0</v>
      </c>
      <c r="P183" s="157">
        <v>3.5599999999999998E-3</v>
      </c>
      <c r="Q183" s="157">
        <f>ROUND(E183*P183,2)</f>
        <v>0.25</v>
      </c>
      <c r="R183" s="157"/>
      <c r="S183" s="157" t="s">
        <v>187</v>
      </c>
      <c r="T183" s="157" t="s">
        <v>187</v>
      </c>
      <c r="U183" s="157">
        <v>8.0500000000000002E-2</v>
      </c>
      <c r="V183" s="157">
        <f>ROUND(E183*U183,2)</f>
        <v>5.55</v>
      </c>
      <c r="W183" s="157"/>
      <c r="X183" s="157" t="s">
        <v>169</v>
      </c>
      <c r="Y183" s="148"/>
      <c r="Z183" s="148"/>
      <c r="AA183" s="148"/>
      <c r="AB183" s="148"/>
      <c r="AC183" s="148"/>
      <c r="AD183" s="148"/>
      <c r="AE183" s="148"/>
      <c r="AF183" s="148"/>
      <c r="AG183" s="148" t="s">
        <v>407</v>
      </c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 x14ac:dyDescent="0.2">
      <c r="A184" s="155"/>
      <c r="B184" s="156"/>
      <c r="C184" s="187" t="s">
        <v>445</v>
      </c>
      <c r="D184" s="185"/>
      <c r="E184" s="186">
        <v>69</v>
      </c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8"/>
      <c r="Z184" s="148"/>
      <c r="AA184" s="148"/>
      <c r="AB184" s="148"/>
      <c r="AC184" s="148"/>
      <c r="AD184" s="148"/>
      <c r="AE184" s="148"/>
      <c r="AF184" s="148"/>
      <c r="AG184" s="148" t="s">
        <v>200</v>
      </c>
      <c r="AH184" s="148">
        <v>0</v>
      </c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66">
        <v>76</v>
      </c>
      <c r="B185" s="167" t="s">
        <v>446</v>
      </c>
      <c r="C185" s="181" t="s">
        <v>447</v>
      </c>
      <c r="D185" s="168" t="s">
        <v>218</v>
      </c>
      <c r="E185" s="169">
        <v>357.31</v>
      </c>
      <c r="F185" s="170"/>
      <c r="G185" s="171">
        <f>ROUND(E185*F185,2)</f>
        <v>0</v>
      </c>
      <c r="H185" s="158">
        <v>0</v>
      </c>
      <c r="I185" s="157">
        <f>ROUND(E185*H185,2)</f>
        <v>0</v>
      </c>
      <c r="J185" s="158">
        <v>162</v>
      </c>
      <c r="K185" s="157">
        <f>ROUND(E185*J185,2)</f>
        <v>57884.22</v>
      </c>
      <c r="L185" s="157">
        <v>15</v>
      </c>
      <c r="M185" s="157">
        <f>G185*(1+L185/100)</f>
        <v>0</v>
      </c>
      <c r="N185" s="157">
        <v>0</v>
      </c>
      <c r="O185" s="157">
        <f>ROUND(E185*N185,2)</f>
        <v>0</v>
      </c>
      <c r="P185" s="157">
        <v>1.4E-2</v>
      </c>
      <c r="Q185" s="157">
        <f>ROUND(E185*P185,2)</f>
        <v>5</v>
      </c>
      <c r="R185" s="157"/>
      <c r="S185" s="157" t="s">
        <v>187</v>
      </c>
      <c r="T185" s="157" t="s">
        <v>187</v>
      </c>
      <c r="U185" s="157">
        <v>0.28860000000000002</v>
      </c>
      <c r="V185" s="157">
        <f>ROUND(E185*U185,2)</f>
        <v>103.12</v>
      </c>
      <c r="W185" s="157"/>
      <c r="X185" s="157" t="s">
        <v>169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246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">
      <c r="A186" s="155"/>
      <c r="B186" s="156"/>
      <c r="C186" s="187" t="s">
        <v>448</v>
      </c>
      <c r="D186" s="185"/>
      <c r="E186" s="186">
        <v>357.31</v>
      </c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8"/>
      <c r="Z186" s="148"/>
      <c r="AA186" s="148"/>
      <c r="AB186" s="148"/>
      <c r="AC186" s="148"/>
      <c r="AD186" s="148"/>
      <c r="AE186" s="148"/>
      <c r="AF186" s="148"/>
      <c r="AG186" s="148" t="s">
        <v>200</v>
      </c>
      <c r="AH186" s="148">
        <v>0</v>
      </c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">
      <c r="A187" s="166">
        <v>77</v>
      </c>
      <c r="B187" s="167" t="s">
        <v>449</v>
      </c>
      <c r="C187" s="181" t="s">
        <v>450</v>
      </c>
      <c r="D187" s="168" t="s">
        <v>218</v>
      </c>
      <c r="E187" s="169">
        <v>661.97</v>
      </c>
      <c r="F187" s="170"/>
      <c r="G187" s="171">
        <f>ROUND(E187*F187,2)</f>
        <v>0</v>
      </c>
      <c r="H187" s="158">
        <v>0</v>
      </c>
      <c r="I187" s="157">
        <f>ROUND(E187*H187,2)</f>
        <v>0</v>
      </c>
      <c r="J187" s="158">
        <v>17.5</v>
      </c>
      <c r="K187" s="157">
        <f>ROUND(E187*J187,2)</f>
        <v>11584.48</v>
      </c>
      <c r="L187" s="157">
        <v>15</v>
      </c>
      <c r="M187" s="157">
        <f>G187*(1+L187/100)</f>
        <v>0</v>
      </c>
      <c r="N187" s="157">
        <v>0</v>
      </c>
      <c r="O187" s="157">
        <f>ROUND(E187*N187,2)</f>
        <v>0</v>
      </c>
      <c r="P187" s="157">
        <v>1.8000000000000001E-4</v>
      </c>
      <c r="Q187" s="157">
        <f>ROUND(E187*P187,2)</f>
        <v>0.12</v>
      </c>
      <c r="R187" s="157"/>
      <c r="S187" s="157" t="s">
        <v>187</v>
      </c>
      <c r="T187" s="157" t="s">
        <v>187</v>
      </c>
      <c r="U187" s="157">
        <v>0.03</v>
      </c>
      <c r="V187" s="157">
        <f>ROUND(E187*U187,2)</f>
        <v>19.86</v>
      </c>
      <c r="W187" s="157"/>
      <c r="X187" s="157" t="s">
        <v>169</v>
      </c>
      <c r="Y187" s="148"/>
      <c r="Z187" s="148"/>
      <c r="AA187" s="148"/>
      <c r="AB187" s="148"/>
      <c r="AC187" s="148"/>
      <c r="AD187" s="148"/>
      <c r="AE187" s="148"/>
      <c r="AF187" s="148"/>
      <c r="AG187" s="148" t="s">
        <v>407</v>
      </c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">
      <c r="A188" s="155"/>
      <c r="B188" s="156"/>
      <c r="C188" s="187" t="s">
        <v>451</v>
      </c>
      <c r="D188" s="185"/>
      <c r="E188" s="186">
        <v>249.79</v>
      </c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8"/>
      <c r="Z188" s="148"/>
      <c r="AA188" s="148"/>
      <c r="AB188" s="148"/>
      <c r="AC188" s="148"/>
      <c r="AD188" s="148"/>
      <c r="AE188" s="148"/>
      <c r="AF188" s="148"/>
      <c r="AG188" s="148" t="s">
        <v>200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">
      <c r="A189" s="155"/>
      <c r="B189" s="156"/>
      <c r="C189" s="187" t="s">
        <v>412</v>
      </c>
      <c r="D189" s="185"/>
      <c r="E189" s="186">
        <v>412.18</v>
      </c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8"/>
      <c r="Z189" s="148"/>
      <c r="AA189" s="148"/>
      <c r="AB189" s="148"/>
      <c r="AC189" s="148"/>
      <c r="AD189" s="148"/>
      <c r="AE189" s="148"/>
      <c r="AF189" s="148"/>
      <c r="AG189" s="148" t="s">
        <v>200</v>
      </c>
      <c r="AH189" s="148">
        <v>0</v>
      </c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">
      <c r="A190" s="172">
        <v>78</v>
      </c>
      <c r="B190" s="173" t="s">
        <v>452</v>
      </c>
      <c r="C190" s="180" t="s">
        <v>453</v>
      </c>
      <c r="D190" s="174" t="s">
        <v>231</v>
      </c>
      <c r="E190" s="175">
        <v>113.33256</v>
      </c>
      <c r="F190" s="176"/>
      <c r="G190" s="177">
        <f t="shared" ref="G190:G197" si="7">ROUND(E190*F190,2)</f>
        <v>0</v>
      </c>
      <c r="H190" s="158">
        <v>0</v>
      </c>
      <c r="I190" s="157">
        <f t="shared" ref="I190:I197" si="8">ROUND(E190*H190,2)</f>
        <v>0</v>
      </c>
      <c r="J190" s="158">
        <v>350.5</v>
      </c>
      <c r="K190" s="157">
        <f t="shared" ref="K190:K197" si="9">ROUND(E190*J190,2)</f>
        <v>39723.06</v>
      </c>
      <c r="L190" s="157">
        <v>15</v>
      </c>
      <c r="M190" s="157">
        <f t="shared" ref="M190:M197" si="10">G190*(1+L190/100)</f>
        <v>0</v>
      </c>
      <c r="N190" s="157">
        <v>0</v>
      </c>
      <c r="O190" s="157">
        <f t="shared" ref="O190:O197" si="11">ROUND(E190*N190,2)</f>
        <v>0</v>
      </c>
      <c r="P190" s="157">
        <v>0</v>
      </c>
      <c r="Q190" s="157">
        <f t="shared" ref="Q190:Q197" si="12">ROUND(E190*P190,2)</f>
        <v>0</v>
      </c>
      <c r="R190" s="157"/>
      <c r="S190" s="157" t="s">
        <v>187</v>
      </c>
      <c r="T190" s="157" t="s">
        <v>187</v>
      </c>
      <c r="U190" s="157">
        <v>0.93300000000000005</v>
      </c>
      <c r="V190" s="157">
        <f t="shared" ref="V190:V197" si="13">ROUND(E190*U190,2)</f>
        <v>105.74</v>
      </c>
      <c r="W190" s="157"/>
      <c r="X190" s="157" t="s">
        <v>169</v>
      </c>
      <c r="Y190" s="148"/>
      <c r="Z190" s="148"/>
      <c r="AA190" s="148"/>
      <c r="AB190" s="148"/>
      <c r="AC190" s="148"/>
      <c r="AD190" s="148"/>
      <c r="AE190" s="148"/>
      <c r="AF190" s="148"/>
      <c r="AG190" s="148" t="s">
        <v>454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">
      <c r="A191" s="172">
        <v>79</v>
      </c>
      <c r="B191" s="173" t="s">
        <v>455</v>
      </c>
      <c r="C191" s="180" t="s">
        <v>456</v>
      </c>
      <c r="D191" s="174" t="s">
        <v>231</v>
      </c>
      <c r="E191" s="175">
        <v>113.33256</v>
      </c>
      <c r="F191" s="176"/>
      <c r="G191" s="177">
        <f t="shared" si="7"/>
        <v>0</v>
      </c>
      <c r="H191" s="158">
        <v>0</v>
      </c>
      <c r="I191" s="157">
        <f t="shared" si="8"/>
        <v>0</v>
      </c>
      <c r="J191" s="158">
        <v>227</v>
      </c>
      <c r="K191" s="157">
        <f t="shared" si="9"/>
        <v>25726.49</v>
      </c>
      <c r="L191" s="157">
        <v>15</v>
      </c>
      <c r="M191" s="157">
        <f t="shared" si="10"/>
        <v>0</v>
      </c>
      <c r="N191" s="157">
        <v>0</v>
      </c>
      <c r="O191" s="157">
        <f t="shared" si="11"/>
        <v>0</v>
      </c>
      <c r="P191" s="157">
        <v>0</v>
      </c>
      <c r="Q191" s="157">
        <f t="shared" si="12"/>
        <v>0</v>
      </c>
      <c r="R191" s="157"/>
      <c r="S191" s="157" t="s">
        <v>187</v>
      </c>
      <c r="T191" s="157" t="s">
        <v>187</v>
      </c>
      <c r="U191" s="157">
        <v>0.49</v>
      </c>
      <c r="V191" s="157">
        <f t="shared" si="13"/>
        <v>55.53</v>
      </c>
      <c r="W191" s="157"/>
      <c r="X191" s="157" t="s">
        <v>169</v>
      </c>
      <c r="Y191" s="148"/>
      <c r="Z191" s="148"/>
      <c r="AA191" s="148"/>
      <c r="AB191" s="148"/>
      <c r="AC191" s="148"/>
      <c r="AD191" s="148"/>
      <c r="AE191" s="148"/>
      <c r="AF191" s="148"/>
      <c r="AG191" s="148" t="s">
        <v>454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72">
        <v>80</v>
      </c>
      <c r="B192" s="173" t="s">
        <v>457</v>
      </c>
      <c r="C192" s="180" t="s">
        <v>458</v>
      </c>
      <c r="D192" s="174" t="s">
        <v>231</v>
      </c>
      <c r="E192" s="175">
        <v>2153.3186000000001</v>
      </c>
      <c r="F192" s="176"/>
      <c r="G192" s="177">
        <f t="shared" si="7"/>
        <v>0</v>
      </c>
      <c r="H192" s="158">
        <v>0</v>
      </c>
      <c r="I192" s="157">
        <f t="shared" si="8"/>
        <v>0</v>
      </c>
      <c r="J192" s="158">
        <v>15.9</v>
      </c>
      <c r="K192" s="157">
        <f t="shared" si="9"/>
        <v>34237.769999999997</v>
      </c>
      <c r="L192" s="157">
        <v>15</v>
      </c>
      <c r="M192" s="157">
        <f t="shared" si="10"/>
        <v>0</v>
      </c>
      <c r="N192" s="157">
        <v>0</v>
      </c>
      <c r="O192" s="157">
        <f t="shared" si="11"/>
        <v>0</v>
      </c>
      <c r="P192" s="157">
        <v>0</v>
      </c>
      <c r="Q192" s="157">
        <f t="shared" si="12"/>
        <v>0</v>
      </c>
      <c r="R192" s="157"/>
      <c r="S192" s="157" t="s">
        <v>187</v>
      </c>
      <c r="T192" s="157" t="s">
        <v>187</v>
      </c>
      <c r="U192" s="157">
        <v>0</v>
      </c>
      <c r="V192" s="157">
        <f t="shared" si="13"/>
        <v>0</v>
      </c>
      <c r="W192" s="157"/>
      <c r="X192" s="157" t="s">
        <v>169</v>
      </c>
      <c r="Y192" s="148"/>
      <c r="Z192" s="148"/>
      <c r="AA192" s="148"/>
      <c r="AB192" s="148"/>
      <c r="AC192" s="148"/>
      <c r="AD192" s="148"/>
      <c r="AE192" s="148"/>
      <c r="AF192" s="148"/>
      <c r="AG192" s="148" t="s">
        <v>454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72">
        <v>81</v>
      </c>
      <c r="B193" s="173" t="s">
        <v>459</v>
      </c>
      <c r="C193" s="180" t="s">
        <v>460</v>
      </c>
      <c r="D193" s="174" t="s">
        <v>231</v>
      </c>
      <c r="E193" s="175">
        <v>113.33256</v>
      </c>
      <c r="F193" s="176"/>
      <c r="G193" s="177">
        <f t="shared" si="7"/>
        <v>0</v>
      </c>
      <c r="H193" s="158">
        <v>0</v>
      </c>
      <c r="I193" s="157">
        <f t="shared" si="8"/>
        <v>0</v>
      </c>
      <c r="J193" s="158">
        <v>317.5</v>
      </c>
      <c r="K193" s="157">
        <f t="shared" si="9"/>
        <v>35983.089999999997</v>
      </c>
      <c r="L193" s="157">
        <v>15</v>
      </c>
      <c r="M193" s="157">
        <f t="shared" si="10"/>
        <v>0</v>
      </c>
      <c r="N193" s="157">
        <v>0</v>
      </c>
      <c r="O193" s="157">
        <f t="shared" si="11"/>
        <v>0</v>
      </c>
      <c r="P193" s="157">
        <v>0</v>
      </c>
      <c r="Q193" s="157">
        <f t="shared" si="12"/>
        <v>0</v>
      </c>
      <c r="R193" s="157"/>
      <c r="S193" s="157" t="s">
        <v>187</v>
      </c>
      <c r="T193" s="157" t="s">
        <v>187</v>
      </c>
      <c r="U193" s="157">
        <v>0.94199999999999995</v>
      </c>
      <c r="V193" s="157">
        <f t="shared" si="13"/>
        <v>106.76</v>
      </c>
      <c r="W193" s="157"/>
      <c r="X193" s="157" t="s">
        <v>169</v>
      </c>
      <c r="Y193" s="148"/>
      <c r="Z193" s="148"/>
      <c r="AA193" s="148"/>
      <c r="AB193" s="148"/>
      <c r="AC193" s="148"/>
      <c r="AD193" s="148"/>
      <c r="AE193" s="148"/>
      <c r="AF193" s="148"/>
      <c r="AG193" s="148" t="s">
        <v>454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72">
        <v>82</v>
      </c>
      <c r="B194" s="173" t="s">
        <v>461</v>
      </c>
      <c r="C194" s="180" t="s">
        <v>462</v>
      </c>
      <c r="D194" s="174" t="s">
        <v>231</v>
      </c>
      <c r="E194" s="175">
        <v>453.33022999999997</v>
      </c>
      <c r="F194" s="176"/>
      <c r="G194" s="177">
        <f t="shared" si="7"/>
        <v>0</v>
      </c>
      <c r="H194" s="158">
        <v>0</v>
      </c>
      <c r="I194" s="157">
        <f t="shared" si="8"/>
        <v>0</v>
      </c>
      <c r="J194" s="158">
        <v>35.4</v>
      </c>
      <c r="K194" s="157">
        <f t="shared" si="9"/>
        <v>16047.89</v>
      </c>
      <c r="L194" s="157">
        <v>15</v>
      </c>
      <c r="M194" s="157">
        <f t="shared" si="10"/>
        <v>0</v>
      </c>
      <c r="N194" s="157">
        <v>0</v>
      </c>
      <c r="O194" s="157">
        <f t="shared" si="11"/>
        <v>0</v>
      </c>
      <c r="P194" s="157">
        <v>0</v>
      </c>
      <c r="Q194" s="157">
        <f t="shared" si="12"/>
        <v>0</v>
      </c>
      <c r="R194" s="157"/>
      <c r="S194" s="157" t="s">
        <v>187</v>
      </c>
      <c r="T194" s="157" t="s">
        <v>187</v>
      </c>
      <c r="U194" s="157">
        <v>0.105</v>
      </c>
      <c r="V194" s="157">
        <f t="shared" si="13"/>
        <v>47.6</v>
      </c>
      <c r="W194" s="157"/>
      <c r="X194" s="157" t="s">
        <v>169</v>
      </c>
      <c r="Y194" s="148"/>
      <c r="Z194" s="148"/>
      <c r="AA194" s="148"/>
      <c r="AB194" s="148"/>
      <c r="AC194" s="148"/>
      <c r="AD194" s="148"/>
      <c r="AE194" s="148"/>
      <c r="AF194" s="148"/>
      <c r="AG194" s="148" t="s">
        <v>454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">
      <c r="A195" s="172">
        <v>83</v>
      </c>
      <c r="B195" s="173" t="s">
        <v>463</v>
      </c>
      <c r="C195" s="180" t="s">
        <v>464</v>
      </c>
      <c r="D195" s="174" t="s">
        <v>231</v>
      </c>
      <c r="E195" s="175">
        <v>113.33256</v>
      </c>
      <c r="F195" s="176"/>
      <c r="G195" s="177">
        <f t="shared" si="7"/>
        <v>0</v>
      </c>
      <c r="H195" s="158">
        <v>0</v>
      </c>
      <c r="I195" s="157">
        <f t="shared" si="8"/>
        <v>0</v>
      </c>
      <c r="J195" s="158">
        <v>300</v>
      </c>
      <c r="K195" s="157">
        <f t="shared" si="9"/>
        <v>33999.769999999997</v>
      </c>
      <c r="L195" s="157">
        <v>15</v>
      </c>
      <c r="M195" s="157">
        <f t="shared" si="10"/>
        <v>0</v>
      </c>
      <c r="N195" s="157">
        <v>0</v>
      </c>
      <c r="O195" s="157">
        <f t="shared" si="11"/>
        <v>0</v>
      </c>
      <c r="P195" s="157">
        <v>0</v>
      </c>
      <c r="Q195" s="157">
        <f t="shared" si="12"/>
        <v>0</v>
      </c>
      <c r="R195" s="157"/>
      <c r="S195" s="157" t="s">
        <v>187</v>
      </c>
      <c r="T195" s="157" t="s">
        <v>187</v>
      </c>
      <c r="U195" s="157">
        <v>0</v>
      </c>
      <c r="V195" s="157">
        <f t="shared" si="13"/>
        <v>0</v>
      </c>
      <c r="W195" s="157"/>
      <c r="X195" s="157" t="s">
        <v>169</v>
      </c>
      <c r="Y195" s="148"/>
      <c r="Z195" s="148"/>
      <c r="AA195" s="148"/>
      <c r="AB195" s="148"/>
      <c r="AC195" s="148"/>
      <c r="AD195" s="148"/>
      <c r="AE195" s="148"/>
      <c r="AF195" s="148"/>
      <c r="AG195" s="148" t="s">
        <v>454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72">
        <v>84</v>
      </c>
      <c r="B196" s="173" t="s">
        <v>465</v>
      </c>
      <c r="C196" s="180" t="s">
        <v>466</v>
      </c>
      <c r="D196" s="174" t="s">
        <v>231</v>
      </c>
      <c r="E196" s="175">
        <v>113.33256</v>
      </c>
      <c r="F196" s="176"/>
      <c r="G196" s="177">
        <f t="shared" si="7"/>
        <v>0</v>
      </c>
      <c r="H196" s="158">
        <v>0</v>
      </c>
      <c r="I196" s="157">
        <f t="shared" si="8"/>
        <v>0</v>
      </c>
      <c r="J196" s="158">
        <v>10.4</v>
      </c>
      <c r="K196" s="157">
        <f t="shared" si="9"/>
        <v>1178.6600000000001</v>
      </c>
      <c r="L196" s="157">
        <v>15</v>
      </c>
      <c r="M196" s="157">
        <f t="shared" si="10"/>
        <v>0</v>
      </c>
      <c r="N196" s="157">
        <v>0</v>
      </c>
      <c r="O196" s="157">
        <f t="shared" si="11"/>
        <v>0</v>
      </c>
      <c r="P196" s="157">
        <v>0</v>
      </c>
      <c r="Q196" s="157">
        <f t="shared" si="12"/>
        <v>0</v>
      </c>
      <c r="R196" s="157"/>
      <c r="S196" s="157" t="s">
        <v>187</v>
      </c>
      <c r="T196" s="157" t="s">
        <v>187</v>
      </c>
      <c r="U196" s="157">
        <v>6.0000000000000001E-3</v>
      </c>
      <c r="V196" s="157">
        <f t="shared" si="13"/>
        <v>0.68</v>
      </c>
      <c r="W196" s="157"/>
      <c r="X196" s="157" t="s">
        <v>169</v>
      </c>
      <c r="Y196" s="148"/>
      <c r="Z196" s="148"/>
      <c r="AA196" s="148"/>
      <c r="AB196" s="148"/>
      <c r="AC196" s="148"/>
      <c r="AD196" s="148"/>
      <c r="AE196" s="148"/>
      <c r="AF196" s="148"/>
      <c r="AG196" s="148" t="s">
        <v>454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 x14ac:dyDescent="0.2">
      <c r="A197" s="166">
        <v>85</v>
      </c>
      <c r="B197" s="167" t="s">
        <v>467</v>
      </c>
      <c r="C197" s="181" t="s">
        <v>468</v>
      </c>
      <c r="D197" s="168" t="s">
        <v>218</v>
      </c>
      <c r="E197" s="169">
        <v>242.86</v>
      </c>
      <c r="F197" s="170"/>
      <c r="G197" s="171">
        <f t="shared" si="7"/>
        <v>0</v>
      </c>
      <c r="H197" s="158">
        <v>0</v>
      </c>
      <c r="I197" s="157">
        <f t="shared" si="8"/>
        <v>0</v>
      </c>
      <c r="J197" s="158">
        <v>114</v>
      </c>
      <c r="K197" s="157">
        <f t="shared" si="9"/>
        <v>27686.04</v>
      </c>
      <c r="L197" s="157">
        <v>15</v>
      </c>
      <c r="M197" s="157">
        <f t="shared" si="10"/>
        <v>0</v>
      </c>
      <c r="N197" s="157">
        <v>0</v>
      </c>
      <c r="O197" s="157">
        <f t="shared" si="11"/>
        <v>0</v>
      </c>
      <c r="P197" s="157">
        <v>4.0000000000000001E-3</v>
      </c>
      <c r="Q197" s="157">
        <f t="shared" si="12"/>
        <v>0.97</v>
      </c>
      <c r="R197" s="157"/>
      <c r="S197" s="157" t="s">
        <v>167</v>
      </c>
      <c r="T197" s="157" t="s">
        <v>168</v>
      </c>
      <c r="U197" s="157">
        <v>0.41</v>
      </c>
      <c r="V197" s="157">
        <f t="shared" si="13"/>
        <v>99.57</v>
      </c>
      <c r="W197" s="157"/>
      <c r="X197" s="157" t="s">
        <v>169</v>
      </c>
      <c r="Y197" s="148"/>
      <c r="Z197" s="148"/>
      <c r="AA197" s="148"/>
      <c r="AB197" s="148"/>
      <c r="AC197" s="148"/>
      <c r="AD197" s="148"/>
      <c r="AE197" s="148"/>
      <c r="AF197" s="148"/>
      <c r="AG197" s="148" t="s">
        <v>407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55"/>
      <c r="B198" s="156"/>
      <c r="C198" s="187" t="s">
        <v>469</v>
      </c>
      <c r="D198" s="185"/>
      <c r="E198" s="186">
        <v>172.93</v>
      </c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8"/>
      <c r="Z198" s="148"/>
      <c r="AA198" s="148"/>
      <c r="AB198" s="148"/>
      <c r="AC198" s="148"/>
      <c r="AD198" s="148"/>
      <c r="AE198" s="148"/>
      <c r="AF198" s="148"/>
      <c r="AG198" s="148" t="s">
        <v>200</v>
      </c>
      <c r="AH198" s="148">
        <v>0</v>
      </c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">
      <c r="A199" s="155"/>
      <c r="B199" s="156"/>
      <c r="C199" s="187" t="s">
        <v>257</v>
      </c>
      <c r="D199" s="185"/>
      <c r="E199" s="186">
        <v>69.930000000000007</v>
      </c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 t="s">
        <v>200</v>
      </c>
      <c r="AH199" s="148">
        <v>0</v>
      </c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 x14ac:dyDescent="0.2">
      <c r="A200" s="166">
        <v>86</v>
      </c>
      <c r="B200" s="167" t="s">
        <v>470</v>
      </c>
      <c r="C200" s="181" t="s">
        <v>471</v>
      </c>
      <c r="D200" s="168" t="s">
        <v>218</v>
      </c>
      <c r="E200" s="169">
        <v>593.41999999999996</v>
      </c>
      <c r="F200" s="170"/>
      <c r="G200" s="171">
        <f>ROUND(E200*F200,2)</f>
        <v>0</v>
      </c>
      <c r="H200" s="158">
        <v>0</v>
      </c>
      <c r="I200" s="157">
        <f>ROUND(E200*H200,2)</f>
        <v>0</v>
      </c>
      <c r="J200" s="158">
        <v>500</v>
      </c>
      <c r="K200" s="157">
        <f>ROUND(E200*J200,2)</f>
        <v>296710</v>
      </c>
      <c r="L200" s="157">
        <v>15</v>
      </c>
      <c r="M200" s="157">
        <f>G200*(1+L200/100)</f>
        <v>0</v>
      </c>
      <c r="N200" s="157">
        <v>0</v>
      </c>
      <c r="O200" s="157">
        <f>ROUND(E200*N200,2)</f>
        <v>0</v>
      </c>
      <c r="P200" s="157">
        <v>0</v>
      </c>
      <c r="Q200" s="157">
        <f>ROUND(E200*P200,2)</f>
        <v>0</v>
      </c>
      <c r="R200" s="157"/>
      <c r="S200" s="157" t="s">
        <v>167</v>
      </c>
      <c r="T200" s="157" t="s">
        <v>168</v>
      </c>
      <c r="U200" s="157">
        <v>0</v>
      </c>
      <c r="V200" s="157">
        <f>ROUND(E200*U200,2)</f>
        <v>0</v>
      </c>
      <c r="W200" s="157"/>
      <c r="X200" s="157" t="s">
        <v>169</v>
      </c>
      <c r="Y200" s="148"/>
      <c r="Z200" s="148"/>
      <c r="AA200" s="148"/>
      <c r="AB200" s="148"/>
      <c r="AC200" s="148"/>
      <c r="AD200" s="148"/>
      <c r="AE200" s="148"/>
      <c r="AF200" s="148"/>
      <c r="AG200" s="148" t="s">
        <v>170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">
      <c r="A201" s="155"/>
      <c r="B201" s="156"/>
      <c r="C201" s="187" t="s">
        <v>472</v>
      </c>
      <c r="D201" s="185"/>
      <c r="E201" s="186">
        <v>72.17</v>
      </c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8"/>
      <c r="Z201" s="148"/>
      <c r="AA201" s="148"/>
      <c r="AB201" s="148"/>
      <c r="AC201" s="148"/>
      <c r="AD201" s="148"/>
      <c r="AE201" s="148"/>
      <c r="AF201" s="148"/>
      <c r="AG201" s="148" t="s">
        <v>200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">
      <c r="A202" s="155"/>
      <c r="B202" s="156"/>
      <c r="C202" s="187" t="s">
        <v>473</v>
      </c>
      <c r="D202" s="185"/>
      <c r="E202" s="186">
        <v>137.51</v>
      </c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8"/>
      <c r="Z202" s="148"/>
      <c r="AA202" s="148"/>
      <c r="AB202" s="148"/>
      <c r="AC202" s="148"/>
      <c r="AD202" s="148"/>
      <c r="AE202" s="148"/>
      <c r="AF202" s="148"/>
      <c r="AG202" s="148" t="s">
        <v>200</v>
      </c>
      <c r="AH202" s="148">
        <v>0</v>
      </c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">
      <c r="A203" s="155"/>
      <c r="B203" s="156"/>
      <c r="C203" s="187" t="s">
        <v>474</v>
      </c>
      <c r="D203" s="185"/>
      <c r="E203" s="186">
        <v>77.8</v>
      </c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48"/>
      <c r="Z203" s="148"/>
      <c r="AA203" s="148"/>
      <c r="AB203" s="148"/>
      <c r="AC203" s="148"/>
      <c r="AD203" s="148"/>
      <c r="AE203" s="148"/>
      <c r="AF203" s="148"/>
      <c r="AG203" s="148" t="s">
        <v>200</v>
      </c>
      <c r="AH203" s="148">
        <v>0</v>
      </c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">
      <c r="A204" s="155"/>
      <c r="B204" s="156"/>
      <c r="C204" s="187" t="s">
        <v>473</v>
      </c>
      <c r="D204" s="185"/>
      <c r="E204" s="186">
        <v>137.51</v>
      </c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8"/>
      <c r="Z204" s="148"/>
      <c r="AA204" s="148"/>
      <c r="AB204" s="148"/>
      <c r="AC204" s="148"/>
      <c r="AD204" s="148"/>
      <c r="AE204" s="148"/>
      <c r="AF204" s="148"/>
      <c r="AG204" s="148" t="s">
        <v>200</v>
      </c>
      <c r="AH204" s="148">
        <v>0</v>
      </c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 x14ac:dyDescent="0.2">
      <c r="A205" s="155"/>
      <c r="B205" s="156"/>
      <c r="C205" s="187" t="s">
        <v>475</v>
      </c>
      <c r="D205" s="185"/>
      <c r="E205" s="186">
        <v>32</v>
      </c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48"/>
      <c r="Z205" s="148"/>
      <c r="AA205" s="148"/>
      <c r="AB205" s="148"/>
      <c r="AC205" s="148"/>
      <c r="AD205" s="148"/>
      <c r="AE205" s="148"/>
      <c r="AF205" s="148"/>
      <c r="AG205" s="148" t="s">
        <v>200</v>
      </c>
      <c r="AH205" s="148">
        <v>0</v>
      </c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">
      <c r="A206" s="155"/>
      <c r="B206" s="156"/>
      <c r="C206" s="187" t="s">
        <v>476</v>
      </c>
      <c r="D206" s="185"/>
      <c r="E206" s="186">
        <v>136.43</v>
      </c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8"/>
      <c r="Z206" s="148"/>
      <c r="AA206" s="148"/>
      <c r="AB206" s="148"/>
      <c r="AC206" s="148"/>
      <c r="AD206" s="148"/>
      <c r="AE206" s="148"/>
      <c r="AF206" s="148"/>
      <c r="AG206" s="148" t="s">
        <v>200</v>
      </c>
      <c r="AH206" s="148">
        <v>0</v>
      </c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">
      <c r="A207" s="172">
        <v>87</v>
      </c>
      <c r="B207" s="173" t="s">
        <v>477</v>
      </c>
      <c r="C207" s="180" t="s">
        <v>478</v>
      </c>
      <c r="D207" s="174" t="s">
        <v>264</v>
      </c>
      <c r="E207" s="175">
        <v>1</v>
      </c>
      <c r="F207" s="176"/>
      <c r="G207" s="177">
        <f>ROUND(E207*F207,2)</f>
        <v>0</v>
      </c>
      <c r="H207" s="158">
        <v>0</v>
      </c>
      <c r="I207" s="157">
        <f>ROUND(E207*H207,2)</f>
        <v>0</v>
      </c>
      <c r="J207" s="158">
        <v>3000</v>
      </c>
      <c r="K207" s="157">
        <f>ROUND(E207*J207,2)</f>
        <v>3000</v>
      </c>
      <c r="L207" s="157">
        <v>15</v>
      </c>
      <c r="M207" s="157">
        <f>G207*(1+L207/100)</f>
        <v>0</v>
      </c>
      <c r="N207" s="157">
        <v>0</v>
      </c>
      <c r="O207" s="157">
        <f>ROUND(E207*N207,2)</f>
        <v>0</v>
      </c>
      <c r="P207" s="157">
        <v>0</v>
      </c>
      <c r="Q207" s="157">
        <f>ROUND(E207*P207,2)</f>
        <v>0</v>
      </c>
      <c r="R207" s="157"/>
      <c r="S207" s="157" t="s">
        <v>167</v>
      </c>
      <c r="T207" s="157" t="s">
        <v>168</v>
      </c>
      <c r="U207" s="157">
        <v>0</v>
      </c>
      <c r="V207" s="157">
        <f>ROUND(E207*U207,2)</f>
        <v>0</v>
      </c>
      <c r="W207" s="157"/>
      <c r="X207" s="157" t="s">
        <v>169</v>
      </c>
      <c r="Y207" s="148"/>
      <c r="Z207" s="148"/>
      <c r="AA207" s="148"/>
      <c r="AB207" s="148"/>
      <c r="AC207" s="148"/>
      <c r="AD207" s="148"/>
      <c r="AE207" s="148"/>
      <c r="AF207" s="148"/>
      <c r="AG207" s="148" t="s">
        <v>170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 x14ac:dyDescent="0.2">
      <c r="A208" s="166">
        <v>88</v>
      </c>
      <c r="B208" s="167" t="s">
        <v>479</v>
      </c>
      <c r="C208" s="181" t="s">
        <v>480</v>
      </c>
      <c r="D208" s="168" t="s">
        <v>264</v>
      </c>
      <c r="E208" s="169">
        <v>3</v>
      </c>
      <c r="F208" s="170"/>
      <c r="G208" s="171">
        <f>ROUND(E208*F208,2)</f>
        <v>0</v>
      </c>
      <c r="H208" s="158">
        <v>0</v>
      </c>
      <c r="I208" s="157">
        <f>ROUND(E208*H208,2)</f>
        <v>0</v>
      </c>
      <c r="J208" s="158">
        <v>500</v>
      </c>
      <c r="K208" s="157">
        <f>ROUND(E208*J208,2)</f>
        <v>1500</v>
      </c>
      <c r="L208" s="157">
        <v>15</v>
      </c>
      <c r="M208" s="157">
        <f>G208*(1+L208/100)</f>
        <v>0</v>
      </c>
      <c r="N208" s="157">
        <v>0</v>
      </c>
      <c r="O208" s="157">
        <f>ROUND(E208*N208,2)</f>
        <v>0</v>
      </c>
      <c r="P208" s="157">
        <v>0</v>
      </c>
      <c r="Q208" s="157">
        <f>ROUND(E208*P208,2)</f>
        <v>0</v>
      </c>
      <c r="R208" s="157"/>
      <c r="S208" s="157" t="s">
        <v>167</v>
      </c>
      <c r="T208" s="157" t="s">
        <v>168</v>
      </c>
      <c r="U208" s="157">
        <v>0</v>
      </c>
      <c r="V208" s="157">
        <f>ROUND(E208*U208,2)</f>
        <v>0</v>
      </c>
      <c r="W208" s="157"/>
      <c r="X208" s="157" t="s">
        <v>169</v>
      </c>
      <c r="Y208" s="148"/>
      <c r="Z208" s="148"/>
      <c r="AA208" s="148"/>
      <c r="AB208" s="148"/>
      <c r="AC208" s="148"/>
      <c r="AD208" s="148"/>
      <c r="AE208" s="148"/>
      <c r="AF208" s="148"/>
      <c r="AG208" s="148" t="s">
        <v>170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">
      <c r="A209" s="155"/>
      <c r="B209" s="156"/>
      <c r="C209" s="187" t="s">
        <v>481</v>
      </c>
      <c r="D209" s="185"/>
      <c r="E209" s="186">
        <v>3</v>
      </c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48"/>
      <c r="Z209" s="148"/>
      <c r="AA209" s="148"/>
      <c r="AB209" s="148"/>
      <c r="AC209" s="148"/>
      <c r="AD209" s="148"/>
      <c r="AE209" s="148"/>
      <c r="AF209" s="148"/>
      <c r="AG209" s="148" t="s">
        <v>200</v>
      </c>
      <c r="AH209" s="148">
        <v>0</v>
      </c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 x14ac:dyDescent="0.2">
      <c r="A210" s="166">
        <v>89</v>
      </c>
      <c r="B210" s="167" t="s">
        <v>482</v>
      </c>
      <c r="C210" s="181" t="s">
        <v>483</v>
      </c>
      <c r="D210" s="168" t="s">
        <v>264</v>
      </c>
      <c r="E210" s="169">
        <v>37</v>
      </c>
      <c r="F210" s="170"/>
      <c r="G210" s="171">
        <f>ROUND(E210*F210,2)</f>
        <v>0</v>
      </c>
      <c r="H210" s="158">
        <v>0</v>
      </c>
      <c r="I210" s="157">
        <f>ROUND(E210*H210,2)</f>
        <v>0</v>
      </c>
      <c r="J210" s="158">
        <v>250</v>
      </c>
      <c r="K210" s="157">
        <f>ROUND(E210*J210,2)</f>
        <v>9250</v>
      </c>
      <c r="L210" s="157">
        <v>15</v>
      </c>
      <c r="M210" s="157">
        <f>G210*(1+L210/100)</f>
        <v>0</v>
      </c>
      <c r="N210" s="157">
        <v>0</v>
      </c>
      <c r="O210" s="157">
        <f>ROUND(E210*N210,2)</f>
        <v>0</v>
      </c>
      <c r="P210" s="157">
        <v>0</v>
      </c>
      <c r="Q210" s="157">
        <f>ROUND(E210*P210,2)</f>
        <v>0</v>
      </c>
      <c r="R210" s="157"/>
      <c r="S210" s="157" t="s">
        <v>167</v>
      </c>
      <c r="T210" s="157" t="s">
        <v>168</v>
      </c>
      <c r="U210" s="157">
        <v>0</v>
      </c>
      <c r="V210" s="157">
        <f>ROUND(E210*U210,2)</f>
        <v>0</v>
      </c>
      <c r="W210" s="157"/>
      <c r="X210" s="157" t="s">
        <v>169</v>
      </c>
      <c r="Y210" s="148"/>
      <c r="Z210" s="148"/>
      <c r="AA210" s="148"/>
      <c r="AB210" s="148"/>
      <c r="AC210" s="148"/>
      <c r="AD210" s="148"/>
      <c r="AE210" s="148"/>
      <c r="AF210" s="148"/>
      <c r="AG210" s="148" t="s">
        <v>170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1" x14ac:dyDescent="0.2">
      <c r="A211" s="155"/>
      <c r="B211" s="156"/>
      <c r="C211" s="187" t="s">
        <v>484</v>
      </c>
      <c r="D211" s="185"/>
      <c r="E211" s="186">
        <v>37</v>
      </c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48"/>
      <c r="Z211" s="148"/>
      <c r="AA211" s="148"/>
      <c r="AB211" s="148"/>
      <c r="AC211" s="148"/>
      <c r="AD211" s="148"/>
      <c r="AE211" s="148"/>
      <c r="AF211" s="148"/>
      <c r="AG211" s="148" t="s">
        <v>200</v>
      </c>
      <c r="AH211" s="148">
        <v>0</v>
      </c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">
      <c r="A212" s="166">
        <v>90</v>
      </c>
      <c r="B212" s="167" t="s">
        <v>485</v>
      </c>
      <c r="C212" s="181" t="s">
        <v>486</v>
      </c>
      <c r="D212" s="168" t="s">
        <v>218</v>
      </c>
      <c r="E212" s="169">
        <v>112.5</v>
      </c>
      <c r="F212" s="170"/>
      <c r="G212" s="171">
        <f>ROUND(E212*F212,2)</f>
        <v>0</v>
      </c>
      <c r="H212" s="158">
        <v>0</v>
      </c>
      <c r="I212" s="157">
        <f>ROUND(E212*H212,2)</f>
        <v>0</v>
      </c>
      <c r="J212" s="158">
        <v>95</v>
      </c>
      <c r="K212" s="157">
        <f>ROUND(E212*J212,2)</f>
        <v>10687.5</v>
      </c>
      <c r="L212" s="157">
        <v>15</v>
      </c>
      <c r="M212" s="157">
        <f>G212*(1+L212/100)</f>
        <v>0</v>
      </c>
      <c r="N212" s="157">
        <v>0</v>
      </c>
      <c r="O212" s="157">
        <f>ROUND(E212*N212,2)</f>
        <v>0</v>
      </c>
      <c r="P212" s="157">
        <v>0</v>
      </c>
      <c r="Q212" s="157">
        <f>ROUND(E212*P212,2)</f>
        <v>0</v>
      </c>
      <c r="R212" s="157"/>
      <c r="S212" s="157" t="s">
        <v>167</v>
      </c>
      <c r="T212" s="157" t="s">
        <v>168</v>
      </c>
      <c r="U212" s="157">
        <v>0</v>
      </c>
      <c r="V212" s="157">
        <f>ROUND(E212*U212,2)</f>
        <v>0</v>
      </c>
      <c r="W212" s="157"/>
      <c r="X212" s="157" t="s">
        <v>169</v>
      </c>
      <c r="Y212" s="148"/>
      <c r="Z212" s="148"/>
      <c r="AA212" s="148"/>
      <c r="AB212" s="148"/>
      <c r="AC212" s="148"/>
      <c r="AD212" s="148"/>
      <c r="AE212" s="148"/>
      <c r="AF212" s="148"/>
      <c r="AG212" s="148" t="s">
        <v>170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">
      <c r="A213" s="155"/>
      <c r="B213" s="156"/>
      <c r="C213" s="187" t="s">
        <v>487</v>
      </c>
      <c r="D213" s="185"/>
      <c r="E213" s="186">
        <v>112.5</v>
      </c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48"/>
      <c r="Z213" s="148"/>
      <c r="AA213" s="148"/>
      <c r="AB213" s="148"/>
      <c r="AC213" s="148"/>
      <c r="AD213" s="148"/>
      <c r="AE213" s="148"/>
      <c r="AF213" s="148"/>
      <c r="AG213" s="148" t="s">
        <v>200</v>
      </c>
      <c r="AH213" s="148">
        <v>0</v>
      </c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 x14ac:dyDescent="0.2">
      <c r="A214" s="172">
        <v>91</v>
      </c>
      <c r="B214" s="173" t="s">
        <v>488</v>
      </c>
      <c r="C214" s="180" t="s">
        <v>489</v>
      </c>
      <c r="D214" s="174" t="s">
        <v>264</v>
      </c>
      <c r="E214" s="175">
        <v>1</v>
      </c>
      <c r="F214" s="176"/>
      <c r="G214" s="177">
        <f>ROUND(E214*F214,2)</f>
        <v>0</v>
      </c>
      <c r="H214" s="158">
        <v>0</v>
      </c>
      <c r="I214" s="157">
        <f>ROUND(E214*H214,2)</f>
        <v>0</v>
      </c>
      <c r="J214" s="158">
        <v>1000</v>
      </c>
      <c r="K214" s="157">
        <f>ROUND(E214*J214,2)</f>
        <v>1000</v>
      </c>
      <c r="L214" s="157">
        <v>15</v>
      </c>
      <c r="M214" s="157">
        <f>G214*(1+L214/100)</f>
        <v>0</v>
      </c>
      <c r="N214" s="157">
        <v>0</v>
      </c>
      <c r="O214" s="157">
        <f>ROUND(E214*N214,2)</f>
        <v>0</v>
      </c>
      <c r="P214" s="157">
        <v>0</v>
      </c>
      <c r="Q214" s="157">
        <f>ROUND(E214*P214,2)</f>
        <v>0</v>
      </c>
      <c r="R214" s="157"/>
      <c r="S214" s="157" t="s">
        <v>167</v>
      </c>
      <c r="T214" s="157" t="s">
        <v>168</v>
      </c>
      <c r="U214" s="157">
        <v>0</v>
      </c>
      <c r="V214" s="157">
        <f>ROUND(E214*U214,2)</f>
        <v>0</v>
      </c>
      <c r="W214" s="157"/>
      <c r="X214" s="157" t="s">
        <v>169</v>
      </c>
      <c r="Y214" s="148"/>
      <c r="Z214" s="148"/>
      <c r="AA214" s="148"/>
      <c r="AB214" s="148"/>
      <c r="AC214" s="148"/>
      <c r="AD214" s="148"/>
      <c r="AE214" s="148"/>
      <c r="AF214" s="148"/>
      <c r="AG214" s="148" t="s">
        <v>170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ht="22.5" outlineLevel="1" x14ac:dyDescent="0.2">
      <c r="A215" s="172">
        <v>92</v>
      </c>
      <c r="B215" s="173" t="s">
        <v>490</v>
      </c>
      <c r="C215" s="180" t="s">
        <v>491</v>
      </c>
      <c r="D215" s="174" t="s">
        <v>264</v>
      </c>
      <c r="E215" s="175">
        <v>1</v>
      </c>
      <c r="F215" s="176"/>
      <c r="G215" s="177">
        <f>ROUND(E215*F215,2)</f>
        <v>0</v>
      </c>
      <c r="H215" s="158">
        <v>0</v>
      </c>
      <c r="I215" s="157">
        <f>ROUND(E215*H215,2)</f>
        <v>0</v>
      </c>
      <c r="J215" s="158">
        <v>1000</v>
      </c>
      <c r="K215" s="157">
        <f>ROUND(E215*J215,2)</f>
        <v>1000</v>
      </c>
      <c r="L215" s="157">
        <v>15</v>
      </c>
      <c r="M215" s="157">
        <f>G215*(1+L215/100)</f>
        <v>0</v>
      </c>
      <c r="N215" s="157">
        <v>0</v>
      </c>
      <c r="O215" s="157">
        <f>ROUND(E215*N215,2)</f>
        <v>0</v>
      </c>
      <c r="P215" s="157">
        <v>0</v>
      </c>
      <c r="Q215" s="157">
        <f>ROUND(E215*P215,2)</f>
        <v>0</v>
      </c>
      <c r="R215" s="157"/>
      <c r="S215" s="157" t="s">
        <v>167</v>
      </c>
      <c r="T215" s="157" t="s">
        <v>168</v>
      </c>
      <c r="U215" s="157">
        <v>0</v>
      </c>
      <c r="V215" s="157">
        <f>ROUND(E215*U215,2)</f>
        <v>0</v>
      </c>
      <c r="W215" s="157"/>
      <c r="X215" s="157" t="s">
        <v>169</v>
      </c>
      <c r="Y215" s="148"/>
      <c r="Z215" s="148"/>
      <c r="AA215" s="148"/>
      <c r="AB215" s="148"/>
      <c r="AC215" s="148"/>
      <c r="AD215" s="148"/>
      <c r="AE215" s="148"/>
      <c r="AF215" s="148"/>
      <c r="AG215" s="148" t="s">
        <v>170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">
      <c r="A216" s="172">
        <v>93</v>
      </c>
      <c r="B216" s="173" t="s">
        <v>492</v>
      </c>
      <c r="C216" s="180" t="s">
        <v>493</v>
      </c>
      <c r="D216" s="174" t="s">
        <v>264</v>
      </c>
      <c r="E216" s="175">
        <v>2</v>
      </c>
      <c r="F216" s="176"/>
      <c r="G216" s="177">
        <f>ROUND(E216*F216,2)</f>
        <v>0</v>
      </c>
      <c r="H216" s="158">
        <v>0</v>
      </c>
      <c r="I216" s="157">
        <f>ROUND(E216*H216,2)</f>
        <v>0</v>
      </c>
      <c r="J216" s="158">
        <v>500</v>
      </c>
      <c r="K216" s="157">
        <f>ROUND(E216*J216,2)</f>
        <v>1000</v>
      </c>
      <c r="L216" s="157">
        <v>15</v>
      </c>
      <c r="M216" s="157">
        <f>G216*(1+L216/100)</f>
        <v>0</v>
      </c>
      <c r="N216" s="157">
        <v>0</v>
      </c>
      <c r="O216" s="157">
        <f>ROUND(E216*N216,2)</f>
        <v>0</v>
      </c>
      <c r="P216" s="157">
        <v>0</v>
      </c>
      <c r="Q216" s="157">
        <f>ROUND(E216*P216,2)</f>
        <v>0</v>
      </c>
      <c r="R216" s="157"/>
      <c r="S216" s="157" t="s">
        <v>167</v>
      </c>
      <c r="T216" s="157" t="s">
        <v>168</v>
      </c>
      <c r="U216" s="157">
        <v>0</v>
      </c>
      <c r="V216" s="157">
        <f>ROUND(E216*U216,2)</f>
        <v>0</v>
      </c>
      <c r="W216" s="157"/>
      <c r="X216" s="157" t="s">
        <v>169</v>
      </c>
      <c r="Y216" s="148"/>
      <c r="Z216" s="148"/>
      <c r="AA216" s="148"/>
      <c r="AB216" s="148"/>
      <c r="AC216" s="148"/>
      <c r="AD216" s="148"/>
      <c r="AE216" s="148"/>
      <c r="AF216" s="148"/>
      <c r="AG216" s="148" t="s">
        <v>170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outlineLevel="1" x14ac:dyDescent="0.2">
      <c r="A217" s="172">
        <v>94</v>
      </c>
      <c r="B217" s="173" t="s">
        <v>494</v>
      </c>
      <c r="C217" s="180" t="s">
        <v>495</v>
      </c>
      <c r="D217" s="174" t="s">
        <v>166</v>
      </c>
      <c r="E217" s="175">
        <v>1</v>
      </c>
      <c r="F217" s="176"/>
      <c r="G217" s="177">
        <f>ROUND(E217*F217,2)</f>
        <v>0</v>
      </c>
      <c r="H217" s="158">
        <v>0</v>
      </c>
      <c r="I217" s="157">
        <f>ROUND(E217*H217,2)</f>
        <v>0</v>
      </c>
      <c r="J217" s="158">
        <v>100000</v>
      </c>
      <c r="K217" s="157">
        <f>ROUND(E217*J217,2)</f>
        <v>100000</v>
      </c>
      <c r="L217" s="157">
        <v>15</v>
      </c>
      <c r="M217" s="157">
        <f>G217*(1+L217/100)</f>
        <v>0</v>
      </c>
      <c r="N217" s="157">
        <v>0</v>
      </c>
      <c r="O217" s="157">
        <f>ROUND(E217*N217,2)</f>
        <v>0</v>
      </c>
      <c r="P217" s="157">
        <v>0</v>
      </c>
      <c r="Q217" s="157">
        <f>ROUND(E217*P217,2)</f>
        <v>0</v>
      </c>
      <c r="R217" s="157"/>
      <c r="S217" s="157" t="s">
        <v>167</v>
      </c>
      <c r="T217" s="157" t="s">
        <v>168</v>
      </c>
      <c r="U217" s="157">
        <v>0</v>
      </c>
      <c r="V217" s="157">
        <f>ROUND(E217*U217,2)</f>
        <v>0</v>
      </c>
      <c r="W217" s="157"/>
      <c r="X217" s="157" t="s">
        <v>169</v>
      </c>
      <c r="Y217" s="148"/>
      <c r="Z217" s="148"/>
      <c r="AA217" s="148"/>
      <c r="AB217" s="148"/>
      <c r="AC217" s="148"/>
      <c r="AD217" s="148"/>
      <c r="AE217" s="148"/>
      <c r="AF217" s="148"/>
      <c r="AG217" s="148" t="s">
        <v>170</v>
      </c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 x14ac:dyDescent="0.2">
      <c r="A218" s="166">
        <v>95</v>
      </c>
      <c r="B218" s="167" t="s">
        <v>496</v>
      </c>
      <c r="C218" s="181" t="s">
        <v>497</v>
      </c>
      <c r="D218" s="168" t="s">
        <v>343</v>
      </c>
      <c r="E218" s="169">
        <v>97.8</v>
      </c>
      <c r="F218" s="170"/>
      <c r="G218" s="171">
        <f>ROUND(E218*F218,2)</f>
        <v>0</v>
      </c>
      <c r="H218" s="158">
        <v>0</v>
      </c>
      <c r="I218" s="157">
        <f>ROUND(E218*H218,2)</f>
        <v>0</v>
      </c>
      <c r="J218" s="158">
        <v>500</v>
      </c>
      <c r="K218" s="157">
        <f>ROUND(E218*J218,2)</f>
        <v>48900</v>
      </c>
      <c r="L218" s="157">
        <v>15</v>
      </c>
      <c r="M218" s="157">
        <f>G218*(1+L218/100)</f>
        <v>0</v>
      </c>
      <c r="N218" s="157">
        <v>0</v>
      </c>
      <c r="O218" s="157">
        <f>ROUND(E218*N218,2)</f>
        <v>0</v>
      </c>
      <c r="P218" s="157">
        <v>0</v>
      </c>
      <c r="Q218" s="157">
        <f>ROUND(E218*P218,2)</f>
        <v>0</v>
      </c>
      <c r="R218" s="157"/>
      <c r="S218" s="157" t="s">
        <v>167</v>
      </c>
      <c r="T218" s="157" t="s">
        <v>168</v>
      </c>
      <c r="U218" s="157">
        <v>0</v>
      </c>
      <c r="V218" s="157">
        <f>ROUND(E218*U218,2)</f>
        <v>0</v>
      </c>
      <c r="W218" s="157"/>
      <c r="X218" s="157" t="s">
        <v>169</v>
      </c>
      <c r="Y218" s="148"/>
      <c r="Z218" s="148"/>
      <c r="AA218" s="148"/>
      <c r="AB218" s="148"/>
      <c r="AC218" s="148"/>
      <c r="AD218" s="148"/>
      <c r="AE218" s="148"/>
      <c r="AF218" s="148"/>
      <c r="AG218" s="148" t="s">
        <v>170</v>
      </c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">
      <c r="A219" s="155"/>
      <c r="B219" s="156"/>
      <c r="C219" s="187" t="s">
        <v>498</v>
      </c>
      <c r="D219" s="185"/>
      <c r="E219" s="186">
        <v>97.8</v>
      </c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48"/>
      <c r="Z219" s="148"/>
      <c r="AA219" s="148"/>
      <c r="AB219" s="148"/>
      <c r="AC219" s="148"/>
      <c r="AD219" s="148"/>
      <c r="AE219" s="148"/>
      <c r="AF219" s="148"/>
      <c r="AG219" s="148" t="s">
        <v>200</v>
      </c>
      <c r="AH219" s="148">
        <v>0</v>
      </c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">
      <c r="A220" s="172">
        <v>96</v>
      </c>
      <c r="B220" s="173" t="s">
        <v>499</v>
      </c>
      <c r="C220" s="180" t="s">
        <v>500</v>
      </c>
      <c r="D220" s="174" t="s">
        <v>343</v>
      </c>
      <c r="E220" s="175">
        <v>58.9</v>
      </c>
      <c r="F220" s="176"/>
      <c r="G220" s="177">
        <f>ROUND(E220*F220,2)</f>
        <v>0</v>
      </c>
      <c r="H220" s="158">
        <v>0</v>
      </c>
      <c r="I220" s="157">
        <f>ROUND(E220*H220,2)</f>
        <v>0</v>
      </c>
      <c r="J220" s="158">
        <v>500</v>
      </c>
      <c r="K220" s="157">
        <f>ROUND(E220*J220,2)</f>
        <v>29450</v>
      </c>
      <c r="L220" s="157">
        <v>15</v>
      </c>
      <c r="M220" s="157">
        <f>G220*(1+L220/100)</f>
        <v>0</v>
      </c>
      <c r="N220" s="157">
        <v>0</v>
      </c>
      <c r="O220" s="157">
        <f>ROUND(E220*N220,2)</f>
        <v>0</v>
      </c>
      <c r="P220" s="157">
        <v>0</v>
      </c>
      <c r="Q220" s="157">
        <f>ROUND(E220*P220,2)</f>
        <v>0</v>
      </c>
      <c r="R220" s="157"/>
      <c r="S220" s="157" t="s">
        <v>167</v>
      </c>
      <c r="T220" s="157" t="s">
        <v>168</v>
      </c>
      <c r="U220" s="157">
        <v>0</v>
      </c>
      <c r="V220" s="157">
        <f>ROUND(E220*U220,2)</f>
        <v>0</v>
      </c>
      <c r="W220" s="157"/>
      <c r="X220" s="157" t="s">
        <v>169</v>
      </c>
      <c r="Y220" s="148"/>
      <c r="Z220" s="148"/>
      <c r="AA220" s="148"/>
      <c r="AB220" s="148"/>
      <c r="AC220" s="148"/>
      <c r="AD220" s="148"/>
      <c r="AE220" s="148"/>
      <c r="AF220" s="148"/>
      <c r="AG220" s="148" t="s">
        <v>170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ht="22.5" outlineLevel="1" x14ac:dyDescent="0.2">
      <c r="A221" s="166">
        <v>97</v>
      </c>
      <c r="B221" s="167" t="s">
        <v>501</v>
      </c>
      <c r="C221" s="181" t="s">
        <v>502</v>
      </c>
      <c r="D221" s="168" t="s">
        <v>343</v>
      </c>
      <c r="E221" s="169">
        <v>41</v>
      </c>
      <c r="F221" s="170"/>
      <c r="G221" s="171">
        <f>ROUND(E221*F221,2)</f>
        <v>0</v>
      </c>
      <c r="H221" s="158">
        <v>0</v>
      </c>
      <c r="I221" s="157">
        <f>ROUND(E221*H221,2)</f>
        <v>0</v>
      </c>
      <c r="J221" s="158">
        <v>500</v>
      </c>
      <c r="K221" s="157">
        <f>ROUND(E221*J221,2)</f>
        <v>20500</v>
      </c>
      <c r="L221" s="157">
        <v>15</v>
      </c>
      <c r="M221" s="157">
        <f>G221*(1+L221/100)</f>
        <v>0</v>
      </c>
      <c r="N221" s="157">
        <v>0</v>
      </c>
      <c r="O221" s="157">
        <f>ROUND(E221*N221,2)</f>
        <v>0</v>
      </c>
      <c r="P221" s="157">
        <v>0</v>
      </c>
      <c r="Q221" s="157">
        <f>ROUND(E221*P221,2)</f>
        <v>0</v>
      </c>
      <c r="R221" s="157"/>
      <c r="S221" s="157" t="s">
        <v>167</v>
      </c>
      <c r="T221" s="157" t="s">
        <v>168</v>
      </c>
      <c r="U221" s="157">
        <v>0</v>
      </c>
      <c r="V221" s="157">
        <f>ROUND(E221*U221,2)</f>
        <v>0</v>
      </c>
      <c r="W221" s="157"/>
      <c r="X221" s="157" t="s">
        <v>169</v>
      </c>
      <c r="Y221" s="148"/>
      <c r="Z221" s="148"/>
      <c r="AA221" s="148"/>
      <c r="AB221" s="148"/>
      <c r="AC221" s="148"/>
      <c r="AD221" s="148"/>
      <c r="AE221" s="148"/>
      <c r="AF221" s="148"/>
      <c r="AG221" s="148" t="s">
        <v>170</v>
      </c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">
      <c r="A222" s="155"/>
      <c r="B222" s="156"/>
      <c r="C222" s="187" t="s">
        <v>503</v>
      </c>
      <c r="D222" s="185"/>
      <c r="E222" s="186">
        <v>41</v>
      </c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48"/>
      <c r="Z222" s="148"/>
      <c r="AA222" s="148"/>
      <c r="AB222" s="148"/>
      <c r="AC222" s="148"/>
      <c r="AD222" s="148"/>
      <c r="AE222" s="148"/>
      <c r="AF222" s="148"/>
      <c r="AG222" s="148" t="s">
        <v>200</v>
      </c>
      <c r="AH222" s="148">
        <v>0</v>
      </c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">
      <c r="A223" s="166">
        <v>98</v>
      </c>
      <c r="B223" s="167" t="s">
        <v>504</v>
      </c>
      <c r="C223" s="181" t="s">
        <v>505</v>
      </c>
      <c r="D223" s="168" t="s">
        <v>343</v>
      </c>
      <c r="E223" s="169">
        <v>60</v>
      </c>
      <c r="F223" s="170"/>
      <c r="G223" s="171">
        <f>ROUND(E223*F223,2)</f>
        <v>0</v>
      </c>
      <c r="H223" s="158">
        <v>0</v>
      </c>
      <c r="I223" s="157">
        <f>ROUND(E223*H223,2)</f>
        <v>0</v>
      </c>
      <c r="J223" s="158">
        <v>400</v>
      </c>
      <c r="K223" s="157">
        <f>ROUND(E223*J223,2)</f>
        <v>24000</v>
      </c>
      <c r="L223" s="157">
        <v>15</v>
      </c>
      <c r="M223" s="157">
        <f>G223*(1+L223/100)</f>
        <v>0</v>
      </c>
      <c r="N223" s="157">
        <v>0</v>
      </c>
      <c r="O223" s="157">
        <f>ROUND(E223*N223,2)</f>
        <v>0</v>
      </c>
      <c r="P223" s="157">
        <v>0</v>
      </c>
      <c r="Q223" s="157">
        <f>ROUND(E223*P223,2)</f>
        <v>0</v>
      </c>
      <c r="R223" s="157"/>
      <c r="S223" s="157" t="s">
        <v>167</v>
      </c>
      <c r="T223" s="157" t="s">
        <v>168</v>
      </c>
      <c r="U223" s="157">
        <v>0</v>
      </c>
      <c r="V223" s="157">
        <f>ROUND(E223*U223,2)</f>
        <v>0</v>
      </c>
      <c r="W223" s="157"/>
      <c r="X223" s="157" t="s">
        <v>169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170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 x14ac:dyDescent="0.2">
      <c r="A224" s="155"/>
      <c r="B224" s="156"/>
      <c r="C224" s="187" t="s">
        <v>506</v>
      </c>
      <c r="D224" s="185"/>
      <c r="E224" s="186">
        <v>60</v>
      </c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48"/>
      <c r="Z224" s="148"/>
      <c r="AA224" s="148"/>
      <c r="AB224" s="148"/>
      <c r="AC224" s="148"/>
      <c r="AD224" s="148"/>
      <c r="AE224" s="148"/>
      <c r="AF224" s="148"/>
      <c r="AG224" s="148" t="s">
        <v>200</v>
      </c>
      <c r="AH224" s="148">
        <v>0</v>
      </c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ht="22.5" outlineLevel="1" x14ac:dyDescent="0.2">
      <c r="A225" s="172">
        <v>99</v>
      </c>
      <c r="B225" s="173" t="s">
        <v>507</v>
      </c>
      <c r="C225" s="180" t="s">
        <v>508</v>
      </c>
      <c r="D225" s="174" t="s">
        <v>264</v>
      </c>
      <c r="E225" s="175">
        <v>10</v>
      </c>
      <c r="F225" s="176"/>
      <c r="G225" s="177">
        <f>ROUND(E225*F225,2)</f>
        <v>0</v>
      </c>
      <c r="H225" s="158">
        <v>0</v>
      </c>
      <c r="I225" s="157">
        <f>ROUND(E225*H225,2)</f>
        <v>0</v>
      </c>
      <c r="J225" s="158">
        <v>10000</v>
      </c>
      <c r="K225" s="157">
        <f>ROUND(E225*J225,2)</f>
        <v>100000</v>
      </c>
      <c r="L225" s="157">
        <v>15</v>
      </c>
      <c r="M225" s="157">
        <f>G225*(1+L225/100)</f>
        <v>0</v>
      </c>
      <c r="N225" s="157">
        <v>0</v>
      </c>
      <c r="O225" s="157">
        <f>ROUND(E225*N225,2)</f>
        <v>0</v>
      </c>
      <c r="P225" s="157">
        <v>0</v>
      </c>
      <c r="Q225" s="157">
        <f>ROUND(E225*P225,2)</f>
        <v>0</v>
      </c>
      <c r="R225" s="157"/>
      <c r="S225" s="157" t="s">
        <v>167</v>
      </c>
      <c r="T225" s="157" t="s">
        <v>168</v>
      </c>
      <c r="U225" s="157">
        <v>0</v>
      </c>
      <c r="V225" s="157">
        <f>ROUND(E225*U225,2)</f>
        <v>0</v>
      </c>
      <c r="W225" s="157"/>
      <c r="X225" s="157" t="s">
        <v>169</v>
      </c>
      <c r="Y225" s="148"/>
      <c r="Z225" s="148"/>
      <c r="AA225" s="148"/>
      <c r="AB225" s="148"/>
      <c r="AC225" s="148"/>
      <c r="AD225" s="148"/>
      <c r="AE225" s="148"/>
      <c r="AF225" s="148"/>
      <c r="AG225" s="148" t="s">
        <v>170</v>
      </c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ht="22.5" outlineLevel="1" x14ac:dyDescent="0.2">
      <c r="A226" s="172">
        <v>100</v>
      </c>
      <c r="B226" s="173" t="s">
        <v>509</v>
      </c>
      <c r="C226" s="180" t="s">
        <v>510</v>
      </c>
      <c r="D226" s="174" t="s">
        <v>264</v>
      </c>
      <c r="E226" s="175">
        <v>2</v>
      </c>
      <c r="F226" s="176"/>
      <c r="G226" s="177">
        <f>ROUND(E226*F226,2)</f>
        <v>0</v>
      </c>
      <c r="H226" s="158">
        <v>0</v>
      </c>
      <c r="I226" s="157">
        <f>ROUND(E226*H226,2)</f>
        <v>0</v>
      </c>
      <c r="J226" s="158">
        <v>6500</v>
      </c>
      <c r="K226" s="157">
        <f>ROUND(E226*J226,2)</f>
        <v>13000</v>
      </c>
      <c r="L226" s="157">
        <v>15</v>
      </c>
      <c r="M226" s="157">
        <f>G226*(1+L226/100)</f>
        <v>0</v>
      </c>
      <c r="N226" s="157">
        <v>0</v>
      </c>
      <c r="O226" s="157">
        <f>ROUND(E226*N226,2)</f>
        <v>0</v>
      </c>
      <c r="P226" s="157">
        <v>0</v>
      </c>
      <c r="Q226" s="157">
        <f>ROUND(E226*P226,2)</f>
        <v>0</v>
      </c>
      <c r="R226" s="157"/>
      <c r="S226" s="157" t="s">
        <v>167</v>
      </c>
      <c r="T226" s="157" t="s">
        <v>168</v>
      </c>
      <c r="U226" s="157">
        <v>0</v>
      </c>
      <c r="V226" s="157">
        <f>ROUND(E226*U226,2)</f>
        <v>0</v>
      </c>
      <c r="W226" s="157"/>
      <c r="X226" s="157" t="s">
        <v>169</v>
      </c>
      <c r="Y226" s="148"/>
      <c r="Z226" s="148"/>
      <c r="AA226" s="148"/>
      <c r="AB226" s="148"/>
      <c r="AC226" s="148"/>
      <c r="AD226" s="148"/>
      <c r="AE226" s="148"/>
      <c r="AF226" s="148"/>
      <c r="AG226" s="148" t="s">
        <v>170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ht="22.5" outlineLevel="1" x14ac:dyDescent="0.2">
      <c r="A227" s="172">
        <v>101</v>
      </c>
      <c r="B227" s="173" t="s">
        <v>511</v>
      </c>
      <c r="C227" s="180" t="s">
        <v>512</v>
      </c>
      <c r="D227" s="174" t="s">
        <v>264</v>
      </c>
      <c r="E227" s="175">
        <v>2</v>
      </c>
      <c r="F227" s="176"/>
      <c r="G227" s="177">
        <f>ROUND(E227*F227,2)</f>
        <v>0</v>
      </c>
      <c r="H227" s="158">
        <v>0</v>
      </c>
      <c r="I227" s="157">
        <f>ROUND(E227*H227,2)</f>
        <v>0</v>
      </c>
      <c r="J227" s="158">
        <v>6000</v>
      </c>
      <c r="K227" s="157">
        <f>ROUND(E227*J227,2)</f>
        <v>12000</v>
      </c>
      <c r="L227" s="157">
        <v>15</v>
      </c>
      <c r="M227" s="157">
        <f>G227*(1+L227/100)</f>
        <v>0</v>
      </c>
      <c r="N227" s="157">
        <v>0</v>
      </c>
      <c r="O227" s="157">
        <f>ROUND(E227*N227,2)</f>
        <v>0</v>
      </c>
      <c r="P227" s="157">
        <v>0</v>
      </c>
      <c r="Q227" s="157">
        <f>ROUND(E227*P227,2)</f>
        <v>0</v>
      </c>
      <c r="R227" s="157"/>
      <c r="S227" s="157" t="s">
        <v>167</v>
      </c>
      <c r="T227" s="157" t="s">
        <v>168</v>
      </c>
      <c r="U227" s="157">
        <v>0</v>
      </c>
      <c r="V227" s="157">
        <f>ROUND(E227*U227,2)</f>
        <v>0</v>
      </c>
      <c r="W227" s="157"/>
      <c r="X227" s="157" t="s">
        <v>169</v>
      </c>
      <c r="Y227" s="148"/>
      <c r="Z227" s="148"/>
      <c r="AA227" s="148"/>
      <c r="AB227" s="148"/>
      <c r="AC227" s="148"/>
      <c r="AD227" s="148"/>
      <c r="AE227" s="148"/>
      <c r="AF227" s="148"/>
      <c r="AG227" s="148" t="s">
        <v>170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ht="22.5" outlineLevel="1" x14ac:dyDescent="0.2">
      <c r="A228" s="172">
        <v>102</v>
      </c>
      <c r="B228" s="173" t="s">
        <v>513</v>
      </c>
      <c r="C228" s="180" t="s">
        <v>514</v>
      </c>
      <c r="D228" s="174" t="s">
        <v>264</v>
      </c>
      <c r="E228" s="175">
        <v>5</v>
      </c>
      <c r="F228" s="176"/>
      <c r="G228" s="177">
        <f>ROUND(E228*F228,2)</f>
        <v>0</v>
      </c>
      <c r="H228" s="158">
        <v>0</v>
      </c>
      <c r="I228" s="157">
        <f>ROUND(E228*H228,2)</f>
        <v>0</v>
      </c>
      <c r="J228" s="158">
        <v>5000</v>
      </c>
      <c r="K228" s="157">
        <f>ROUND(E228*J228,2)</f>
        <v>25000</v>
      </c>
      <c r="L228" s="157">
        <v>15</v>
      </c>
      <c r="M228" s="157">
        <f>G228*(1+L228/100)</f>
        <v>0</v>
      </c>
      <c r="N228" s="157">
        <v>0</v>
      </c>
      <c r="O228" s="157">
        <f>ROUND(E228*N228,2)</f>
        <v>0</v>
      </c>
      <c r="P228" s="157">
        <v>0</v>
      </c>
      <c r="Q228" s="157">
        <f>ROUND(E228*P228,2)</f>
        <v>0</v>
      </c>
      <c r="R228" s="157"/>
      <c r="S228" s="157" t="s">
        <v>167</v>
      </c>
      <c r="T228" s="157" t="s">
        <v>168</v>
      </c>
      <c r="U228" s="157">
        <v>0</v>
      </c>
      <c r="V228" s="157">
        <f>ROUND(E228*U228,2)</f>
        <v>0</v>
      </c>
      <c r="W228" s="157"/>
      <c r="X228" s="157" t="s">
        <v>169</v>
      </c>
      <c r="Y228" s="148"/>
      <c r="Z228" s="148"/>
      <c r="AA228" s="148"/>
      <c r="AB228" s="148"/>
      <c r="AC228" s="148"/>
      <c r="AD228" s="148"/>
      <c r="AE228" s="148"/>
      <c r="AF228" s="148"/>
      <c r="AG228" s="148" t="s">
        <v>170</v>
      </c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ht="22.5" outlineLevel="1" x14ac:dyDescent="0.2">
      <c r="A229" s="172">
        <v>103</v>
      </c>
      <c r="B229" s="173" t="s">
        <v>515</v>
      </c>
      <c r="C229" s="180" t="s">
        <v>516</v>
      </c>
      <c r="D229" s="174" t="s">
        <v>264</v>
      </c>
      <c r="E229" s="175">
        <v>10</v>
      </c>
      <c r="F229" s="176"/>
      <c r="G229" s="177">
        <f>ROUND(E229*F229,2)</f>
        <v>0</v>
      </c>
      <c r="H229" s="158">
        <v>0</v>
      </c>
      <c r="I229" s="157">
        <f>ROUND(E229*H229,2)</f>
        <v>0</v>
      </c>
      <c r="J229" s="158">
        <v>12000</v>
      </c>
      <c r="K229" s="157">
        <f>ROUND(E229*J229,2)</f>
        <v>120000</v>
      </c>
      <c r="L229" s="157">
        <v>15</v>
      </c>
      <c r="M229" s="157">
        <f>G229*(1+L229/100)</f>
        <v>0</v>
      </c>
      <c r="N229" s="157">
        <v>0</v>
      </c>
      <c r="O229" s="157">
        <f>ROUND(E229*N229,2)</f>
        <v>0</v>
      </c>
      <c r="P229" s="157">
        <v>0</v>
      </c>
      <c r="Q229" s="157">
        <f>ROUND(E229*P229,2)</f>
        <v>0</v>
      </c>
      <c r="R229" s="157"/>
      <c r="S229" s="157" t="s">
        <v>167</v>
      </c>
      <c r="T229" s="157" t="s">
        <v>168</v>
      </c>
      <c r="U229" s="157">
        <v>0</v>
      </c>
      <c r="V229" s="157">
        <f>ROUND(E229*U229,2)</f>
        <v>0</v>
      </c>
      <c r="W229" s="157"/>
      <c r="X229" s="157" t="s">
        <v>169</v>
      </c>
      <c r="Y229" s="148"/>
      <c r="Z229" s="148"/>
      <c r="AA229" s="148"/>
      <c r="AB229" s="148"/>
      <c r="AC229" s="148"/>
      <c r="AD229" s="148"/>
      <c r="AE229" s="148"/>
      <c r="AF229" s="148"/>
      <c r="AG229" s="148" t="s">
        <v>170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x14ac:dyDescent="0.2">
      <c r="A230" s="160" t="s">
        <v>162</v>
      </c>
      <c r="B230" s="161" t="s">
        <v>91</v>
      </c>
      <c r="C230" s="179" t="s">
        <v>92</v>
      </c>
      <c r="D230" s="162"/>
      <c r="E230" s="163"/>
      <c r="F230" s="164"/>
      <c r="G230" s="165">
        <f>SUMIF(AG231:AG231,"&lt;&gt;NOR",G231:G231)</f>
        <v>0</v>
      </c>
      <c r="H230" s="159"/>
      <c r="I230" s="159">
        <f>SUM(I231:I231)</f>
        <v>0</v>
      </c>
      <c r="J230" s="159"/>
      <c r="K230" s="159">
        <f>SUM(K231:K231)</f>
        <v>240805.88</v>
      </c>
      <c r="L230" s="159"/>
      <c r="M230" s="159">
        <f>SUM(M231:M231)</f>
        <v>0</v>
      </c>
      <c r="N230" s="159"/>
      <c r="O230" s="159">
        <f>SUM(O231:O231)</f>
        <v>0</v>
      </c>
      <c r="P230" s="159"/>
      <c r="Q230" s="159">
        <f>SUM(Q231:Q231)</f>
        <v>0</v>
      </c>
      <c r="R230" s="159"/>
      <c r="S230" s="159"/>
      <c r="T230" s="159"/>
      <c r="U230" s="159"/>
      <c r="V230" s="159">
        <f>SUM(V231:V231)</f>
        <v>577.19000000000005</v>
      </c>
      <c r="W230" s="159"/>
      <c r="X230" s="159"/>
      <c r="AG230" t="s">
        <v>163</v>
      </c>
    </row>
    <row r="231" spans="1:60" outlineLevel="1" x14ac:dyDescent="0.2">
      <c r="A231" s="172">
        <v>104</v>
      </c>
      <c r="B231" s="173" t="s">
        <v>517</v>
      </c>
      <c r="C231" s="180" t="s">
        <v>518</v>
      </c>
      <c r="D231" s="174" t="s">
        <v>231</v>
      </c>
      <c r="E231" s="175">
        <v>308.33019000000002</v>
      </c>
      <c r="F231" s="176"/>
      <c r="G231" s="177">
        <f>ROUND(E231*F231,2)</f>
        <v>0</v>
      </c>
      <c r="H231" s="158">
        <v>0</v>
      </c>
      <c r="I231" s="157">
        <f>ROUND(E231*H231,2)</f>
        <v>0</v>
      </c>
      <c r="J231" s="158">
        <v>781</v>
      </c>
      <c r="K231" s="157">
        <f>ROUND(E231*J231,2)</f>
        <v>240805.88</v>
      </c>
      <c r="L231" s="157">
        <v>15</v>
      </c>
      <c r="M231" s="157">
        <f>G231*(1+L231/100)</f>
        <v>0</v>
      </c>
      <c r="N231" s="157">
        <v>0</v>
      </c>
      <c r="O231" s="157">
        <f>ROUND(E231*N231,2)</f>
        <v>0</v>
      </c>
      <c r="P231" s="157">
        <v>0</v>
      </c>
      <c r="Q231" s="157">
        <f>ROUND(E231*P231,2)</f>
        <v>0</v>
      </c>
      <c r="R231" s="157"/>
      <c r="S231" s="157" t="s">
        <v>187</v>
      </c>
      <c r="T231" s="157" t="s">
        <v>187</v>
      </c>
      <c r="U231" s="157">
        <v>1.8720000000000001</v>
      </c>
      <c r="V231" s="157">
        <f>ROUND(E231*U231,2)</f>
        <v>577.19000000000005</v>
      </c>
      <c r="W231" s="157"/>
      <c r="X231" s="157" t="s">
        <v>169</v>
      </c>
      <c r="Y231" s="148"/>
      <c r="Z231" s="148"/>
      <c r="AA231" s="148"/>
      <c r="AB231" s="148"/>
      <c r="AC231" s="148"/>
      <c r="AD231" s="148"/>
      <c r="AE231" s="148"/>
      <c r="AF231" s="148"/>
      <c r="AG231" s="148" t="s">
        <v>454</v>
      </c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x14ac:dyDescent="0.2">
      <c r="A232" s="160" t="s">
        <v>162</v>
      </c>
      <c r="B232" s="161" t="s">
        <v>95</v>
      </c>
      <c r="C232" s="179" t="s">
        <v>96</v>
      </c>
      <c r="D232" s="162"/>
      <c r="E232" s="163"/>
      <c r="F232" s="164"/>
      <c r="G232" s="165">
        <f>SUMIF(AG233:AG244,"&lt;&gt;NOR",G233:G244)</f>
        <v>0</v>
      </c>
      <c r="H232" s="159"/>
      <c r="I232" s="159">
        <f>SUM(I233:I244)</f>
        <v>116464.01000000001</v>
      </c>
      <c r="J232" s="159"/>
      <c r="K232" s="159">
        <f>SUM(K233:K244)</f>
        <v>72264.510000000009</v>
      </c>
      <c r="L232" s="159"/>
      <c r="M232" s="159">
        <f>SUM(M233:M244)</f>
        <v>0</v>
      </c>
      <c r="N232" s="159"/>
      <c r="O232" s="159">
        <f>SUM(O233:O244)</f>
        <v>2.89</v>
      </c>
      <c r="P232" s="159"/>
      <c r="Q232" s="159">
        <f>SUM(Q233:Q244)</f>
        <v>0</v>
      </c>
      <c r="R232" s="159"/>
      <c r="S232" s="159"/>
      <c r="T232" s="159"/>
      <c r="U232" s="159"/>
      <c r="V232" s="159">
        <f>SUM(V233:V244)</f>
        <v>158.83000000000001</v>
      </c>
      <c r="W232" s="159"/>
      <c r="X232" s="159"/>
      <c r="AG232" t="s">
        <v>163</v>
      </c>
    </row>
    <row r="233" spans="1:60" outlineLevel="1" x14ac:dyDescent="0.2">
      <c r="A233" s="172">
        <v>105</v>
      </c>
      <c r="B233" s="173" t="s">
        <v>519</v>
      </c>
      <c r="C233" s="180" t="s">
        <v>520</v>
      </c>
      <c r="D233" s="174" t="s">
        <v>218</v>
      </c>
      <c r="E233" s="175">
        <v>75.153000000000006</v>
      </c>
      <c r="F233" s="176"/>
      <c r="G233" s="177">
        <f>ROUND(E233*F233,2)</f>
        <v>0</v>
      </c>
      <c r="H233" s="158">
        <v>47.8</v>
      </c>
      <c r="I233" s="157">
        <f>ROUND(E233*H233,2)</f>
        <v>3592.31</v>
      </c>
      <c r="J233" s="158">
        <v>168.2</v>
      </c>
      <c r="K233" s="157">
        <f>ROUND(E233*J233,2)</f>
        <v>12640.73</v>
      </c>
      <c r="L233" s="157">
        <v>15</v>
      </c>
      <c r="M233" s="157">
        <f>G233*(1+L233/100)</f>
        <v>0</v>
      </c>
      <c r="N233" s="157">
        <v>8.0000000000000007E-5</v>
      </c>
      <c r="O233" s="157">
        <f>ROUND(E233*N233,2)</f>
        <v>0.01</v>
      </c>
      <c r="P233" s="157">
        <v>0</v>
      </c>
      <c r="Q233" s="157">
        <f>ROUND(E233*P233,2)</f>
        <v>0</v>
      </c>
      <c r="R233" s="157"/>
      <c r="S233" s="157" t="s">
        <v>187</v>
      </c>
      <c r="T233" s="157" t="s">
        <v>187</v>
      </c>
      <c r="U233" s="157">
        <v>0.34</v>
      </c>
      <c r="V233" s="157">
        <f>ROUND(E233*U233,2)</f>
        <v>25.55</v>
      </c>
      <c r="W233" s="157"/>
      <c r="X233" s="157" t="s">
        <v>169</v>
      </c>
      <c r="Y233" s="148"/>
      <c r="Z233" s="148"/>
      <c r="AA233" s="148"/>
      <c r="AB233" s="148"/>
      <c r="AC233" s="148"/>
      <c r="AD233" s="148"/>
      <c r="AE233" s="148"/>
      <c r="AF233" s="148"/>
      <c r="AG233" s="148" t="s">
        <v>407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ht="22.5" outlineLevel="1" x14ac:dyDescent="0.2">
      <c r="A234" s="172">
        <v>106</v>
      </c>
      <c r="B234" s="173" t="s">
        <v>521</v>
      </c>
      <c r="C234" s="180" t="s">
        <v>522</v>
      </c>
      <c r="D234" s="174" t="s">
        <v>218</v>
      </c>
      <c r="E234" s="175">
        <v>75.153000000000006</v>
      </c>
      <c r="F234" s="176"/>
      <c r="G234" s="177">
        <f>ROUND(E234*F234,2)</f>
        <v>0</v>
      </c>
      <c r="H234" s="158">
        <v>28.97</v>
      </c>
      <c r="I234" s="157">
        <f>ROUND(E234*H234,2)</f>
        <v>2177.1799999999998</v>
      </c>
      <c r="J234" s="158">
        <v>72.03</v>
      </c>
      <c r="K234" s="157">
        <f>ROUND(E234*J234,2)</f>
        <v>5413.27</v>
      </c>
      <c r="L234" s="157">
        <v>15</v>
      </c>
      <c r="M234" s="157">
        <f>G234*(1+L234/100)</f>
        <v>0</v>
      </c>
      <c r="N234" s="157">
        <v>5.1999999999999995E-4</v>
      </c>
      <c r="O234" s="157">
        <f>ROUND(E234*N234,2)</f>
        <v>0.04</v>
      </c>
      <c r="P234" s="157">
        <v>0</v>
      </c>
      <c r="Q234" s="157">
        <f>ROUND(E234*P234,2)</f>
        <v>0</v>
      </c>
      <c r="R234" s="157"/>
      <c r="S234" s="157" t="s">
        <v>523</v>
      </c>
      <c r="T234" s="157" t="s">
        <v>411</v>
      </c>
      <c r="U234" s="157">
        <v>0.19600000000000001</v>
      </c>
      <c r="V234" s="157">
        <f>ROUND(E234*U234,2)</f>
        <v>14.73</v>
      </c>
      <c r="W234" s="157"/>
      <c r="X234" s="157" t="s">
        <v>169</v>
      </c>
      <c r="Y234" s="148"/>
      <c r="Z234" s="148"/>
      <c r="AA234" s="148"/>
      <c r="AB234" s="148"/>
      <c r="AC234" s="148"/>
      <c r="AD234" s="148"/>
      <c r="AE234" s="148"/>
      <c r="AF234" s="148"/>
      <c r="AG234" s="148" t="s">
        <v>407</v>
      </c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1" x14ac:dyDescent="0.2">
      <c r="A235" s="172">
        <v>107</v>
      </c>
      <c r="B235" s="173" t="s">
        <v>524</v>
      </c>
      <c r="C235" s="180" t="s">
        <v>525</v>
      </c>
      <c r="D235" s="174" t="s">
        <v>231</v>
      </c>
      <c r="E235" s="175">
        <v>6.1629999999999997E-2</v>
      </c>
      <c r="F235" s="176"/>
      <c r="G235" s="177">
        <f>ROUND(E235*F235,2)</f>
        <v>0</v>
      </c>
      <c r="H235" s="158">
        <v>0</v>
      </c>
      <c r="I235" s="157">
        <f>ROUND(E235*H235,2)</f>
        <v>0</v>
      </c>
      <c r="J235" s="158">
        <v>969</v>
      </c>
      <c r="K235" s="157">
        <f>ROUND(E235*J235,2)</f>
        <v>59.72</v>
      </c>
      <c r="L235" s="157">
        <v>15</v>
      </c>
      <c r="M235" s="157">
        <f>G235*(1+L235/100)</f>
        <v>0</v>
      </c>
      <c r="N235" s="157">
        <v>0</v>
      </c>
      <c r="O235" s="157">
        <f>ROUND(E235*N235,2)</f>
        <v>0</v>
      </c>
      <c r="P235" s="157">
        <v>0</v>
      </c>
      <c r="Q235" s="157">
        <f>ROUND(E235*P235,2)</f>
        <v>0</v>
      </c>
      <c r="R235" s="157"/>
      <c r="S235" s="157" t="s">
        <v>187</v>
      </c>
      <c r="T235" s="157" t="s">
        <v>187</v>
      </c>
      <c r="U235" s="157">
        <v>1.5669999999999999</v>
      </c>
      <c r="V235" s="157">
        <f>ROUND(E235*U235,2)</f>
        <v>0.1</v>
      </c>
      <c r="W235" s="157"/>
      <c r="X235" s="157" t="s">
        <v>169</v>
      </c>
      <c r="Y235" s="148"/>
      <c r="Z235" s="148"/>
      <c r="AA235" s="148"/>
      <c r="AB235" s="148"/>
      <c r="AC235" s="148"/>
      <c r="AD235" s="148"/>
      <c r="AE235" s="148"/>
      <c r="AF235" s="148"/>
      <c r="AG235" s="148" t="s">
        <v>454</v>
      </c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 x14ac:dyDescent="0.2">
      <c r="A236" s="166">
        <v>108</v>
      </c>
      <c r="B236" s="167" t="s">
        <v>526</v>
      </c>
      <c r="C236" s="181" t="s">
        <v>527</v>
      </c>
      <c r="D236" s="168" t="s">
        <v>218</v>
      </c>
      <c r="E236" s="169">
        <v>58.932400000000001</v>
      </c>
      <c r="F236" s="170"/>
      <c r="G236" s="171">
        <f>ROUND(E236*F236,2)</f>
        <v>0</v>
      </c>
      <c r="H236" s="158">
        <v>541.9</v>
      </c>
      <c r="I236" s="157">
        <f>ROUND(E236*H236,2)</f>
        <v>31935.47</v>
      </c>
      <c r="J236" s="158">
        <v>266.10000000000002</v>
      </c>
      <c r="K236" s="157">
        <f>ROUND(E236*J236,2)</f>
        <v>15681.91</v>
      </c>
      <c r="L236" s="157">
        <v>15</v>
      </c>
      <c r="M236" s="157">
        <f>G236*(1+L236/100)</f>
        <v>0</v>
      </c>
      <c r="N236" s="157">
        <v>1.4749999999999999E-2</v>
      </c>
      <c r="O236" s="157">
        <f>ROUND(E236*N236,2)</f>
        <v>0.87</v>
      </c>
      <c r="P236" s="157">
        <v>0</v>
      </c>
      <c r="Q236" s="157">
        <f>ROUND(E236*P236,2)</f>
        <v>0</v>
      </c>
      <c r="R236" s="157"/>
      <c r="S236" s="157" t="s">
        <v>187</v>
      </c>
      <c r="T236" s="157" t="s">
        <v>187</v>
      </c>
      <c r="U236" s="157">
        <v>0.57938999999999996</v>
      </c>
      <c r="V236" s="157">
        <f>ROUND(E236*U236,2)</f>
        <v>34.14</v>
      </c>
      <c r="W236" s="157"/>
      <c r="X236" s="157" t="s">
        <v>528</v>
      </c>
      <c r="Y236" s="148"/>
      <c r="Z236" s="148"/>
      <c r="AA236" s="148"/>
      <c r="AB236" s="148"/>
      <c r="AC236" s="148"/>
      <c r="AD236" s="148"/>
      <c r="AE236" s="148"/>
      <c r="AF236" s="148"/>
      <c r="AG236" s="148" t="s">
        <v>529</v>
      </c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1" x14ac:dyDescent="0.2">
      <c r="A237" s="155"/>
      <c r="B237" s="156"/>
      <c r="C237" s="187" t="s">
        <v>530</v>
      </c>
      <c r="D237" s="185"/>
      <c r="E237" s="186">
        <v>58.93</v>
      </c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48"/>
      <c r="Z237" s="148"/>
      <c r="AA237" s="148"/>
      <c r="AB237" s="148"/>
      <c r="AC237" s="148"/>
      <c r="AD237" s="148"/>
      <c r="AE237" s="148"/>
      <c r="AF237" s="148"/>
      <c r="AG237" s="148" t="s">
        <v>200</v>
      </c>
      <c r="AH237" s="148">
        <v>0</v>
      </c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outlineLevel="1" x14ac:dyDescent="0.2">
      <c r="A238" s="166">
        <v>109</v>
      </c>
      <c r="B238" s="167" t="s">
        <v>531</v>
      </c>
      <c r="C238" s="181" t="s">
        <v>532</v>
      </c>
      <c r="D238" s="168" t="s">
        <v>218</v>
      </c>
      <c r="E238" s="169">
        <v>112.7295</v>
      </c>
      <c r="F238" s="170"/>
      <c r="G238" s="171">
        <f>ROUND(E238*F238,2)</f>
        <v>0</v>
      </c>
      <c r="H238" s="158">
        <v>272.52</v>
      </c>
      <c r="I238" s="157">
        <f>ROUND(E238*H238,2)</f>
        <v>30721.040000000001</v>
      </c>
      <c r="J238" s="158">
        <v>149.47999999999999</v>
      </c>
      <c r="K238" s="157">
        <f>ROUND(E238*J238,2)</f>
        <v>16850.810000000001</v>
      </c>
      <c r="L238" s="157">
        <v>15</v>
      </c>
      <c r="M238" s="157">
        <f>G238*(1+L238/100)</f>
        <v>0</v>
      </c>
      <c r="N238" s="157">
        <v>7.79E-3</v>
      </c>
      <c r="O238" s="157">
        <f>ROUND(E238*N238,2)</f>
        <v>0.88</v>
      </c>
      <c r="P238" s="157">
        <v>0</v>
      </c>
      <c r="Q238" s="157">
        <f>ROUND(E238*P238,2)</f>
        <v>0</v>
      </c>
      <c r="R238" s="157"/>
      <c r="S238" s="157" t="s">
        <v>187</v>
      </c>
      <c r="T238" s="157" t="s">
        <v>187</v>
      </c>
      <c r="U238" s="157">
        <v>0.32745000000000002</v>
      </c>
      <c r="V238" s="157">
        <f>ROUND(E238*U238,2)</f>
        <v>36.909999999999997</v>
      </c>
      <c r="W238" s="157"/>
      <c r="X238" s="157" t="s">
        <v>528</v>
      </c>
      <c r="Y238" s="148"/>
      <c r="Z238" s="148"/>
      <c r="AA238" s="148"/>
      <c r="AB238" s="148"/>
      <c r="AC238" s="148"/>
      <c r="AD238" s="148"/>
      <c r="AE238" s="148"/>
      <c r="AF238" s="148"/>
      <c r="AG238" s="148" t="s">
        <v>529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ht="22.5" outlineLevel="1" x14ac:dyDescent="0.2">
      <c r="A239" s="155"/>
      <c r="B239" s="156"/>
      <c r="C239" s="187" t="s">
        <v>533</v>
      </c>
      <c r="D239" s="185"/>
      <c r="E239" s="186">
        <v>112.73</v>
      </c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48"/>
      <c r="Z239" s="148"/>
      <c r="AA239" s="148"/>
      <c r="AB239" s="148"/>
      <c r="AC239" s="148"/>
      <c r="AD239" s="148"/>
      <c r="AE239" s="148"/>
      <c r="AF239" s="148"/>
      <c r="AG239" s="148" t="s">
        <v>200</v>
      </c>
      <c r="AH239" s="148">
        <v>0</v>
      </c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 x14ac:dyDescent="0.2">
      <c r="A240" s="166">
        <v>110</v>
      </c>
      <c r="B240" s="167" t="s">
        <v>534</v>
      </c>
      <c r="C240" s="181" t="s">
        <v>535</v>
      </c>
      <c r="D240" s="168" t="s">
        <v>218</v>
      </c>
      <c r="E240" s="169">
        <v>66.025499999999994</v>
      </c>
      <c r="F240" s="170"/>
      <c r="G240" s="171">
        <f>ROUND(E240*F240,2)</f>
        <v>0</v>
      </c>
      <c r="H240" s="158">
        <v>583.58000000000004</v>
      </c>
      <c r="I240" s="157">
        <f>ROUND(E240*H240,2)</f>
        <v>38531.160000000003</v>
      </c>
      <c r="J240" s="158">
        <v>327.42</v>
      </c>
      <c r="K240" s="157">
        <f>ROUND(E240*J240,2)</f>
        <v>21618.07</v>
      </c>
      <c r="L240" s="157">
        <v>15</v>
      </c>
      <c r="M240" s="157">
        <f>G240*(1+L240/100)</f>
        <v>0</v>
      </c>
      <c r="N240" s="157">
        <v>1.6199999999999999E-2</v>
      </c>
      <c r="O240" s="157">
        <f>ROUND(E240*N240,2)</f>
        <v>1.07</v>
      </c>
      <c r="P240" s="157">
        <v>0</v>
      </c>
      <c r="Q240" s="157">
        <f>ROUND(E240*P240,2)</f>
        <v>0</v>
      </c>
      <c r="R240" s="157"/>
      <c r="S240" s="157" t="s">
        <v>187</v>
      </c>
      <c r="T240" s="157" t="s">
        <v>187</v>
      </c>
      <c r="U240" s="157">
        <v>0.71789000000000003</v>
      </c>
      <c r="V240" s="157">
        <f>ROUND(E240*U240,2)</f>
        <v>47.4</v>
      </c>
      <c r="W240" s="157"/>
      <c r="X240" s="157" t="s">
        <v>528</v>
      </c>
      <c r="Y240" s="148"/>
      <c r="Z240" s="148"/>
      <c r="AA240" s="148"/>
      <c r="AB240" s="148"/>
      <c r="AC240" s="148"/>
      <c r="AD240" s="148"/>
      <c r="AE240" s="148"/>
      <c r="AF240" s="148"/>
      <c r="AG240" s="148" t="s">
        <v>529</v>
      </c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 x14ac:dyDescent="0.2">
      <c r="A241" s="155"/>
      <c r="B241" s="156"/>
      <c r="C241" s="187" t="s">
        <v>536</v>
      </c>
      <c r="D241" s="185"/>
      <c r="E241" s="186">
        <v>28.45</v>
      </c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48"/>
      <c r="Z241" s="148"/>
      <c r="AA241" s="148"/>
      <c r="AB241" s="148"/>
      <c r="AC241" s="148"/>
      <c r="AD241" s="148"/>
      <c r="AE241" s="148"/>
      <c r="AF241" s="148"/>
      <c r="AG241" s="148" t="s">
        <v>200</v>
      </c>
      <c r="AH241" s="148">
        <v>0</v>
      </c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ht="22.5" outlineLevel="1" x14ac:dyDescent="0.2">
      <c r="A242" s="155"/>
      <c r="B242" s="156"/>
      <c r="C242" s="187" t="s">
        <v>537</v>
      </c>
      <c r="D242" s="185"/>
      <c r="E242" s="186">
        <v>37.58</v>
      </c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48"/>
      <c r="Z242" s="148"/>
      <c r="AA242" s="148"/>
      <c r="AB242" s="148"/>
      <c r="AC242" s="148"/>
      <c r="AD242" s="148"/>
      <c r="AE242" s="148"/>
      <c r="AF242" s="148"/>
      <c r="AG242" s="148" t="s">
        <v>200</v>
      </c>
      <c r="AH242" s="148">
        <v>0</v>
      </c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outlineLevel="1" x14ac:dyDescent="0.2">
      <c r="A243" s="166">
        <v>111</v>
      </c>
      <c r="B243" s="167" t="s">
        <v>538</v>
      </c>
      <c r="C243" s="181" t="s">
        <v>539</v>
      </c>
      <c r="D243" s="168" t="s">
        <v>218</v>
      </c>
      <c r="E243" s="169">
        <v>82.668300000000002</v>
      </c>
      <c r="F243" s="170"/>
      <c r="G243" s="171">
        <f>ROUND(E243*F243,2)</f>
        <v>0</v>
      </c>
      <c r="H243" s="158">
        <v>115</v>
      </c>
      <c r="I243" s="157">
        <f>ROUND(E243*H243,2)</f>
        <v>9506.85</v>
      </c>
      <c r="J243" s="158">
        <v>0</v>
      </c>
      <c r="K243" s="157">
        <f>ROUND(E243*J243,2)</f>
        <v>0</v>
      </c>
      <c r="L243" s="157">
        <v>15</v>
      </c>
      <c r="M243" s="157">
        <f>G243*(1+L243/100)</f>
        <v>0</v>
      </c>
      <c r="N243" s="157">
        <v>2.0000000000000001E-4</v>
      </c>
      <c r="O243" s="157">
        <f>ROUND(E243*N243,2)</f>
        <v>0.02</v>
      </c>
      <c r="P243" s="157">
        <v>0</v>
      </c>
      <c r="Q243" s="157">
        <f>ROUND(E243*P243,2)</f>
        <v>0</v>
      </c>
      <c r="R243" s="157" t="s">
        <v>363</v>
      </c>
      <c r="S243" s="157" t="s">
        <v>187</v>
      </c>
      <c r="T243" s="157" t="s">
        <v>187</v>
      </c>
      <c r="U243" s="157">
        <v>0</v>
      </c>
      <c r="V243" s="157">
        <f>ROUND(E243*U243,2)</f>
        <v>0</v>
      </c>
      <c r="W243" s="157"/>
      <c r="X243" s="157" t="s">
        <v>183</v>
      </c>
      <c r="Y243" s="148"/>
      <c r="Z243" s="148"/>
      <c r="AA243" s="148"/>
      <c r="AB243" s="148"/>
      <c r="AC243" s="148"/>
      <c r="AD243" s="148"/>
      <c r="AE243" s="148"/>
      <c r="AF243" s="148"/>
      <c r="AG243" s="148" t="s">
        <v>540</v>
      </c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outlineLevel="1" x14ac:dyDescent="0.2">
      <c r="A244" s="155"/>
      <c r="B244" s="156"/>
      <c r="C244" s="187" t="s">
        <v>541</v>
      </c>
      <c r="D244" s="185"/>
      <c r="E244" s="186">
        <v>82.67</v>
      </c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48"/>
      <c r="Z244" s="148"/>
      <c r="AA244" s="148"/>
      <c r="AB244" s="148"/>
      <c r="AC244" s="148"/>
      <c r="AD244" s="148"/>
      <c r="AE244" s="148"/>
      <c r="AF244" s="148"/>
      <c r="AG244" s="148" t="s">
        <v>200</v>
      </c>
      <c r="AH244" s="148">
        <v>0</v>
      </c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x14ac:dyDescent="0.2">
      <c r="A245" s="160" t="s">
        <v>162</v>
      </c>
      <c r="B245" s="161" t="s">
        <v>97</v>
      </c>
      <c r="C245" s="179" t="s">
        <v>98</v>
      </c>
      <c r="D245" s="162"/>
      <c r="E245" s="163"/>
      <c r="F245" s="164"/>
      <c r="G245" s="165">
        <f>SUMIF(AG246:AG300,"&lt;&gt;NOR",G246:G300)</f>
        <v>0</v>
      </c>
      <c r="H245" s="159"/>
      <c r="I245" s="159">
        <f>SUM(I246:I300)</f>
        <v>499407.99000000011</v>
      </c>
      <c r="J245" s="159"/>
      <c r="K245" s="159">
        <f>SUM(K246:K300)</f>
        <v>173411.81</v>
      </c>
      <c r="L245" s="159"/>
      <c r="M245" s="159">
        <f>SUM(M246:M300)</f>
        <v>0</v>
      </c>
      <c r="N245" s="159"/>
      <c r="O245" s="159">
        <f>SUM(O246:O300)</f>
        <v>4.88</v>
      </c>
      <c r="P245" s="159"/>
      <c r="Q245" s="159">
        <f>SUM(Q246:Q300)</f>
        <v>0</v>
      </c>
      <c r="R245" s="159"/>
      <c r="S245" s="159"/>
      <c r="T245" s="159"/>
      <c r="U245" s="159"/>
      <c r="V245" s="159">
        <f>SUM(V246:V300)</f>
        <v>360.77000000000004</v>
      </c>
      <c r="W245" s="159"/>
      <c r="X245" s="159"/>
      <c r="AG245" t="s">
        <v>163</v>
      </c>
    </row>
    <row r="246" spans="1:60" outlineLevel="1" x14ac:dyDescent="0.2">
      <c r="A246" s="172">
        <v>112</v>
      </c>
      <c r="B246" s="173" t="s">
        <v>542</v>
      </c>
      <c r="C246" s="180" t="s">
        <v>543</v>
      </c>
      <c r="D246" s="174" t="s">
        <v>218</v>
      </c>
      <c r="E246" s="175">
        <v>24</v>
      </c>
      <c r="F246" s="176"/>
      <c r="G246" s="177">
        <f>ROUND(E246*F246,2)</f>
        <v>0</v>
      </c>
      <c r="H246" s="158">
        <v>320</v>
      </c>
      <c r="I246" s="157">
        <f>ROUND(E246*H246,2)</f>
        <v>7680</v>
      </c>
      <c r="J246" s="158">
        <v>66.5</v>
      </c>
      <c r="K246" s="157">
        <f>ROUND(E246*J246,2)</f>
        <v>1596</v>
      </c>
      <c r="L246" s="157">
        <v>15</v>
      </c>
      <c r="M246" s="157">
        <f>G246*(1+L246/100)</f>
        <v>0</v>
      </c>
      <c r="N246" s="157">
        <v>4.2860000000000002E-2</v>
      </c>
      <c r="O246" s="157">
        <f>ROUND(E246*N246,2)</f>
        <v>1.03</v>
      </c>
      <c r="P246" s="157">
        <v>0</v>
      </c>
      <c r="Q246" s="157">
        <f>ROUND(E246*P246,2)</f>
        <v>0</v>
      </c>
      <c r="R246" s="157"/>
      <c r="S246" s="157" t="s">
        <v>187</v>
      </c>
      <c r="T246" s="157" t="s">
        <v>187</v>
      </c>
      <c r="U246" s="157">
        <v>0.27174999999999999</v>
      </c>
      <c r="V246" s="157">
        <f>ROUND(E246*U246,2)</f>
        <v>6.52</v>
      </c>
      <c r="W246" s="157"/>
      <c r="X246" s="157" t="s">
        <v>169</v>
      </c>
      <c r="Y246" s="148"/>
      <c r="Z246" s="148"/>
      <c r="AA246" s="148"/>
      <c r="AB246" s="148"/>
      <c r="AC246" s="148"/>
      <c r="AD246" s="148"/>
      <c r="AE246" s="148"/>
      <c r="AF246" s="148"/>
      <c r="AG246" s="148" t="s">
        <v>170</v>
      </c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ht="22.5" outlineLevel="1" x14ac:dyDescent="0.2">
      <c r="A247" s="166">
        <v>113</v>
      </c>
      <c r="B247" s="167" t="s">
        <v>544</v>
      </c>
      <c r="C247" s="181" t="s">
        <v>545</v>
      </c>
      <c r="D247" s="168" t="s">
        <v>218</v>
      </c>
      <c r="E247" s="169">
        <v>99.35</v>
      </c>
      <c r="F247" s="170"/>
      <c r="G247" s="171">
        <f>ROUND(E247*F247,2)</f>
        <v>0</v>
      </c>
      <c r="H247" s="158">
        <v>0</v>
      </c>
      <c r="I247" s="157">
        <f>ROUND(E247*H247,2)</f>
        <v>0</v>
      </c>
      <c r="J247" s="158">
        <v>44.5</v>
      </c>
      <c r="K247" s="157">
        <f>ROUND(E247*J247,2)</f>
        <v>4421.08</v>
      </c>
      <c r="L247" s="157">
        <v>15</v>
      </c>
      <c r="M247" s="157">
        <f>G247*(1+L247/100)</f>
        <v>0</v>
      </c>
      <c r="N247" s="157">
        <v>0</v>
      </c>
      <c r="O247" s="157">
        <f>ROUND(E247*N247,2)</f>
        <v>0</v>
      </c>
      <c r="P247" s="157">
        <v>0</v>
      </c>
      <c r="Q247" s="157">
        <f>ROUND(E247*P247,2)</f>
        <v>0</v>
      </c>
      <c r="R247" s="157"/>
      <c r="S247" s="157" t="s">
        <v>187</v>
      </c>
      <c r="T247" s="157" t="s">
        <v>187</v>
      </c>
      <c r="U247" s="157">
        <v>0.09</v>
      </c>
      <c r="V247" s="157">
        <f>ROUND(E247*U247,2)</f>
        <v>8.94</v>
      </c>
      <c r="W247" s="157"/>
      <c r="X247" s="157" t="s">
        <v>169</v>
      </c>
      <c r="Y247" s="148"/>
      <c r="Z247" s="148"/>
      <c r="AA247" s="148"/>
      <c r="AB247" s="148"/>
      <c r="AC247" s="148"/>
      <c r="AD247" s="148"/>
      <c r="AE247" s="148"/>
      <c r="AF247" s="148"/>
      <c r="AG247" s="148" t="s">
        <v>407</v>
      </c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1" x14ac:dyDescent="0.2">
      <c r="A248" s="155"/>
      <c r="B248" s="156"/>
      <c r="C248" s="187" t="s">
        <v>546</v>
      </c>
      <c r="D248" s="185"/>
      <c r="E248" s="186">
        <v>76.2</v>
      </c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48"/>
      <c r="Z248" s="148"/>
      <c r="AA248" s="148"/>
      <c r="AB248" s="148"/>
      <c r="AC248" s="148"/>
      <c r="AD248" s="148"/>
      <c r="AE248" s="148"/>
      <c r="AF248" s="148"/>
      <c r="AG248" s="148" t="s">
        <v>200</v>
      </c>
      <c r="AH248" s="148">
        <v>0</v>
      </c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1" x14ac:dyDescent="0.2">
      <c r="A249" s="155"/>
      <c r="B249" s="156"/>
      <c r="C249" s="187" t="s">
        <v>547</v>
      </c>
      <c r="D249" s="185"/>
      <c r="E249" s="186">
        <v>23.15</v>
      </c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48"/>
      <c r="Z249" s="148"/>
      <c r="AA249" s="148"/>
      <c r="AB249" s="148"/>
      <c r="AC249" s="148"/>
      <c r="AD249" s="148"/>
      <c r="AE249" s="148"/>
      <c r="AF249" s="148"/>
      <c r="AG249" s="148" t="s">
        <v>200</v>
      </c>
      <c r="AH249" s="148">
        <v>0</v>
      </c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ht="22.5" outlineLevel="1" x14ac:dyDescent="0.2">
      <c r="A250" s="166">
        <v>114</v>
      </c>
      <c r="B250" s="167" t="s">
        <v>548</v>
      </c>
      <c r="C250" s="181" t="s">
        <v>549</v>
      </c>
      <c r="D250" s="168" t="s">
        <v>218</v>
      </c>
      <c r="E250" s="169">
        <v>205.95</v>
      </c>
      <c r="F250" s="170"/>
      <c r="G250" s="171">
        <f>ROUND(E250*F250,2)</f>
        <v>0</v>
      </c>
      <c r="H250" s="158">
        <v>5.24</v>
      </c>
      <c r="I250" s="157">
        <f>ROUND(E250*H250,2)</f>
        <v>1079.18</v>
      </c>
      <c r="J250" s="158">
        <v>88.06</v>
      </c>
      <c r="K250" s="157">
        <f>ROUND(E250*J250,2)</f>
        <v>18135.96</v>
      </c>
      <c r="L250" s="157">
        <v>15</v>
      </c>
      <c r="M250" s="157">
        <f>G250*(1+L250/100)</f>
        <v>0</v>
      </c>
      <c r="N250" s="157">
        <v>3.8000000000000002E-4</v>
      </c>
      <c r="O250" s="157">
        <f>ROUND(E250*N250,2)</f>
        <v>0.08</v>
      </c>
      <c r="P250" s="157">
        <v>0</v>
      </c>
      <c r="Q250" s="157">
        <f>ROUND(E250*P250,2)</f>
        <v>0</v>
      </c>
      <c r="R250" s="157"/>
      <c r="S250" s="157" t="s">
        <v>187</v>
      </c>
      <c r="T250" s="157" t="s">
        <v>187</v>
      </c>
      <c r="U250" s="157">
        <v>0.23100000000000001</v>
      </c>
      <c r="V250" s="157">
        <f>ROUND(E250*U250,2)</f>
        <v>47.57</v>
      </c>
      <c r="W250" s="157"/>
      <c r="X250" s="157" t="s">
        <v>169</v>
      </c>
      <c r="Y250" s="148"/>
      <c r="Z250" s="148"/>
      <c r="AA250" s="148"/>
      <c r="AB250" s="148"/>
      <c r="AC250" s="148"/>
      <c r="AD250" s="148"/>
      <c r="AE250" s="148"/>
      <c r="AF250" s="148"/>
      <c r="AG250" s="148" t="s">
        <v>407</v>
      </c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1" x14ac:dyDescent="0.2">
      <c r="A251" s="155"/>
      <c r="B251" s="156"/>
      <c r="C251" s="187" t="s">
        <v>550</v>
      </c>
      <c r="D251" s="185"/>
      <c r="E251" s="186">
        <v>113.05</v>
      </c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48"/>
      <c r="Z251" s="148"/>
      <c r="AA251" s="148"/>
      <c r="AB251" s="148"/>
      <c r="AC251" s="148"/>
      <c r="AD251" s="148"/>
      <c r="AE251" s="148"/>
      <c r="AF251" s="148"/>
      <c r="AG251" s="148" t="s">
        <v>200</v>
      </c>
      <c r="AH251" s="148">
        <v>0</v>
      </c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outlineLevel="1" x14ac:dyDescent="0.2">
      <c r="A252" s="155"/>
      <c r="B252" s="156"/>
      <c r="C252" s="187" t="s">
        <v>551</v>
      </c>
      <c r="D252" s="185"/>
      <c r="E252" s="186">
        <v>92.9</v>
      </c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48"/>
      <c r="Z252" s="148"/>
      <c r="AA252" s="148"/>
      <c r="AB252" s="148"/>
      <c r="AC252" s="148"/>
      <c r="AD252" s="148"/>
      <c r="AE252" s="148"/>
      <c r="AF252" s="148"/>
      <c r="AG252" s="148" t="s">
        <v>200</v>
      </c>
      <c r="AH252" s="148">
        <v>0</v>
      </c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ht="22.5" outlineLevel="1" x14ac:dyDescent="0.2">
      <c r="A253" s="166">
        <v>115</v>
      </c>
      <c r="B253" s="167" t="s">
        <v>552</v>
      </c>
      <c r="C253" s="181" t="s">
        <v>553</v>
      </c>
      <c r="D253" s="168" t="s">
        <v>218</v>
      </c>
      <c r="E253" s="169">
        <v>264.41000000000003</v>
      </c>
      <c r="F253" s="170"/>
      <c r="G253" s="171">
        <f>ROUND(E253*F253,2)</f>
        <v>0</v>
      </c>
      <c r="H253" s="158">
        <v>5.24</v>
      </c>
      <c r="I253" s="157">
        <f>ROUND(E253*H253,2)</f>
        <v>1385.51</v>
      </c>
      <c r="J253" s="158">
        <v>176.26</v>
      </c>
      <c r="K253" s="157">
        <f>ROUND(E253*J253,2)</f>
        <v>46604.91</v>
      </c>
      <c r="L253" s="157">
        <v>15</v>
      </c>
      <c r="M253" s="157">
        <f>G253*(1+L253/100)</f>
        <v>0</v>
      </c>
      <c r="N253" s="157">
        <v>5.2999999999999998E-4</v>
      </c>
      <c r="O253" s="157">
        <f>ROUND(E253*N253,2)</f>
        <v>0.14000000000000001</v>
      </c>
      <c r="P253" s="157">
        <v>0</v>
      </c>
      <c r="Q253" s="157">
        <f>ROUND(E253*P253,2)</f>
        <v>0</v>
      </c>
      <c r="R253" s="157"/>
      <c r="S253" s="157" t="s">
        <v>187</v>
      </c>
      <c r="T253" s="157" t="s">
        <v>187</v>
      </c>
      <c r="U253" s="157">
        <v>0.36199999999999999</v>
      </c>
      <c r="V253" s="157">
        <f>ROUND(E253*U253,2)</f>
        <v>95.72</v>
      </c>
      <c r="W253" s="157"/>
      <c r="X253" s="157" t="s">
        <v>169</v>
      </c>
      <c r="Y253" s="148"/>
      <c r="Z253" s="148"/>
      <c r="AA253" s="148"/>
      <c r="AB253" s="148"/>
      <c r="AC253" s="148"/>
      <c r="AD253" s="148"/>
      <c r="AE253" s="148"/>
      <c r="AF253" s="148"/>
      <c r="AG253" s="148" t="s">
        <v>407</v>
      </c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 x14ac:dyDescent="0.2">
      <c r="A254" s="155"/>
      <c r="B254" s="156"/>
      <c r="C254" s="187" t="s">
        <v>554</v>
      </c>
      <c r="D254" s="185"/>
      <c r="E254" s="186">
        <v>264.41000000000003</v>
      </c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48"/>
      <c r="Z254" s="148"/>
      <c r="AA254" s="148"/>
      <c r="AB254" s="148"/>
      <c r="AC254" s="148"/>
      <c r="AD254" s="148"/>
      <c r="AE254" s="148"/>
      <c r="AF254" s="148"/>
      <c r="AG254" s="148" t="s">
        <v>200</v>
      </c>
      <c r="AH254" s="148">
        <v>0</v>
      </c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ht="22.5" outlineLevel="1" x14ac:dyDescent="0.2">
      <c r="A255" s="166">
        <v>116</v>
      </c>
      <c r="B255" s="167" t="s">
        <v>555</v>
      </c>
      <c r="C255" s="181" t="s">
        <v>556</v>
      </c>
      <c r="D255" s="168" t="s">
        <v>218</v>
      </c>
      <c r="E255" s="169">
        <v>289.93</v>
      </c>
      <c r="F255" s="170"/>
      <c r="G255" s="171">
        <f>ROUND(E255*F255,2)</f>
        <v>0</v>
      </c>
      <c r="H255" s="158">
        <v>31.68</v>
      </c>
      <c r="I255" s="157">
        <f>ROUND(E255*H255,2)</f>
        <v>9184.98</v>
      </c>
      <c r="J255" s="158">
        <v>88.82</v>
      </c>
      <c r="K255" s="157">
        <f>ROUND(E255*J255,2)</f>
        <v>25751.58</v>
      </c>
      <c r="L255" s="157">
        <v>15</v>
      </c>
      <c r="M255" s="157">
        <f>G255*(1+L255/100)</f>
        <v>0</v>
      </c>
      <c r="N255" s="157">
        <v>1.3999999999999999E-4</v>
      </c>
      <c r="O255" s="157">
        <f>ROUND(E255*N255,2)</f>
        <v>0.04</v>
      </c>
      <c r="P255" s="157">
        <v>0</v>
      </c>
      <c r="Q255" s="157">
        <f>ROUND(E255*P255,2)</f>
        <v>0</v>
      </c>
      <c r="R255" s="157"/>
      <c r="S255" s="157" t="s">
        <v>187</v>
      </c>
      <c r="T255" s="157" t="s">
        <v>187</v>
      </c>
      <c r="U255" s="157">
        <v>0.18</v>
      </c>
      <c r="V255" s="157">
        <f>ROUND(E255*U255,2)</f>
        <v>52.19</v>
      </c>
      <c r="W255" s="157"/>
      <c r="X255" s="157" t="s">
        <v>169</v>
      </c>
      <c r="Y255" s="148"/>
      <c r="Z255" s="148"/>
      <c r="AA255" s="148"/>
      <c r="AB255" s="148"/>
      <c r="AC255" s="148"/>
      <c r="AD255" s="148"/>
      <c r="AE255" s="148"/>
      <c r="AF255" s="148"/>
      <c r="AG255" s="148" t="s">
        <v>246</v>
      </c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">
      <c r="A256" s="155"/>
      <c r="B256" s="156"/>
      <c r="C256" s="187" t="s">
        <v>258</v>
      </c>
      <c r="D256" s="185"/>
      <c r="E256" s="186">
        <v>41.32</v>
      </c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48"/>
      <c r="Z256" s="148"/>
      <c r="AA256" s="148"/>
      <c r="AB256" s="148"/>
      <c r="AC256" s="148"/>
      <c r="AD256" s="148"/>
      <c r="AE256" s="148"/>
      <c r="AF256" s="148"/>
      <c r="AG256" s="148" t="s">
        <v>200</v>
      </c>
      <c r="AH256" s="148">
        <v>0</v>
      </c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 x14ac:dyDescent="0.2">
      <c r="A257" s="155"/>
      <c r="B257" s="156"/>
      <c r="C257" s="187" t="s">
        <v>259</v>
      </c>
      <c r="D257" s="185"/>
      <c r="E257" s="186">
        <v>48.58</v>
      </c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48"/>
      <c r="Z257" s="148"/>
      <c r="AA257" s="148"/>
      <c r="AB257" s="148"/>
      <c r="AC257" s="148"/>
      <c r="AD257" s="148"/>
      <c r="AE257" s="148"/>
      <c r="AF257" s="148"/>
      <c r="AG257" s="148" t="s">
        <v>200</v>
      </c>
      <c r="AH257" s="148">
        <v>0</v>
      </c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 x14ac:dyDescent="0.2">
      <c r="A258" s="155"/>
      <c r="B258" s="156"/>
      <c r="C258" s="187" t="s">
        <v>547</v>
      </c>
      <c r="D258" s="185"/>
      <c r="E258" s="186">
        <v>23.15</v>
      </c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48"/>
      <c r="Z258" s="148"/>
      <c r="AA258" s="148"/>
      <c r="AB258" s="148"/>
      <c r="AC258" s="148"/>
      <c r="AD258" s="148"/>
      <c r="AE258" s="148"/>
      <c r="AF258" s="148"/>
      <c r="AG258" s="148" t="s">
        <v>200</v>
      </c>
      <c r="AH258" s="148">
        <v>0</v>
      </c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 x14ac:dyDescent="0.2">
      <c r="A259" s="155"/>
      <c r="B259" s="156"/>
      <c r="C259" s="187" t="s">
        <v>425</v>
      </c>
      <c r="D259" s="185"/>
      <c r="E259" s="186">
        <v>131.61000000000001</v>
      </c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48"/>
      <c r="Z259" s="148"/>
      <c r="AA259" s="148"/>
      <c r="AB259" s="148"/>
      <c r="AC259" s="148"/>
      <c r="AD259" s="148"/>
      <c r="AE259" s="148"/>
      <c r="AF259" s="148"/>
      <c r="AG259" s="148" t="s">
        <v>200</v>
      </c>
      <c r="AH259" s="148">
        <v>0</v>
      </c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 x14ac:dyDescent="0.2">
      <c r="A260" s="155"/>
      <c r="B260" s="156"/>
      <c r="C260" s="187" t="s">
        <v>557</v>
      </c>
      <c r="D260" s="185"/>
      <c r="E260" s="186">
        <v>33.69</v>
      </c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48"/>
      <c r="Z260" s="148"/>
      <c r="AA260" s="148"/>
      <c r="AB260" s="148"/>
      <c r="AC260" s="148"/>
      <c r="AD260" s="148"/>
      <c r="AE260" s="148"/>
      <c r="AF260" s="148"/>
      <c r="AG260" s="148" t="s">
        <v>200</v>
      </c>
      <c r="AH260" s="148">
        <v>0</v>
      </c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outlineLevel="1" x14ac:dyDescent="0.2">
      <c r="A261" s="155"/>
      <c r="B261" s="156"/>
      <c r="C261" s="187" t="s">
        <v>558</v>
      </c>
      <c r="D261" s="185"/>
      <c r="E261" s="186">
        <v>11.58</v>
      </c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48"/>
      <c r="Z261" s="148"/>
      <c r="AA261" s="148"/>
      <c r="AB261" s="148"/>
      <c r="AC261" s="148"/>
      <c r="AD261" s="148"/>
      <c r="AE261" s="148"/>
      <c r="AF261" s="148"/>
      <c r="AG261" s="148" t="s">
        <v>200</v>
      </c>
      <c r="AH261" s="148">
        <v>0</v>
      </c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outlineLevel="1" x14ac:dyDescent="0.2">
      <c r="A262" s="166">
        <v>117</v>
      </c>
      <c r="B262" s="167" t="s">
        <v>559</v>
      </c>
      <c r="C262" s="181" t="s">
        <v>560</v>
      </c>
      <c r="D262" s="168" t="s">
        <v>218</v>
      </c>
      <c r="E262" s="169">
        <v>209.79</v>
      </c>
      <c r="F262" s="170"/>
      <c r="G262" s="171">
        <f>ROUND(E262*F262,2)</f>
        <v>0</v>
      </c>
      <c r="H262" s="158">
        <v>0</v>
      </c>
      <c r="I262" s="157">
        <f>ROUND(E262*H262,2)</f>
        <v>0</v>
      </c>
      <c r="J262" s="158">
        <v>39.6</v>
      </c>
      <c r="K262" s="157">
        <f>ROUND(E262*J262,2)</f>
        <v>8307.68</v>
      </c>
      <c r="L262" s="157">
        <v>15</v>
      </c>
      <c r="M262" s="157">
        <f>G262*(1+L262/100)</f>
        <v>0</v>
      </c>
      <c r="N262" s="157">
        <v>0</v>
      </c>
      <c r="O262" s="157">
        <f>ROUND(E262*N262,2)</f>
        <v>0</v>
      </c>
      <c r="P262" s="157">
        <v>0</v>
      </c>
      <c r="Q262" s="157">
        <f>ROUND(E262*P262,2)</f>
        <v>0</v>
      </c>
      <c r="R262" s="157"/>
      <c r="S262" s="157" t="s">
        <v>187</v>
      </c>
      <c r="T262" s="157" t="s">
        <v>187</v>
      </c>
      <c r="U262" s="157">
        <v>0.08</v>
      </c>
      <c r="V262" s="157">
        <f>ROUND(E262*U262,2)</f>
        <v>16.78</v>
      </c>
      <c r="W262" s="157"/>
      <c r="X262" s="157" t="s">
        <v>169</v>
      </c>
      <c r="Y262" s="148"/>
      <c r="Z262" s="148"/>
      <c r="AA262" s="148"/>
      <c r="AB262" s="148"/>
      <c r="AC262" s="148"/>
      <c r="AD262" s="148"/>
      <c r="AE262" s="148"/>
      <c r="AF262" s="148"/>
      <c r="AG262" s="148" t="s">
        <v>407</v>
      </c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 x14ac:dyDescent="0.2">
      <c r="A263" s="155"/>
      <c r="B263" s="156"/>
      <c r="C263" s="187" t="s">
        <v>351</v>
      </c>
      <c r="D263" s="185"/>
      <c r="E263" s="186">
        <v>139.86000000000001</v>
      </c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48"/>
      <c r="Z263" s="148"/>
      <c r="AA263" s="148"/>
      <c r="AB263" s="148"/>
      <c r="AC263" s="148"/>
      <c r="AD263" s="148"/>
      <c r="AE263" s="148"/>
      <c r="AF263" s="148"/>
      <c r="AG263" s="148" t="s">
        <v>200</v>
      </c>
      <c r="AH263" s="148">
        <v>0</v>
      </c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outlineLevel="1" x14ac:dyDescent="0.2">
      <c r="A264" s="155"/>
      <c r="B264" s="156"/>
      <c r="C264" s="187" t="s">
        <v>257</v>
      </c>
      <c r="D264" s="185"/>
      <c r="E264" s="186">
        <v>69.930000000000007</v>
      </c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48"/>
      <c r="Z264" s="148"/>
      <c r="AA264" s="148"/>
      <c r="AB264" s="148"/>
      <c r="AC264" s="148"/>
      <c r="AD264" s="148"/>
      <c r="AE264" s="148"/>
      <c r="AF264" s="148"/>
      <c r="AG264" s="148" t="s">
        <v>200</v>
      </c>
      <c r="AH264" s="148">
        <v>0</v>
      </c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 x14ac:dyDescent="0.2">
      <c r="A265" s="166">
        <v>118</v>
      </c>
      <c r="B265" s="167" t="s">
        <v>561</v>
      </c>
      <c r="C265" s="181" t="s">
        <v>562</v>
      </c>
      <c r="D265" s="168" t="s">
        <v>218</v>
      </c>
      <c r="E265" s="169">
        <v>11.58</v>
      </c>
      <c r="F265" s="170"/>
      <c r="G265" s="171">
        <f>ROUND(E265*F265,2)</f>
        <v>0</v>
      </c>
      <c r="H265" s="158">
        <v>5.24</v>
      </c>
      <c r="I265" s="157">
        <f>ROUND(E265*H265,2)</f>
        <v>60.68</v>
      </c>
      <c r="J265" s="158">
        <v>78.260000000000005</v>
      </c>
      <c r="K265" s="157">
        <f>ROUND(E265*J265,2)</f>
        <v>906.25</v>
      </c>
      <c r="L265" s="157">
        <v>15</v>
      </c>
      <c r="M265" s="157">
        <f>G265*(1+L265/100)</f>
        <v>0</v>
      </c>
      <c r="N265" s="157">
        <v>2.3000000000000001E-4</v>
      </c>
      <c r="O265" s="157">
        <f>ROUND(E265*N265,2)</f>
        <v>0</v>
      </c>
      <c r="P265" s="157">
        <v>0</v>
      </c>
      <c r="Q265" s="157">
        <f>ROUND(E265*P265,2)</f>
        <v>0</v>
      </c>
      <c r="R265" s="157"/>
      <c r="S265" s="157" t="s">
        <v>187</v>
      </c>
      <c r="T265" s="157" t="s">
        <v>187</v>
      </c>
      <c r="U265" s="157">
        <v>0.161</v>
      </c>
      <c r="V265" s="157">
        <f>ROUND(E265*U265,2)</f>
        <v>1.86</v>
      </c>
      <c r="W265" s="157"/>
      <c r="X265" s="157" t="s">
        <v>169</v>
      </c>
      <c r="Y265" s="148"/>
      <c r="Z265" s="148"/>
      <c r="AA265" s="148"/>
      <c r="AB265" s="148"/>
      <c r="AC265" s="148"/>
      <c r="AD265" s="148"/>
      <c r="AE265" s="148"/>
      <c r="AF265" s="148"/>
      <c r="AG265" s="148" t="s">
        <v>407</v>
      </c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outlineLevel="1" x14ac:dyDescent="0.2">
      <c r="A266" s="155"/>
      <c r="B266" s="156"/>
      <c r="C266" s="187" t="s">
        <v>247</v>
      </c>
      <c r="D266" s="185"/>
      <c r="E266" s="186">
        <v>11.58</v>
      </c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48"/>
      <c r="Z266" s="148"/>
      <c r="AA266" s="148"/>
      <c r="AB266" s="148"/>
      <c r="AC266" s="148"/>
      <c r="AD266" s="148"/>
      <c r="AE266" s="148"/>
      <c r="AF266" s="148"/>
      <c r="AG266" s="148" t="s">
        <v>200</v>
      </c>
      <c r="AH266" s="148">
        <v>0</v>
      </c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 x14ac:dyDescent="0.2">
      <c r="A267" s="166">
        <v>119</v>
      </c>
      <c r="B267" s="167" t="s">
        <v>563</v>
      </c>
      <c r="C267" s="181" t="s">
        <v>564</v>
      </c>
      <c r="D267" s="168" t="s">
        <v>218</v>
      </c>
      <c r="E267" s="169">
        <v>75.153000000000006</v>
      </c>
      <c r="F267" s="170"/>
      <c r="G267" s="171">
        <f>ROUND(E267*F267,2)</f>
        <v>0</v>
      </c>
      <c r="H267" s="158">
        <v>33.659999999999997</v>
      </c>
      <c r="I267" s="157">
        <f>ROUND(E267*H267,2)</f>
        <v>2529.65</v>
      </c>
      <c r="J267" s="158">
        <v>138.34</v>
      </c>
      <c r="K267" s="157">
        <f>ROUND(E267*J267,2)</f>
        <v>10396.67</v>
      </c>
      <c r="L267" s="157">
        <v>15</v>
      </c>
      <c r="M267" s="157">
        <f>G267*(1+L267/100)</f>
        <v>0</v>
      </c>
      <c r="N267" s="157">
        <v>3.0000000000000001E-3</v>
      </c>
      <c r="O267" s="157">
        <f>ROUND(E267*N267,2)</f>
        <v>0.23</v>
      </c>
      <c r="P267" s="157">
        <v>0</v>
      </c>
      <c r="Q267" s="157">
        <f>ROUND(E267*P267,2)</f>
        <v>0</v>
      </c>
      <c r="R267" s="157"/>
      <c r="S267" s="157" t="s">
        <v>187</v>
      </c>
      <c r="T267" s="157" t="s">
        <v>187</v>
      </c>
      <c r="U267" s="157">
        <v>0.21199999999999999</v>
      </c>
      <c r="V267" s="157">
        <f>ROUND(E267*U267,2)</f>
        <v>15.93</v>
      </c>
      <c r="W267" s="157"/>
      <c r="X267" s="157" t="s">
        <v>169</v>
      </c>
      <c r="Y267" s="148"/>
      <c r="Z267" s="148"/>
      <c r="AA267" s="148"/>
      <c r="AB267" s="148"/>
      <c r="AC267" s="148"/>
      <c r="AD267" s="148"/>
      <c r="AE267" s="148"/>
      <c r="AF267" s="148"/>
      <c r="AG267" s="148" t="s">
        <v>407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ht="22.5" outlineLevel="1" x14ac:dyDescent="0.2">
      <c r="A268" s="155"/>
      <c r="B268" s="156"/>
      <c r="C268" s="187" t="s">
        <v>565</v>
      </c>
      <c r="D268" s="185"/>
      <c r="E268" s="186">
        <v>75.150000000000006</v>
      </c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48"/>
      <c r="Z268" s="148"/>
      <c r="AA268" s="148"/>
      <c r="AB268" s="148"/>
      <c r="AC268" s="148"/>
      <c r="AD268" s="148"/>
      <c r="AE268" s="148"/>
      <c r="AF268" s="148"/>
      <c r="AG268" s="148" t="s">
        <v>200</v>
      </c>
      <c r="AH268" s="148">
        <v>0</v>
      </c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 x14ac:dyDescent="0.2">
      <c r="A269" s="166">
        <v>120</v>
      </c>
      <c r="B269" s="167" t="s">
        <v>566</v>
      </c>
      <c r="C269" s="181" t="s">
        <v>567</v>
      </c>
      <c r="D269" s="168" t="s">
        <v>218</v>
      </c>
      <c r="E269" s="169">
        <v>264.68</v>
      </c>
      <c r="F269" s="170"/>
      <c r="G269" s="171">
        <f>ROUND(E269*F269,2)</f>
        <v>0</v>
      </c>
      <c r="H269" s="158">
        <v>45.37</v>
      </c>
      <c r="I269" s="157">
        <f>ROUND(E269*H269,2)</f>
        <v>12008.53</v>
      </c>
      <c r="J269" s="158">
        <v>79.13</v>
      </c>
      <c r="K269" s="157">
        <f>ROUND(E269*J269,2)</f>
        <v>20944.13</v>
      </c>
      <c r="L269" s="157">
        <v>15</v>
      </c>
      <c r="M269" s="157">
        <f>G269*(1+L269/100)</f>
        <v>0</v>
      </c>
      <c r="N269" s="157">
        <v>3.3E-4</v>
      </c>
      <c r="O269" s="157">
        <f>ROUND(E269*N269,2)</f>
        <v>0.09</v>
      </c>
      <c r="P269" s="157">
        <v>0</v>
      </c>
      <c r="Q269" s="157">
        <f>ROUND(E269*P269,2)</f>
        <v>0</v>
      </c>
      <c r="R269" s="157"/>
      <c r="S269" s="157" t="s">
        <v>187</v>
      </c>
      <c r="T269" s="157" t="s">
        <v>187</v>
      </c>
      <c r="U269" s="157">
        <v>0.16</v>
      </c>
      <c r="V269" s="157">
        <f>ROUND(E269*U269,2)</f>
        <v>42.35</v>
      </c>
      <c r="W269" s="157"/>
      <c r="X269" s="157" t="s">
        <v>169</v>
      </c>
      <c r="Y269" s="148"/>
      <c r="Z269" s="148"/>
      <c r="AA269" s="148"/>
      <c r="AB269" s="148"/>
      <c r="AC269" s="148"/>
      <c r="AD269" s="148"/>
      <c r="AE269" s="148"/>
      <c r="AF269" s="148"/>
      <c r="AG269" s="148" t="s">
        <v>407</v>
      </c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 x14ac:dyDescent="0.2">
      <c r="A270" s="155"/>
      <c r="B270" s="156"/>
      <c r="C270" s="187" t="s">
        <v>568</v>
      </c>
      <c r="D270" s="185"/>
      <c r="E270" s="186">
        <v>264.68</v>
      </c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48"/>
      <c r="Z270" s="148"/>
      <c r="AA270" s="148"/>
      <c r="AB270" s="148"/>
      <c r="AC270" s="148"/>
      <c r="AD270" s="148"/>
      <c r="AE270" s="148"/>
      <c r="AF270" s="148"/>
      <c r="AG270" s="148" t="s">
        <v>200</v>
      </c>
      <c r="AH270" s="148">
        <v>0</v>
      </c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 x14ac:dyDescent="0.2">
      <c r="A271" s="166">
        <v>121</v>
      </c>
      <c r="B271" s="167" t="s">
        <v>569</v>
      </c>
      <c r="C271" s="181" t="s">
        <v>570</v>
      </c>
      <c r="D271" s="168" t="s">
        <v>218</v>
      </c>
      <c r="E271" s="169">
        <v>209.79</v>
      </c>
      <c r="F271" s="170"/>
      <c r="G271" s="171">
        <f>ROUND(E271*F271,2)</f>
        <v>0</v>
      </c>
      <c r="H271" s="158">
        <v>6.39</v>
      </c>
      <c r="I271" s="157">
        <f>ROUND(E271*H271,2)</f>
        <v>1340.56</v>
      </c>
      <c r="J271" s="158">
        <v>34.61</v>
      </c>
      <c r="K271" s="157">
        <f>ROUND(E271*J271,2)</f>
        <v>7260.83</v>
      </c>
      <c r="L271" s="157">
        <v>15</v>
      </c>
      <c r="M271" s="157">
        <f>G271*(1+L271/100)</f>
        <v>0</v>
      </c>
      <c r="N271" s="157">
        <v>1.0000000000000001E-5</v>
      </c>
      <c r="O271" s="157">
        <f>ROUND(E271*N271,2)</f>
        <v>0</v>
      </c>
      <c r="P271" s="157">
        <v>0</v>
      </c>
      <c r="Q271" s="157">
        <f>ROUND(E271*P271,2)</f>
        <v>0</v>
      </c>
      <c r="R271" s="157"/>
      <c r="S271" s="157" t="s">
        <v>187</v>
      </c>
      <c r="T271" s="157" t="s">
        <v>187</v>
      </c>
      <c r="U271" s="157">
        <v>7.0000000000000007E-2</v>
      </c>
      <c r="V271" s="157">
        <f>ROUND(E271*U271,2)</f>
        <v>14.69</v>
      </c>
      <c r="W271" s="157"/>
      <c r="X271" s="157" t="s">
        <v>169</v>
      </c>
      <c r="Y271" s="148"/>
      <c r="Z271" s="148"/>
      <c r="AA271" s="148"/>
      <c r="AB271" s="148"/>
      <c r="AC271" s="148"/>
      <c r="AD271" s="148"/>
      <c r="AE271" s="148"/>
      <c r="AF271" s="148"/>
      <c r="AG271" s="148" t="s">
        <v>407</v>
      </c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 x14ac:dyDescent="0.2">
      <c r="A272" s="155"/>
      <c r="B272" s="156"/>
      <c r="C272" s="187" t="s">
        <v>571</v>
      </c>
      <c r="D272" s="185"/>
      <c r="E272" s="186">
        <v>209.79</v>
      </c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48"/>
      <c r="Z272" s="148"/>
      <c r="AA272" s="148"/>
      <c r="AB272" s="148"/>
      <c r="AC272" s="148"/>
      <c r="AD272" s="148"/>
      <c r="AE272" s="148"/>
      <c r="AF272" s="148"/>
      <c r="AG272" s="148" t="s">
        <v>200</v>
      </c>
      <c r="AH272" s="148">
        <v>0</v>
      </c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 x14ac:dyDescent="0.2">
      <c r="A273" s="172">
        <v>122</v>
      </c>
      <c r="B273" s="173" t="s">
        <v>572</v>
      </c>
      <c r="C273" s="180" t="s">
        <v>573</v>
      </c>
      <c r="D273" s="174" t="s">
        <v>231</v>
      </c>
      <c r="E273" s="175">
        <v>4.8705600000000002</v>
      </c>
      <c r="F273" s="176"/>
      <c r="G273" s="177">
        <f>ROUND(E273*F273,2)</f>
        <v>0</v>
      </c>
      <c r="H273" s="158">
        <v>0</v>
      </c>
      <c r="I273" s="157">
        <f>ROUND(E273*H273,2)</f>
        <v>0</v>
      </c>
      <c r="J273" s="158">
        <v>1011</v>
      </c>
      <c r="K273" s="157">
        <f>ROUND(E273*J273,2)</f>
        <v>4924.1400000000003</v>
      </c>
      <c r="L273" s="157">
        <v>15</v>
      </c>
      <c r="M273" s="157">
        <f>G273*(1+L273/100)</f>
        <v>0</v>
      </c>
      <c r="N273" s="157">
        <v>0</v>
      </c>
      <c r="O273" s="157">
        <f>ROUND(E273*N273,2)</f>
        <v>0</v>
      </c>
      <c r="P273" s="157">
        <v>0</v>
      </c>
      <c r="Q273" s="157">
        <f>ROUND(E273*P273,2)</f>
        <v>0</v>
      </c>
      <c r="R273" s="157"/>
      <c r="S273" s="157" t="s">
        <v>187</v>
      </c>
      <c r="T273" s="157" t="s">
        <v>187</v>
      </c>
      <c r="U273" s="157">
        <v>1.831</v>
      </c>
      <c r="V273" s="157">
        <f>ROUND(E273*U273,2)</f>
        <v>8.92</v>
      </c>
      <c r="W273" s="157"/>
      <c r="X273" s="157" t="s">
        <v>169</v>
      </c>
      <c r="Y273" s="148"/>
      <c r="Z273" s="148"/>
      <c r="AA273" s="148"/>
      <c r="AB273" s="148"/>
      <c r="AC273" s="148"/>
      <c r="AD273" s="148"/>
      <c r="AE273" s="148"/>
      <c r="AF273" s="148"/>
      <c r="AG273" s="148" t="s">
        <v>454</v>
      </c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ht="22.5" outlineLevel="1" x14ac:dyDescent="0.2">
      <c r="A274" s="166">
        <v>123</v>
      </c>
      <c r="B274" s="167" t="s">
        <v>574</v>
      </c>
      <c r="C274" s="181" t="s">
        <v>575</v>
      </c>
      <c r="D274" s="168" t="s">
        <v>218</v>
      </c>
      <c r="E274" s="169">
        <v>273.89</v>
      </c>
      <c r="F274" s="170"/>
      <c r="G274" s="171">
        <f>ROUND(E274*F274,2)</f>
        <v>0</v>
      </c>
      <c r="H274" s="158">
        <v>31.78</v>
      </c>
      <c r="I274" s="157">
        <f>ROUND(E274*H274,2)</f>
        <v>8704.2199999999993</v>
      </c>
      <c r="J274" s="158">
        <v>88.22</v>
      </c>
      <c r="K274" s="157">
        <f>ROUND(E274*J274,2)</f>
        <v>24162.58</v>
      </c>
      <c r="L274" s="157">
        <v>15</v>
      </c>
      <c r="M274" s="157">
        <f>G274*(1+L274/100)</f>
        <v>0</v>
      </c>
      <c r="N274" s="157">
        <v>1.3999999999999999E-4</v>
      </c>
      <c r="O274" s="157">
        <f>ROUND(E274*N274,2)</f>
        <v>0.04</v>
      </c>
      <c r="P274" s="157">
        <v>0</v>
      </c>
      <c r="Q274" s="157">
        <f>ROUND(E274*P274,2)</f>
        <v>0</v>
      </c>
      <c r="R274" s="157"/>
      <c r="S274" s="157" t="s">
        <v>167</v>
      </c>
      <c r="T274" s="157" t="s">
        <v>168</v>
      </c>
      <c r="U274" s="157">
        <v>0.18</v>
      </c>
      <c r="V274" s="157">
        <f>ROUND(E274*U274,2)</f>
        <v>49.3</v>
      </c>
      <c r="W274" s="157"/>
      <c r="X274" s="157" t="s">
        <v>169</v>
      </c>
      <c r="Y274" s="148"/>
      <c r="Z274" s="148"/>
      <c r="AA274" s="148"/>
      <c r="AB274" s="148"/>
      <c r="AC274" s="148"/>
      <c r="AD274" s="148"/>
      <c r="AE274" s="148"/>
      <c r="AF274" s="148"/>
      <c r="AG274" s="148" t="s">
        <v>246</v>
      </c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outlineLevel="1" x14ac:dyDescent="0.2">
      <c r="A275" s="155"/>
      <c r="B275" s="156"/>
      <c r="C275" s="187" t="s">
        <v>576</v>
      </c>
      <c r="D275" s="185"/>
      <c r="E275" s="186">
        <v>273.89</v>
      </c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48"/>
      <c r="Z275" s="148"/>
      <c r="AA275" s="148"/>
      <c r="AB275" s="148"/>
      <c r="AC275" s="148"/>
      <c r="AD275" s="148"/>
      <c r="AE275" s="148"/>
      <c r="AF275" s="148"/>
      <c r="AG275" s="148" t="s">
        <v>200</v>
      </c>
      <c r="AH275" s="148">
        <v>0</v>
      </c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 x14ac:dyDescent="0.2">
      <c r="A276" s="166">
        <v>124</v>
      </c>
      <c r="B276" s="167" t="s">
        <v>577</v>
      </c>
      <c r="C276" s="181" t="s">
        <v>578</v>
      </c>
      <c r="D276" s="168" t="s">
        <v>198</v>
      </c>
      <c r="E276" s="169">
        <v>9.9201999999999995</v>
      </c>
      <c r="F276" s="170"/>
      <c r="G276" s="171">
        <f>ROUND(E276*F276,2)</f>
        <v>0</v>
      </c>
      <c r="H276" s="158">
        <v>3625</v>
      </c>
      <c r="I276" s="157">
        <f>ROUND(E276*H276,2)</f>
        <v>35960.730000000003</v>
      </c>
      <c r="J276" s="158">
        <v>0</v>
      </c>
      <c r="K276" s="157">
        <f>ROUND(E276*J276,2)</f>
        <v>0</v>
      </c>
      <c r="L276" s="157">
        <v>15</v>
      </c>
      <c r="M276" s="157">
        <f>G276*(1+L276/100)</f>
        <v>0</v>
      </c>
      <c r="N276" s="157">
        <v>3.5000000000000003E-2</v>
      </c>
      <c r="O276" s="157">
        <f>ROUND(E276*N276,2)</f>
        <v>0.35</v>
      </c>
      <c r="P276" s="157">
        <v>0</v>
      </c>
      <c r="Q276" s="157">
        <f>ROUND(E276*P276,2)</f>
        <v>0</v>
      </c>
      <c r="R276" s="157" t="s">
        <v>363</v>
      </c>
      <c r="S276" s="157" t="s">
        <v>187</v>
      </c>
      <c r="T276" s="157" t="s">
        <v>187</v>
      </c>
      <c r="U276" s="157">
        <v>0</v>
      </c>
      <c r="V276" s="157">
        <f>ROUND(E276*U276,2)</f>
        <v>0</v>
      </c>
      <c r="W276" s="157"/>
      <c r="X276" s="157" t="s">
        <v>183</v>
      </c>
      <c r="Y276" s="148"/>
      <c r="Z276" s="148"/>
      <c r="AA276" s="148"/>
      <c r="AB276" s="148"/>
      <c r="AC276" s="148"/>
      <c r="AD276" s="148"/>
      <c r="AE276" s="148"/>
      <c r="AF276" s="148"/>
      <c r="AG276" s="148" t="s">
        <v>540</v>
      </c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outlineLevel="1" x14ac:dyDescent="0.2">
      <c r="A277" s="155"/>
      <c r="B277" s="156"/>
      <c r="C277" s="187" t="s">
        <v>579</v>
      </c>
      <c r="D277" s="185"/>
      <c r="E277" s="186">
        <v>9.92</v>
      </c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48"/>
      <c r="Z277" s="148"/>
      <c r="AA277" s="148"/>
      <c r="AB277" s="148"/>
      <c r="AC277" s="148"/>
      <c r="AD277" s="148"/>
      <c r="AE277" s="148"/>
      <c r="AF277" s="148"/>
      <c r="AG277" s="148" t="s">
        <v>200</v>
      </c>
      <c r="AH277" s="148">
        <v>0</v>
      </c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</row>
    <row r="278" spans="1:60" outlineLevel="1" x14ac:dyDescent="0.2">
      <c r="A278" s="166">
        <v>125</v>
      </c>
      <c r="B278" s="167" t="s">
        <v>580</v>
      </c>
      <c r="C278" s="181" t="s">
        <v>581</v>
      </c>
      <c r="D278" s="168" t="s">
        <v>218</v>
      </c>
      <c r="E278" s="169">
        <v>76.923000000000002</v>
      </c>
      <c r="F278" s="170"/>
      <c r="G278" s="171">
        <f>ROUND(E278*F278,2)</f>
        <v>0</v>
      </c>
      <c r="H278" s="158">
        <v>113</v>
      </c>
      <c r="I278" s="157">
        <f>ROUND(E278*H278,2)</f>
        <v>8692.2999999999993</v>
      </c>
      <c r="J278" s="158">
        <v>0</v>
      </c>
      <c r="K278" s="157">
        <f>ROUND(E278*J278,2)</f>
        <v>0</v>
      </c>
      <c r="L278" s="157">
        <v>15</v>
      </c>
      <c r="M278" s="157">
        <f>G278*(1+L278/100)</f>
        <v>0</v>
      </c>
      <c r="N278" s="157">
        <v>5.9999999999999995E-4</v>
      </c>
      <c r="O278" s="157">
        <f>ROUND(E278*N278,2)</f>
        <v>0.05</v>
      </c>
      <c r="P278" s="157">
        <v>0</v>
      </c>
      <c r="Q278" s="157">
        <f>ROUND(E278*P278,2)</f>
        <v>0</v>
      </c>
      <c r="R278" s="157" t="s">
        <v>363</v>
      </c>
      <c r="S278" s="157" t="s">
        <v>187</v>
      </c>
      <c r="T278" s="157" t="s">
        <v>187</v>
      </c>
      <c r="U278" s="157">
        <v>0</v>
      </c>
      <c r="V278" s="157">
        <f>ROUND(E278*U278,2)</f>
        <v>0</v>
      </c>
      <c r="W278" s="157"/>
      <c r="X278" s="157" t="s">
        <v>183</v>
      </c>
      <c r="Y278" s="148"/>
      <c r="Z278" s="148"/>
      <c r="AA278" s="148"/>
      <c r="AB278" s="148"/>
      <c r="AC278" s="148"/>
      <c r="AD278" s="148"/>
      <c r="AE278" s="148"/>
      <c r="AF278" s="148"/>
      <c r="AG278" s="148" t="s">
        <v>540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outlineLevel="1" x14ac:dyDescent="0.2">
      <c r="A279" s="155"/>
      <c r="B279" s="156"/>
      <c r="C279" s="187" t="s">
        <v>582</v>
      </c>
      <c r="D279" s="185"/>
      <c r="E279" s="186">
        <v>76.92</v>
      </c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48"/>
      <c r="Z279" s="148"/>
      <c r="AA279" s="148"/>
      <c r="AB279" s="148"/>
      <c r="AC279" s="148"/>
      <c r="AD279" s="148"/>
      <c r="AE279" s="148"/>
      <c r="AF279" s="148"/>
      <c r="AG279" s="148" t="s">
        <v>200</v>
      </c>
      <c r="AH279" s="148">
        <v>0</v>
      </c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outlineLevel="1" x14ac:dyDescent="0.2">
      <c r="A280" s="166">
        <v>126</v>
      </c>
      <c r="B280" s="167" t="s">
        <v>583</v>
      </c>
      <c r="C280" s="181" t="s">
        <v>584</v>
      </c>
      <c r="D280" s="168" t="s">
        <v>218</v>
      </c>
      <c r="E280" s="169">
        <v>291.14800000000002</v>
      </c>
      <c r="F280" s="170"/>
      <c r="G280" s="171">
        <f>ROUND(E280*F280,2)</f>
        <v>0</v>
      </c>
      <c r="H280" s="158">
        <v>544</v>
      </c>
      <c r="I280" s="157">
        <f>ROUND(E280*H280,2)</f>
        <v>158384.51</v>
      </c>
      <c r="J280" s="158">
        <v>0</v>
      </c>
      <c r="K280" s="157">
        <f>ROUND(E280*J280,2)</f>
        <v>0</v>
      </c>
      <c r="L280" s="157">
        <v>15</v>
      </c>
      <c r="M280" s="157">
        <f>G280*(1+L280/100)</f>
        <v>0</v>
      </c>
      <c r="N280" s="157">
        <v>3.0000000000000001E-3</v>
      </c>
      <c r="O280" s="157">
        <f>ROUND(E280*N280,2)</f>
        <v>0.87</v>
      </c>
      <c r="P280" s="157">
        <v>0</v>
      </c>
      <c r="Q280" s="157">
        <f>ROUND(E280*P280,2)</f>
        <v>0</v>
      </c>
      <c r="R280" s="157" t="s">
        <v>363</v>
      </c>
      <c r="S280" s="157" t="s">
        <v>187</v>
      </c>
      <c r="T280" s="157" t="s">
        <v>187</v>
      </c>
      <c r="U280" s="157">
        <v>0</v>
      </c>
      <c r="V280" s="157">
        <f>ROUND(E280*U280,2)</f>
        <v>0</v>
      </c>
      <c r="W280" s="157"/>
      <c r="X280" s="157" t="s">
        <v>183</v>
      </c>
      <c r="Y280" s="148"/>
      <c r="Z280" s="148"/>
      <c r="AA280" s="148"/>
      <c r="AB280" s="148"/>
      <c r="AC280" s="148"/>
      <c r="AD280" s="148"/>
      <c r="AE280" s="148"/>
      <c r="AF280" s="148"/>
      <c r="AG280" s="148" t="s">
        <v>540</v>
      </c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</row>
    <row r="281" spans="1:60" outlineLevel="1" x14ac:dyDescent="0.2">
      <c r="A281" s="155"/>
      <c r="B281" s="156"/>
      <c r="C281" s="187" t="s">
        <v>585</v>
      </c>
      <c r="D281" s="185"/>
      <c r="E281" s="186">
        <v>291.14999999999998</v>
      </c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48"/>
      <c r="Z281" s="148"/>
      <c r="AA281" s="148"/>
      <c r="AB281" s="148"/>
      <c r="AC281" s="148"/>
      <c r="AD281" s="148"/>
      <c r="AE281" s="148"/>
      <c r="AF281" s="148"/>
      <c r="AG281" s="148" t="s">
        <v>200</v>
      </c>
      <c r="AH281" s="148">
        <v>0</v>
      </c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outlineLevel="1" x14ac:dyDescent="0.2">
      <c r="A282" s="166">
        <v>127</v>
      </c>
      <c r="B282" s="167" t="s">
        <v>586</v>
      </c>
      <c r="C282" s="181" t="s">
        <v>587</v>
      </c>
      <c r="D282" s="168" t="s">
        <v>218</v>
      </c>
      <c r="E282" s="169">
        <v>98.89</v>
      </c>
      <c r="F282" s="170"/>
      <c r="G282" s="171">
        <f>ROUND(E282*F282,2)</f>
        <v>0</v>
      </c>
      <c r="H282" s="158">
        <v>88.4</v>
      </c>
      <c r="I282" s="157">
        <f>ROUND(E282*H282,2)</f>
        <v>8741.8799999999992</v>
      </c>
      <c r="J282" s="158">
        <v>0</v>
      </c>
      <c r="K282" s="157">
        <f>ROUND(E282*J282,2)</f>
        <v>0</v>
      </c>
      <c r="L282" s="157">
        <v>15</v>
      </c>
      <c r="M282" s="157">
        <f>G282*(1+L282/100)</f>
        <v>0</v>
      </c>
      <c r="N282" s="157">
        <v>5.9999999999999995E-4</v>
      </c>
      <c r="O282" s="157">
        <f>ROUND(E282*N282,2)</f>
        <v>0.06</v>
      </c>
      <c r="P282" s="157">
        <v>0</v>
      </c>
      <c r="Q282" s="157">
        <f>ROUND(E282*P282,2)</f>
        <v>0</v>
      </c>
      <c r="R282" s="157" t="s">
        <v>363</v>
      </c>
      <c r="S282" s="157" t="s">
        <v>187</v>
      </c>
      <c r="T282" s="157" t="s">
        <v>187</v>
      </c>
      <c r="U282" s="157">
        <v>0</v>
      </c>
      <c r="V282" s="157">
        <f>ROUND(E282*U282,2)</f>
        <v>0</v>
      </c>
      <c r="W282" s="157"/>
      <c r="X282" s="157" t="s">
        <v>183</v>
      </c>
      <c r="Y282" s="148"/>
      <c r="Z282" s="148"/>
      <c r="AA282" s="148"/>
      <c r="AB282" s="148"/>
      <c r="AC282" s="148"/>
      <c r="AD282" s="148"/>
      <c r="AE282" s="148"/>
      <c r="AF282" s="148"/>
      <c r="AG282" s="148" t="s">
        <v>540</v>
      </c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outlineLevel="1" x14ac:dyDescent="0.2">
      <c r="A283" s="155"/>
      <c r="B283" s="156"/>
      <c r="C283" s="187" t="s">
        <v>588</v>
      </c>
      <c r="D283" s="185"/>
      <c r="E283" s="186">
        <v>45.45</v>
      </c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48"/>
      <c r="Z283" s="148"/>
      <c r="AA283" s="148"/>
      <c r="AB283" s="148"/>
      <c r="AC283" s="148"/>
      <c r="AD283" s="148"/>
      <c r="AE283" s="148"/>
      <c r="AF283" s="148"/>
      <c r="AG283" s="148" t="s">
        <v>200</v>
      </c>
      <c r="AH283" s="148">
        <v>0</v>
      </c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</row>
    <row r="284" spans="1:60" outlineLevel="1" x14ac:dyDescent="0.2">
      <c r="A284" s="155"/>
      <c r="B284" s="156"/>
      <c r="C284" s="187" t="s">
        <v>589</v>
      </c>
      <c r="D284" s="185"/>
      <c r="E284" s="186">
        <v>53.44</v>
      </c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48"/>
      <c r="Z284" s="148"/>
      <c r="AA284" s="148"/>
      <c r="AB284" s="148"/>
      <c r="AC284" s="148"/>
      <c r="AD284" s="148"/>
      <c r="AE284" s="148"/>
      <c r="AF284" s="148"/>
      <c r="AG284" s="148" t="s">
        <v>200</v>
      </c>
      <c r="AH284" s="148">
        <v>0</v>
      </c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outlineLevel="1" x14ac:dyDescent="0.2">
      <c r="A285" s="166">
        <v>128</v>
      </c>
      <c r="B285" s="167" t="s">
        <v>590</v>
      </c>
      <c r="C285" s="181" t="s">
        <v>591</v>
      </c>
      <c r="D285" s="168" t="s">
        <v>218</v>
      </c>
      <c r="E285" s="169">
        <v>109.021</v>
      </c>
      <c r="F285" s="170"/>
      <c r="G285" s="171">
        <f>ROUND(E285*F285,2)</f>
        <v>0</v>
      </c>
      <c r="H285" s="158">
        <v>212.5</v>
      </c>
      <c r="I285" s="157">
        <f>ROUND(E285*H285,2)</f>
        <v>23166.959999999999</v>
      </c>
      <c r="J285" s="158">
        <v>0</v>
      </c>
      <c r="K285" s="157">
        <f>ROUND(E285*J285,2)</f>
        <v>0</v>
      </c>
      <c r="L285" s="157">
        <v>15</v>
      </c>
      <c r="M285" s="157">
        <f>G285*(1+L285/100)</f>
        <v>0</v>
      </c>
      <c r="N285" s="157">
        <v>1.4400000000000001E-3</v>
      </c>
      <c r="O285" s="157">
        <f>ROUND(E285*N285,2)</f>
        <v>0.16</v>
      </c>
      <c r="P285" s="157">
        <v>0</v>
      </c>
      <c r="Q285" s="157">
        <f>ROUND(E285*P285,2)</f>
        <v>0</v>
      </c>
      <c r="R285" s="157" t="s">
        <v>363</v>
      </c>
      <c r="S285" s="157" t="s">
        <v>187</v>
      </c>
      <c r="T285" s="157" t="s">
        <v>187</v>
      </c>
      <c r="U285" s="157">
        <v>0</v>
      </c>
      <c r="V285" s="157">
        <f>ROUND(E285*U285,2)</f>
        <v>0</v>
      </c>
      <c r="W285" s="157"/>
      <c r="X285" s="157" t="s">
        <v>183</v>
      </c>
      <c r="Y285" s="148"/>
      <c r="Z285" s="148"/>
      <c r="AA285" s="148"/>
      <c r="AB285" s="148"/>
      <c r="AC285" s="148"/>
      <c r="AD285" s="148"/>
      <c r="AE285" s="148"/>
      <c r="AF285" s="148"/>
      <c r="AG285" s="148" t="s">
        <v>540</v>
      </c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outlineLevel="1" x14ac:dyDescent="0.2">
      <c r="A286" s="155"/>
      <c r="B286" s="156"/>
      <c r="C286" s="187" t="s">
        <v>592</v>
      </c>
      <c r="D286" s="185"/>
      <c r="E286" s="186">
        <v>63.57</v>
      </c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48"/>
      <c r="Z286" s="148"/>
      <c r="AA286" s="148"/>
      <c r="AB286" s="148"/>
      <c r="AC286" s="148"/>
      <c r="AD286" s="148"/>
      <c r="AE286" s="148"/>
      <c r="AF286" s="148"/>
      <c r="AG286" s="148" t="s">
        <v>200</v>
      </c>
      <c r="AH286" s="148">
        <v>0</v>
      </c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outlineLevel="1" x14ac:dyDescent="0.2">
      <c r="A287" s="155"/>
      <c r="B287" s="156"/>
      <c r="C287" s="187" t="s">
        <v>588</v>
      </c>
      <c r="D287" s="185"/>
      <c r="E287" s="186">
        <v>45.45</v>
      </c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48"/>
      <c r="Z287" s="148"/>
      <c r="AA287" s="148"/>
      <c r="AB287" s="148"/>
      <c r="AC287" s="148"/>
      <c r="AD287" s="148"/>
      <c r="AE287" s="148"/>
      <c r="AF287" s="148"/>
      <c r="AG287" s="148" t="s">
        <v>200</v>
      </c>
      <c r="AH287" s="148">
        <v>0</v>
      </c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outlineLevel="1" x14ac:dyDescent="0.2">
      <c r="A288" s="166">
        <v>129</v>
      </c>
      <c r="B288" s="167" t="s">
        <v>593</v>
      </c>
      <c r="C288" s="181" t="s">
        <v>594</v>
      </c>
      <c r="D288" s="168" t="s">
        <v>218</v>
      </c>
      <c r="E288" s="169">
        <v>12.738</v>
      </c>
      <c r="F288" s="170"/>
      <c r="G288" s="171">
        <f>ROUND(E288*F288,2)</f>
        <v>0</v>
      </c>
      <c r="H288" s="158">
        <v>248</v>
      </c>
      <c r="I288" s="157">
        <f>ROUND(E288*H288,2)</f>
        <v>3159.02</v>
      </c>
      <c r="J288" s="158">
        <v>0</v>
      </c>
      <c r="K288" s="157">
        <f>ROUND(E288*J288,2)</f>
        <v>0</v>
      </c>
      <c r="L288" s="157">
        <v>15</v>
      </c>
      <c r="M288" s="157">
        <f>G288*(1+L288/100)</f>
        <v>0</v>
      </c>
      <c r="N288" s="157">
        <v>1.6800000000000001E-3</v>
      </c>
      <c r="O288" s="157">
        <f>ROUND(E288*N288,2)</f>
        <v>0.02</v>
      </c>
      <c r="P288" s="157">
        <v>0</v>
      </c>
      <c r="Q288" s="157">
        <f>ROUND(E288*P288,2)</f>
        <v>0</v>
      </c>
      <c r="R288" s="157" t="s">
        <v>363</v>
      </c>
      <c r="S288" s="157" t="s">
        <v>187</v>
      </c>
      <c r="T288" s="157" t="s">
        <v>187</v>
      </c>
      <c r="U288" s="157">
        <v>0</v>
      </c>
      <c r="V288" s="157">
        <f>ROUND(E288*U288,2)</f>
        <v>0</v>
      </c>
      <c r="W288" s="157"/>
      <c r="X288" s="157" t="s">
        <v>183</v>
      </c>
      <c r="Y288" s="148"/>
      <c r="Z288" s="148"/>
      <c r="AA288" s="148"/>
      <c r="AB288" s="148"/>
      <c r="AC288" s="148"/>
      <c r="AD288" s="148"/>
      <c r="AE288" s="148"/>
      <c r="AF288" s="148"/>
      <c r="AG288" s="148" t="s">
        <v>540</v>
      </c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</row>
    <row r="289" spans="1:60" outlineLevel="1" x14ac:dyDescent="0.2">
      <c r="A289" s="155"/>
      <c r="B289" s="156"/>
      <c r="C289" s="187" t="s">
        <v>595</v>
      </c>
      <c r="D289" s="185"/>
      <c r="E289" s="186">
        <v>12.74</v>
      </c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48"/>
      <c r="Z289" s="148"/>
      <c r="AA289" s="148"/>
      <c r="AB289" s="148"/>
      <c r="AC289" s="148"/>
      <c r="AD289" s="148"/>
      <c r="AE289" s="148"/>
      <c r="AF289" s="148"/>
      <c r="AG289" s="148" t="s">
        <v>200</v>
      </c>
      <c r="AH289" s="148">
        <v>0</v>
      </c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</row>
    <row r="290" spans="1:60" outlineLevel="1" x14ac:dyDescent="0.2">
      <c r="A290" s="166">
        <v>130</v>
      </c>
      <c r="B290" s="167" t="s">
        <v>596</v>
      </c>
      <c r="C290" s="181" t="s">
        <v>597</v>
      </c>
      <c r="D290" s="168" t="s">
        <v>218</v>
      </c>
      <c r="E290" s="169">
        <v>600.6</v>
      </c>
      <c r="F290" s="170"/>
      <c r="G290" s="171">
        <f>ROUND(E290*F290,2)</f>
        <v>0</v>
      </c>
      <c r="H290" s="158">
        <v>282.5</v>
      </c>
      <c r="I290" s="157">
        <f>ROUND(E290*H290,2)</f>
        <v>169669.5</v>
      </c>
      <c r="J290" s="158">
        <v>0</v>
      </c>
      <c r="K290" s="157">
        <f>ROUND(E290*J290,2)</f>
        <v>0</v>
      </c>
      <c r="L290" s="157">
        <v>15</v>
      </c>
      <c r="M290" s="157">
        <f>G290*(1+L290/100)</f>
        <v>0</v>
      </c>
      <c r="N290" s="157">
        <v>1.92E-3</v>
      </c>
      <c r="O290" s="157">
        <f>ROUND(E290*N290,2)</f>
        <v>1.1499999999999999</v>
      </c>
      <c r="P290" s="157">
        <v>0</v>
      </c>
      <c r="Q290" s="157">
        <f>ROUND(E290*P290,2)</f>
        <v>0</v>
      </c>
      <c r="R290" s="157" t="s">
        <v>363</v>
      </c>
      <c r="S290" s="157" t="s">
        <v>187</v>
      </c>
      <c r="T290" s="157" t="s">
        <v>187</v>
      </c>
      <c r="U290" s="157">
        <v>0</v>
      </c>
      <c r="V290" s="157">
        <f>ROUND(E290*U290,2)</f>
        <v>0</v>
      </c>
      <c r="W290" s="157"/>
      <c r="X290" s="157" t="s">
        <v>183</v>
      </c>
      <c r="Y290" s="148"/>
      <c r="Z290" s="148"/>
      <c r="AA290" s="148"/>
      <c r="AB290" s="148"/>
      <c r="AC290" s="148"/>
      <c r="AD290" s="148"/>
      <c r="AE290" s="148"/>
      <c r="AF290" s="148"/>
      <c r="AG290" s="148" t="s">
        <v>540</v>
      </c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</row>
    <row r="291" spans="1:60" outlineLevel="1" x14ac:dyDescent="0.2">
      <c r="A291" s="155"/>
      <c r="B291" s="156"/>
      <c r="C291" s="187" t="s">
        <v>598</v>
      </c>
      <c r="D291" s="185"/>
      <c r="E291" s="186">
        <v>50.93</v>
      </c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48"/>
      <c r="Z291" s="148"/>
      <c r="AA291" s="148"/>
      <c r="AB291" s="148"/>
      <c r="AC291" s="148"/>
      <c r="AD291" s="148"/>
      <c r="AE291" s="148"/>
      <c r="AF291" s="148"/>
      <c r="AG291" s="148" t="s">
        <v>200</v>
      </c>
      <c r="AH291" s="148">
        <v>0</v>
      </c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 x14ac:dyDescent="0.2">
      <c r="A292" s="155"/>
      <c r="B292" s="156"/>
      <c r="C292" s="187" t="s">
        <v>599</v>
      </c>
      <c r="D292" s="185"/>
      <c r="E292" s="186">
        <v>289.54000000000002</v>
      </c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48"/>
      <c r="Z292" s="148"/>
      <c r="AA292" s="148"/>
      <c r="AB292" s="148"/>
      <c r="AC292" s="148"/>
      <c r="AD292" s="148"/>
      <c r="AE292" s="148"/>
      <c r="AF292" s="148"/>
      <c r="AG292" s="148" t="s">
        <v>200</v>
      </c>
      <c r="AH292" s="148">
        <v>0</v>
      </c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 x14ac:dyDescent="0.2">
      <c r="A293" s="155"/>
      <c r="B293" s="156"/>
      <c r="C293" s="187" t="s">
        <v>600</v>
      </c>
      <c r="D293" s="185"/>
      <c r="E293" s="186">
        <v>74.12</v>
      </c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48"/>
      <c r="Z293" s="148"/>
      <c r="AA293" s="148"/>
      <c r="AB293" s="148"/>
      <c r="AC293" s="148"/>
      <c r="AD293" s="148"/>
      <c r="AE293" s="148"/>
      <c r="AF293" s="148"/>
      <c r="AG293" s="148" t="s">
        <v>200</v>
      </c>
      <c r="AH293" s="148">
        <v>0</v>
      </c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outlineLevel="1" x14ac:dyDescent="0.2">
      <c r="A294" s="155"/>
      <c r="B294" s="156"/>
      <c r="C294" s="187" t="s">
        <v>601</v>
      </c>
      <c r="D294" s="185"/>
      <c r="E294" s="186">
        <v>102.19</v>
      </c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48"/>
      <c r="Z294" s="148"/>
      <c r="AA294" s="148"/>
      <c r="AB294" s="148"/>
      <c r="AC294" s="148"/>
      <c r="AD294" s="148"/>
      <c r="AE294" s="148"/>
      <c r="AF294" s="148"/>
      <c r="AG294" s="148" t="s">
        <v>200</v>
      </c>
      <c r="AH294" s="148">
        <v>0</v>
      </c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</row>
    <row r="295" spans="1:60" outlineLevel="1" x14ac:dyDescent="0.2">
      <c r="A295" s="155"/>
      <c r="B295" s="156"/>
      <c r="C295" s="187" t="s">
        <v>602</v>
      </c>
      <c r="D295" s="185"/>
      <c r="E295" s="186">
        <v>83.82</v>
      </c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48"/>
      <c r="Z295" s="148"/>
      <c r="AA295" s="148"/>
      <c r="AB295" s="148"/>
      <c r="AC295" s="148"/>
      <c r="AD295" s="148"/>
      <c r="AE295" s="148"/>
      <c r="AF295" s="148"/>
      <c r="AG295" s="148" t="s">
        <v>200</v>
      </c>
      <c r="AH295" s="148">
        <v>0</v>
      </c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 x14ac:dyDescent="0.2">
      <c r="A296" s="166">
        <v>131</v>
      </c>
      <c r="B296" s="167" t="s">
        <v>603</v>
      </c>
      <c r="C296" s="181" t="s">
        <v>604</v>
      </c>
      <c r="D296" s="168" t="s">
        <v>218</v>
      </c>
      <c r="E296" s="169">
        <v>109.021</v>
      </c>
      <c r="F296" s="170"/>
      <c r="G296" s="171">
        <f>ROUND(E296*F296,2)</f>
        <v>0</v>
      </c>
      <c r="H296" s="158">
        <v>265</v>
      </c>
      <c r="I296" s="157">
        <f>ROUND(E296*H296,2)</f>
        <v>28890.57</v>
      </c>
      <c r="J296" s="158">
        <v>0</v>
      </c>
      <c r="K296" s="157">
        <f>ROUND(E296*J296,2)</f>
        <v>0</v>
      </c>
      <c r="L296" s="157">
        <v>15</v>
      </c>
      <c r="M296" s="157">
        <f>G296*(1+L296/100)</f>
        <v>0</v>
      </c>
      <c r="N296" s="157">
        <v>2.3999999999999998E-3</v>
      </c>
      <c r="O296" s="157">
        <f>ROUND(E296*N296,2)</f>
        <v>0.26</v>
      </c>
      <c r="P296" s="157">
        <v>0</v>
      </c>
      <c r="Q296" s="157">
        <f>ROUND(E296*P296,2)</f>
        <v>0</v>
      </c>
      <c r="R296" s="157" t="s">
        <v>363</v>
      </c>
      <c r="S296" s="157" t="s">
        <v>187</v>
      </c>
      <c r="T296" s="157" t="s">
        <v>187</v>
      </c>
      <c r="U296" s="157">
        <v>0</v>
      </c>
      <c r="V296" s="157">
        <f>ROUND(E296*U296,2)</f>
        <v>0</v>
      </c>
      <c r="W296" s="157"/>
      <c r="X296" s="157" t="s">
        <v>183</v>
      </c>
      <c r="Y296" s="148"/>
      <c r="Z296" s="148"/>
      <c r="AA296" s="148"/>
      <c r="AB296" s="148"/>
      <c r="AC296" s="148"/>
      <c r="AD296" s="148"/>
      <c r="AE296" s="148"/>
      <c r="AF296" s="148"/>
      <c r="AG296" s="148" t="s">
        <v>540</v>
      </c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 x14ac:dyDescent="0.2">
      <c r="A297" s="155"/>
      <c r="B297" s="156"/>
      <c r="C297" s="187" t="s">
        <v>592</v>
      </c>
      <c r="D297" s="185"/>
      <c r="E297" s="186">
        <v>63.57</v>
      </c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48"/>
      <c r="Z297" s="148"/>
      <c r="AA297" s="148"/>
      <c r="AB297" s="148"/>
      <c r="AC297" s="148"/>
      <c r="AD297" s="148"/>
      <c r="AE297" s="148"/>
      <c r="AF297" s="148"/>
      <c r="AG297" s="148" t="s">
        <v>200</v>
      </c>
      <c r="AH297" s="148">
        <v>0</v>
      </c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outlineLevel="1" x14ac:dyDescent="0.2">
      <c r="A298" s="155"/>
      <c r="B298" s="156"/>
      <c r="C298" s="187" t="s">
        <v>588</v>
      </c>
      <c r="D298" s="185"/>
      <c r="E298" s="186">
        <v>45.45</v>
      </c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48"/>
      <c r="Z298" s="148"/>
      <c r="AA298" s="148"/>
      <c r="AB298" s="148"/>
      <c r="AC298" s="148"/>
      <c r="AD298" s="148"/>
      <c r="AE298" s="148"/>
      <c r="AF298" s="148"/>
      <c r="AG298" s="148" t="s">
        <v>200</v>
      </c>
      <c r="AH298" s="148">
        <v>0</v>
      </c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</row>
    <row r="299" spans="1:60" outlineLevel="1" x14ac:dyDescent="0.2">
      <c r="A299" s="166">
        <v>132</v>
      </c>
      <c r="B299" s="167" t="s">
        <v>605</v>
      </c>
      <c r="C299" s="181" t="s">
        <v>606</v>
      </c>
      <c r="D299" s="168" t="s">
        <v>218</v>
      </c>
      <c r="E299" s="169">
        <v>153.846</v>
      </c>
      <c r="F299" s="170"/>
      <c r="G299" s="171">
        <f>ROUND(E299*F299,2)</f>
        <v>0</v>
      </c>
      <c r="H299" s="158">
        <v>122</v>
      </c>
      <c r="I299" s="157">
        <f>ROUND(E299*H299,2)</f>
        <v>18769.21</v>
      </c>
      <c r="J299" s="158">
        <v>0</v>
      </c>
      <c r="K299" s="157">
        <f>ROUND(E299*J299,2)</f>
        <v>0</v>
      </c>
      <c r="L299" s="157">
        <v>15</v>
      </c>
      <c r="M299" s="157">
        <f>G299*(1+L299/100)</f>
        <v>0</v>
      </c>
      <c r="N299" s="157">
        <v>2E-3</v>
      </c>
      <c r="O299" s="157">
        <f>ROUND(E299*N299,2)</f>
        <v>0.31</v>
      </c>
      <c r="P299" s="157">
        <v>0</v>
      </c>
      <c r="Q299" s="157">
        <f>ROUND(E299*P299,2)</f>
        <v>0</v>
      </c>
      <c r="R299" s="157" t="s">
        <v>363</v>
      </c>
      <c r="S299" s="157" t="s">
        <v>187</v>
      </c>
      <c r="T299" s="157" t="s">
        <v>187</v>
      </c>
      <c r="U299" s="157">
        <v>0</v>
      </c>
      <c r="V299" s="157">
        <f>ROUND(E299*U299,2)</f>
        <v>0</v>
      </c>
      <c r="W299" s="157"/>
      <c r="X299" s="157" t="s">
        <v>183</v>
      </c>
      <c r="Y299" s="148"/>
      <c r="Z299" s="148"/>
      <c r="AA299" s="148"/>
      <c r="AB299" s="148"/>
      <c r="AC299" s="148"/>
      <c r="AD299" s="148"/>
      <c r="AE299" s="148"/>
      <c r="AF299" s="148"/>
      <c r="AG299" s="148" t="s">
        <v>540</v>
      </c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outlineLevel="1" x14ac:dyDescent="0.2">
      <c r="A300" s="155"/>
      <c r="B300" s="156"/>
      <c r="C300" s="187" t="s">
        <v>607</v>
      </c>
      <c r="D300" s="185"/>
      <c r="E300" s="186">
        <v>153.85</v>
      </c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48"/>
      <c r="Z300" s="148"/>
      <c r="AA300" s="148"/>
      <c r="AB300" s="148"/>
      <c r="AC300" s="148"/>
      <c r="AD300" s="148"/>
      <c r="AE300" s="148"/>
      <c r="AF300" s="148"/>
      <c r="AG300" s="148" t="s">
        <v>200</v>
      </c>
      <c r="AH300" s="148">
        <v>0</v>
      </c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</row>
    <row r="301" spans="1:60" x14ac:dyDescent="0.2">
      <c r="A301" s="160" t="s">
        <v>162</v>
      </c>
      <c r="B301" s="161" t="s">
        <v>113</v>
      </c>
      <c r="C301" s="179" t="s">
        <v>114</v>
      </c>
      <c r="D301" s="162"/>
      <c r="E301" s="163"/>
      <c r="F301" s="164"/>
      <c r="G301" s="165">
        <f>SUMIF(AG302:AG324,"&lt;&gt;NOR",G302:G324)</f>
        <v>0</v>
      </c>
      <c r="H301" s="159"/>
      <c r="I301" s="159">
        <f>SUM(I302:I324)</f>
        <v>232372.41999999998</v>
      </c>
      <c r="J301" s="159"/>
      <c r="K301" s="159">
        <f>SUM(K302:K324)</f>
        <v>497902</v>
      </c>
      <c r="L301" s="159"/>
      <c r="M301" s="159">
        <f>SUM(M302:M324)</f>
        <v>0</v>
      </c>
      <c r="N301" s="159"/>
      <c r="O301" s="159">
        <f>SUM(O302:O324)</f>
        <v>21.650000000000002</v>
      </c>
      <c r="P301" s="159"/>
      <c r="Q301" s="159">
        <f>SUM(Q302:Q324)</f>
        <v>0</v>
      </c>
      <c r="R301" s="159"/>
      <c r="S301" s="159"/>
      <c r="T301" s="159"/>
      <c r="U301" s="159"/>
      <c r="V301" s="159">
        <f>SUM(V302:V324)</f>
        <v>886.61</v>
      </c>
      <c r="W301" s="159"/>
      <c r="X301" s="159"/>
      <c r="AG301" t="s">
        <v>163</v>
      </c>
    </row>
    <row r="302" spans="1:60" outlineLevel="1" x14ac:dyDescent="0.2">
      <c r="A302" s="166">
        <v>133</v>
      </c>
      <c r="B302" s="167" t="s">
        <v>608</v>
      </c>
      <c r="C302" s="181" t="s">
        <v>609</v>
      </c>
      <c r="D302" s="168" t="s">
        <v>218</v>
      </c>
      <c r="E302" s="169">
        <v>75.38</v>
      </c>
      <c r="F302" s="170"/>
      <c r="G302" s="171">
        <f>ROUND(E302*F302,2)</f>
        <v>0</v>
      </c>
      <c r="H302" s="158">
        <v>3.7</v>
      </c>
      <c r="I302" s="157">
        <f>ROUND(E302*H302,2)</f>
        <v>278.91000000000003</v>
      </c>
      <c r="J302" s="158">
        <v>93.3</v>
      </c>
      <c r="K302" s="157">
        <f>ROUND(E302*J302,2)</f>
        <v>7032.95</v>
      </c>
      <c r="L302" s="157">
        <v>15</v>
      </c>
      <c r="M302" s="157">
        <f>G302*(1+L302/100)</f>
        <v>0</v>
      </c>
      <c r="N302" s="157">
        <v>1.6000000000000001E-4</v>
      </c>
      <c r="O302" s="157">
        <f>ROUND(E302*N302,2)</f>
        <v>0.01</v>
      </c>
      <c r="P302" s="157">
        <v>0</v>
      </c>
      <c r="Q302" s="157">
        <f>ROUND(E302*P302,2)</f>
        <v>0</v>
      </c>
      <c r="R302" s="157"/>
      <c r="S302" s="157" t="s">
        <v>187</v>
      </c>
      <c r="T302" s="157" t="s">
        <v>187</v>
      </c>
      <c r="U302" s="157">
        <v>0.17599999999999999</v>
      </c>
      <c r="V302" s="157">
        <f>ROUND(E302*U302,2)</f>
        <v>13.27</v>
      </c>
      <c r="W302" s="157"/>
      <c r="X302" s="157" t="s">
        <v>169</v>
      </c>
      <c r="Y302" s="148"/>
      <c r="Z302" s="148"/>
      <c r="AA302" s="148"/>
      <c r="AB302" s="148"/>
      <c r="AC302" s="148"/>
      <c r="AD302" s="148"/>
      <c r="AE302" s="148"/>
      <c r="AF302" s="148"/>
      <c r="AG302" s="148" t="s">
        <v>246</v>
      </c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</row>
    <row r="303" spans="1:60" outlineLevel="1" x14ac:dyDescent="0.2">
      <c r="A303" s="155"/>
      <c r="B303" s="156"/>
      <c r="C303" s="187" t="s">
        <v>415</v>
      </c>
      <c r="D303" s="185"/>
      <c r="E303" s="186">
        <v>24</v>
      </c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48"/>
      <c r="Z303" s="148"/>
      <c r="AA303" s="148"/>
      <c r="AB303" s="148"/>
      <c r="AC303" s="148"/>
      <c r="AD303" s="148"/>
      <c r="AE303" s="148"/>
      <c r="AF303" s="148"/>
      <c r="AG303" s="148" t="s">
        <v>200</v>
      </c>
      <c r="AH303" s="148">
        <v>0</v>
      </c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outlineLevel="1" x14ac:dyDescent="0.2">
      <c r="A304" s="155"/>
      <c r="B304" s="156"/>
      <c r="C304" s="187" t="s">
        <v>610</v>
      </c>
      <c r="D304" s="185"/>
      <c r="E304" s="186">
        <v>5.18</v>
      </c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48"/>
      <c r="Z304" s="148"/>
      <c r="AA304" s="148"/>
      <c r="AB304" s="148"/>
      <c r="AC304" s="148"/>
      <c r="AD304" s="148"/>
      <c r="AE304" s="148"/>
      <c r="AF304" s="148"/>
      <c r="AG304" s="148" t="s">
        <v>200</v>
      </c>
      <c r="AH304" s="148">
        <v>0</v>
      </c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</row>
    <row r="305" spans="1:60" outlineLevel="1" x14ac:dyDescent="0.2">
      <c r="A305" s="155"/>
      <c r="B305" s="156"/>
      <c r="C305" s="187" t="s">
        <v>321</v>
      </c>
      <c r="D305" s="185"/>
      <c r="E305" s="186">
        <v>46.2</v>
      </c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48"/>
      <c r="Z305" s="148"/>
      <c r="AA305" s="148"/>
      <c r="AB305" s="148"/>
      <c r="AC305" s="148"/>
      <c r="AD305" s="148"/>
      <c r="AE305" s="148"/>
      <c r="AF305" s="148"/>
      <c r="AG305" s="148" t="s">
        <v>200</v>
      </c>
      <c r="AH305" s="148">
        <v>0</v>
      </c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 x14ac:dyDescent="0.2">
      <c r="A306" s="166">
        <v>134</v>
      </c>
      <c r="B306" s="167" t="s">
        <v>611</v>
      </c>
      <c r="C306" s="181" t="s">
        <v>612</v>
      </c>
      <c r="D306" s="168" t="s">
        <v>343</v>
      </c>
      <c r="E306" s="169">
        <v>49</v>
      </c>
      <c r="F306" s="170"/>
      <c r="G306" s="171">
        <f>ROUND(E306*F306,2)</f>
        <v>0</v>
      </c>
      <c r="H306" s="158">
        <v>5.9</v>
      </c>
      <c r="I306" s="157">
        <f>ROUND(E306*H306,2)</f>
        <v>289.10000000000002</v>
      </c>
      <c r="J306" s="158">
        <v>165.6</v>
      </c>
      <c r="K306" s="157">
        <f>ROUND(E306*J306,2)</f>
        <v>8114.4</v>
      </c>
      <c r="L306" s="157">
        <v>15</v>
      </c>
      <c r="M306" s="157">
        <f>G306*(1+L306/100)</f>
        <v>0</v>
      </c>
      <c r="N306" s="157">
        <v>9.8999999999999999E-4</v>
      </c>
      <c r="O306" s="157">
        <f>ROUND(E306*N306,2)</f>
        <v>0.05</v>
      </c>
      <c r="P306" s="157">
        <v>0</v>
      </c>
      <c r="Q306" s="157">
        <f>ROUND(E306*P306,2)</f>
        <v>0</v>
      </c>
      <c r="R306" s="157"/>
      <c r="S306" s="157" t="s">
        <v>187</v>
      </c>
      <c r="T306" s="157" t="s">
        <v>187</v>
      </c>
      <c r="U306" s="157">
        <v>0.26200000000000001</v>
      </c>
      <c r="V306" s="157">
        <f>ROUND(E306*U306,2)</f>
        <v>12.84</v>
      </c>
      <c r="W306" s="157"/>
      <c r="X306" s="157" t="s">
        <v>169</v>
      </c>
      <c r="Y306" s="148"/>
      <c r="Z306" s="148"/>
      <c r="AA306" s="148"/>
      <c r="AB306" s="148"/>
      <c r="AC306" s="148"/>
      <c r="AD306" s="148"/>
      <c r="AE306" s="148"/>
      <c r="AF306" s="148"/>
      <c r="AG306" s="148" t="s">
        <v>407</v>
      </c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outlineLevel="1" x14ac:dyDescent="0.2">
      <c r="A307" s="155"/>
      <c r="B307" s="156"/>
      <c r="C307" s="187" t="s">
        <v>613</v>
      </c>
      <c r="D307" s="185"/>
      <c r="E307" s="186">
        <v>49</v>
      </c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48"/>
      <c r="Z307" s="148"/>
      <c r="AA307" s="148"/>
      <c r="AB307" s="148"/>
      <c r="AC307" s="148"/>
      <c r="AD307" s="148"/>
      <c r="AE307" s="148"/>
      <c r="AF307" s="148"/>
      <c r="AG307" s="148" t="s">
        <v>200</v>
      </c>
      <c r="AH307" s="148">
        <v>0</v>
      </c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</row>
    <row r="308" spans="1:60" outlineLevel="1" x14ac:dyDescent="0.2">
      <c r="A308" s="166">
        <v>135</v>
      </c>
      <c r="B308" s="167" t="s">
        <v>614</v>
      </c>
      <c r="C308" s="181" t="s">
        <v>615</v>
      </c>
      <c r="D308" s="168" t="s">
        <v>343</v>
      </c>
      <c r="E308" s="169">
        <v>136.30000000000001</v>
      </c>
      <c r="F308" s="170"/>
      <c r="G308" s="171">
        <f>ROUND(E308*F308,2)</f>
        <v>0</v>
      </c>
      <c r="H308" s="158">
        <v>5.9</v>
      </c>
      <c r="I308" s="157">
        <f>ROUND(E308*H308,2)</f>
        <v>804.17</v>
      </c>
      <c r="J308" s="158">
        <v>223.6</v>
      </c>
      <c r="K308" s="157">
        <f>ROUND(E308*J308,2)</f>
        <v>30476.68</v>
      </c>
      <c r="L308" s="157">
        <v>15</v>
      </c>
      <c r="M308" s="157">
        <f>G308*(1+L308/100)</f>
        <v>0</v>
      </c>
      <c r="N308" s="157">
        <v>9.8999999999999999E-4</v>
      </c>
      <c r="O308" s="157">
        <f>ROUND(E308*N308,2)</f>
        <v>0.13</v>
      </c>
      <c r="P308" s="157">
        <v>0</v>
      </c>
      <c r="Q308" s="157">
        <f>ROUND(E308*P308,2)</f>
        <v>0</v>
      </c>
      <c r="R308" s="157"/>
      <c r="S308" s="157" t="s">
        <v>187</v>
      </c>
      <c r="T308" s="157" t="s">
        <v>187</v>
      </c>
      <c r="U308" s="157">
        <v>0.36099999999999999</v>
      </c>
      <c r="V308" s="157">
        <f>ROUND(E308*U308,2)</f>
        <v>49.2</v>
      </c>
      <c r="W308" s="157"/>
      <c r="X308" s="157" t="s">
        <v>169</v>
      </c>
      <c r="Y308" s="148"/>
      <c r="Z308" s="148"/>
      <c r="AA308" s="148"/>
      <c r="AB308" s="148"/>
      <c r="AC308" s="148"/>
      <c r="AD308" s="148"/>
      <c r="AE308" s="148"/>
      <c r="AF308" s="148"/>
      <c r="AG308" s="148" t="s">
        <v>407</v>
      </c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</row>
    <row r="309" spans="1:60" outlineLevel="1" x14ac:dyDescent="0.2">
      <c r="A309" s="155"/>
      <c r="B309" s="156"/>
      <c r="C309" s="187" t="s">
        <v>616</v>
      </c>
      <c r="D309" s="185"/>
      <c r="E309" s="186">
        <v>136.30000000000001</v>
      </c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48"/>
      <c r="Z309" s="148"/>
      <c r="AA309" s="148"/>
      <c r="AB309" s="148"/>
      <c r="AC309" s="148"/>
      <c r="AD309" s="148"/>
      <c r="AE309" s="148"/>
      <c r="AF309" s="148"/>
      <c r="AG309" s="148" t="s">
        <v>200</v>
      </c>
      <c r="AH309" s="148">
        <v>0</v>
      </c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</row>
    <row r="310" spans="1:60" ht="22.5" outlineLevel="1" x14ac:dyDescent="0.2">
      <c r="A310" s="166">
        <v>136</v>
      </c>
      <c r="B310" s="167" t="s">
        <v>617</v>
      </c>
      <c r="C310" s="181" t="s">
        <v>618</v>
      </c>
      <c r="D310" s="168" t="s">
        <v>218</v>
      </c>
      <c r="E310" s="169">
        <v>1290.28</v>
      </c>
      <c r="F310" s="170"/>
      <c r="G310" s="171">
        <f>ROUND(E310*F310,2)</f>
        <v>0</v>
      </c>
      <c r="H310" s="158">
        <v>132.52000000000001</v>
      </c>
      <c r="I310" s="157">
        <f>ROUND(E310*H310,2)</f>
        <v>170987.91</v>
      </c>
      <c r="J310" s="158">
        <v>129.97999999999999</v>
      </c>
      <c r="K310" s="157">
        <f>ROUND(E310*J310,2)</f>
        <v>167710.59</v>
      </c>
      <c r="L310" s="157">
        <v>15</v>
      </c>
      <c r="M310" s="157">
        <f>G310*(1+L310/100)</f>
        <v>0</v>
      </c>
      <c r="N310" s="157">
        <v>1.452E-2</v>
      </c>
      <c r="O310" s="157">
        <f>ROUND(E310*N310,2)</f>
        <v>18.73</v>
      </c>
      <c r="P310" s="157">
        <v>0</v>
      </c>
      <c r="Q310" s="157">
        <f>ROUND(E310*P310,2)</f>
        <v>0</v>
      </c>
      <c r="R310" s="157"/>
      <c r="S310" s="157" t="s">
        <v>187</v>
      </c>
      <c r="T310" s="157" t="s">
        <v>187</v>
      </c>
      <c r="U310" s="157">
        <v>0.27</v>
      </c>
      <c r="V310" s="157">
        <f>ROUND(E310*U310,2)</f>
        <v>348.38</v>
      </c>
      <c r="W310" s="157"/>
      <c r="X310" s="157" t="s">
        <v>169</v>
      </c>
      <c r="Y310" s="148"/>
      <c r="Z310" s="148"/>
      <c r="AA310" s="148"/>
      <c r="AB310" s="148"/>
      <c r="AC310" s="148"/>
      <c r="AD310" s="148"/>
      <c r="AE310" s="148"/>
      <c r="AF310" s="148"/>
      <c r="AG310" s="148" t="s">
        <v>407</v>
      </c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ht="22.5" outlineLevel="1" x14ac:dyDescent="0.2">
      <c r="A311" s="155"/>
      <c r="B311" s="156"/>
      <c r="C311" s="187" t="s">
        <v>619</v>
      </c>
      <c r="D311" s="185"/>
      <c r="E311" s="186">
        <v>645.14</v>
      </c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48"/>
      <c r="Z311" s="148"/>
      <c r="AA311" s="148"/>
      <c r="AB311" s="148"/>
      <c r="AC311" s="148"/>
      <c r="AD311" s="148"/>
      <c r="AE311" s="148"/>
      <c r="AF311" s="148"/>
      <c r="AG311" s="148" t="s">
        <v>200</v>
      </c>
      <c r="AH311" s="148">
        <v>0</v>
      </c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ht="22.5" outlineLevel="1" x14ac:dyDescent="0.2">
      <c r="A312" s="155"/>
      <c r="B312" s="156"/>
      <c r="C312" s="187" t="s">
        <v>619</v>
      </c>
      <c r="D312" s="185"/>
      <c r="E312" s="186">
        <v>645.14</v>
      </c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48"/>
      <c r="Z312" s="148"/>
      <c r="AA312" s="148"/>
      <c r="AB312" s="148"/>
      <c r="AC312" s="148"/>
      <c r="AD312" s="148"/>
      <c r="AE312" s="148"/>
      <c r="AF312" s="148"/>
      <c r="AG312" s="148" t="s">
        <v>200</v>
      </c>
      <c r="AH312" s="148">
        <v>0</v>
      </c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ht="22.5" outlineLevel="1" x14ac:dyDescent="0.2">
      <c r="A313" s="166">
        <v>137</v>
      </c>
      <c r="B313" s="167" t="s">
        <v>620</v>
      </c>
      <c r="C313" s="181" t="s">
        <v>621</v>
      </c>
      <c r="D313" s="168" t="s">
        <v>218</v>
      </c>
      <c r="E313" s="169">
        <v>645.14</v>
      </c>
      <c r="F313" s="170"/>
      <c r="G313" s="171">
        <f>ROUND(E313*F313,2)</f>
        <v>0</v>
      </c>
      <c r="H313" s="158">
        <v>16.82</v>
      </c>
      <c r="I313" s="157">
        <f>ROUND(E313*H313,2)</f>
        <v>10851.25</v>
      </c>
      <c r="J313" s="158">
        <v>28.48</v>
      </c>
      <c r="K313" s="157">
        <f>ROUND(E313*J313,2)</f>
        <v>18373.59</v>
      </c>
      <c r="L313" s="157">
        <v>15</v>
      </c>
      <c r="M313" s="157">
        <f>G313*(1+L313/100)</f>
        <v>0</v>
      </c>
      <c r="N313" s="157">
        <v>1.4499999999999999E-3</v>
      </c>
      <c r="O313" s="157">
        <f>ROUND(E313*N313,2)</f>
        <v>0.94</v>
      </c>
      <c r="P313" s="157">
        <v>0</v>
      </c>
      <c r="Q313" s="157">
        <f>ROUND(E313*P313,2)</f>
        <v>0</v>
      </c>
      <c r="R313" s="157"/>
      <c r="S313" s="157" t="s">
        <v>622</v>
      </c>
      <c r="T313" s="157" t="s">
        <v>622</v>
      </c>
      <c r="U313" s="157">
        <v>5.5E-2</v>
      </c>
      <c r="V313" s="157">
        <f>ROUND(E313*U313,2)</f>
        <v>35.479999999999997</v>
      </c>
      <c r="W313" s="157"/>
      <c r="X313" s="157" t="s">
        <v>169</v>
      </c>
      <c r="Y313" s="148"/>
      <c r="Z313" s="148"/>
      <c r="AA313" s="148"/>
      <c r="AB313" s="148"/>
      <c r="AC313" s="148"/>
      <c r="AD313" s="148"/>
      <c r="AE313" s="148"/>
      <c r="AF313" s="148"/>
      <c r="AG313" s="148" t="s">
        <v>407</v>
      </c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ht="22.5" outlineLevel="1" x14ac:dyDescent="0.2">
      <c r="A314" s="155"/>
      <c r="B314" s="156"/>
      <c r="C314" s="187" t="s">
        <v>619</v>
      </c>
      <c r="D314" s="185"/>
      <c r="E314" s="186">
        <v>645.14</v>
      </c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48"/>
      <c r="Z314" s="148"/>
      <c r="AA314" s="148"/>
      <c r="AB314" s="148"/>
      <c r="AC314" s="148"/>
      <c r="AD314" s="148"/>
      <c r="AE314" s="148"/>
      <c r="AF314" s="148"/>
      <c r="AG314" s="148" t="s">
        <v>200</v>
      </c>
      <c r="AH314" s="148">
        <v>0</v>
      </c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outlineLevel="1" x14ac:dyDescent="0.2">
      <c r="A315" s="166">
        <v>138</v>
      </c>
      <c r="B315" s="167" t="s">
        <v>623</v>
      </c>
      <c r="C315" s="181" t="s">
        <v>624</v>
      </c>
      <c r="D315" s="168" t="s">
        <v>198</v>
      </c>
      <c r="E315" s="169">
        <v>3.4996800000000001</v>
      </c>
      <c r="F315" s="170"/>
      <c r="G315" s="171">
        <f>ROUND(E315*F315,2)</f>
        <v>0</v>
      </c>
      <c r="H315" s="158">
        <v>1343</v>
      </c>
      <c r="I315" s="157">
        <f>ROUND(E315*H315,2)</f>
        <v>4700.07</v>
      </c>
      <c r="J315" s="158">
        <v>0</v>
      </c>
      <c r="K315" s="157">
        <f>ROUND(E315*J315,2)</f>
        <v>0</v>
      </c>
      <c r="L315" s="157">
        <v>15</v>
      </c>
      <c r="M315" s="157">
        <f>G315*(1+L315/100)</f>
        <v>0</v>
      </c>
      <c r="N315" s="157">
        <v>2.3570000000000001E-2</v>
      </c>
      <c r="O315" s="157">
        <f>ROUND(E315*N315,2)</f>
        <v>0.08</v>
      </c>
      <c r="P315" s="157">
        <v>0</v>
      </c>
      <c r="Q315" s="157">
        <f>ROUND(E315*P315,2)</f>
        <v>0</v>
      </c>
      <c r="R315" s="157"/>
      <c r="S315" s="157" t="s">
        <v>187</v>
      </c>
      <c r="T315" s="157" t="s">
        <v>187</v>
      </c>
      <c r="U315" s="157">
        <v>0</v>
      </c>
      <c r="V315" s="157">
        <f>ROUND(E315*U315,2)</f>
        <v>0</v>
      </c>
      <c r="W315" s="157"/>
      <c r="X315" s="157" t="s">
        <v>169</v>
      </c>
      <c r="Y315" s="148"/>
      <c r="Z315" s="148"/>
      <c r="AA315" s="148"/>
      <c r="AB315" s="148"/>
      <c r="AC315" s="148"/>
      <c r="AD315" s="148"/>
      <c r="AE315" s="148"/>
      <c r="AF315" s="148"/>
      <c r="AG315" s="148" t="s">
        <v>407</v>
      </c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ht="22.5" outlineLevel="1" x14ac:dyDescent="0.2">
      <c r="A316" s="155"/>
      <c r="B316" s="156"/>
      <c r="C316" s="187" t="s">
        <v>625</v>
      </c>
      <c r="D316" s="185"/>
      <c r="E316" s="186">
        <v>3.0096799999999999</v>
      </c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48"/>
      <c r="Z316" s="148"/>
      <c r="AA316" s="148"/>
      <c r="AB316" s="148"/>
      <c r="AC316" s="148"/>
      <c r="AD316" s="148"/>
      <c r="AE316" s="148"/>
      <c r="AF316" s="148"/>
      <c r="AG316" s="148" t="s">
        <v>200</v>
      </c>
      <c r="AH316" s="148">
        <v>0</v>
      </c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</row>
    <row r="317" spans="1:60" outlineLevel="1" x14ac:dyDescent="0.2">
      <c r="A317" s="155"/>
      <c r="B317" s="156"/>
      <c r="C317" s="187" t="s">
        <v>626</v>
      </c>
      <c r="D317" s="185"/>
      <c r="E317" s="186">
        <v>0.49</v>
      </c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48"/>
      <c r="Z317" s="148"/>
      <c r="AA317" s="148"/>
      <c r="AB317" s="148"/>
      <c r="AC317" s="148"/>
      <c r="AD317" s="148"/>
      <c r="AE317" s="148"/>
      <c r="AF317" s="148"/>
      <c r="AG317" s="148" t="s">
        <v>200</v>
      </c>
      <c r="AH317" s="148">
        <v>0</v>
      </c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outlineLevel="1" x14ac:dyDescent="0.2">
      <c r="A318" s="166">
        <v>139</v>
      </c>
      <c r="B318" s="167" t="s">
        <v>627</v>
      </c>
      <c r="C318" s="181" t="s">
        <v>628</v>
      </c>
      <c r="D318" s="168" t="s">
        <v>218</v>
      </c>
      <c r="E318" s="169">
        <v>2580.56</v>
      </c>
      <c r="F318" s="170"/>
      <c r="G318" s="171">
        <f>ROUND(E318*F318,2)</f>
        <v>0</v>
      </c>
      <c r="H318" s="158">
        <v>7.67</v>
      </c>
      <c r="I318" s="157">
        <f>ROUND(E318*H318,2)</f>
        <v>19792.900000000001</v>
      </c>
      <c r="J318" s="158">
        <v>58.53</v>
      </c>
      <c r="K318" s="157">
        <f>ROUND(E318*J318,2)</f>
        <v>151040.18</v>
      </c>
      <c r="L318" s="157">
        <v>15</v>
      </c>
      <c r="M318" s="157">
        <f>G318*(1+L318/100)</f>
        <v>0</v>
      </c>
      <c r="N318" s="157">
        <v>1.6000000000000001E-4</v>
      </c>
      <c r="O318" s="157">
        <f>ROUND(E318*N318,2)</f>
        <v>0.41</v>
      </c>
      <c r="P318" s="157">
        <v>0</v>
      </c>
      <c r="Q318" s="157">
        <f>ROUND(E318*P318,2)</f>
        <v>0</v>
      </c>
      <c r="R318" s="157"/>
      <c r="S318" s="157" t="s">
        <v>187</v>
      </c>
      <c r="T318" s="157" t="s">
        <v>187</v>
      </c>
      <c r="U318" s="157">
        <v>0.15</v>
      </c>
      <c r="V318" s="157">
        <f>ROUND(E318*U318,2)</f>
        <v>387.08</v>
      </c>
      <c r="W318" s="157"/>
      <c r="X318" s="157" t="s">
        <v>169</v>
      </c>
      <c r="Y318" s="148"/>
      <c r="Z318" s="148"/>
      <c r="AA318" s="148"/>
      <c r="AB318" s="148"/>
      <c r="AC318" s="148"/>
      <c r="AD318" s="148"/>
      <c r="AE318" s="148"/>
      <c r="AF318" s="148"/>
      <c r="AG318" s="148" t="s">
        <v>407</v>
      </c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outlineLevel="1" x14ac:dyDescent="0.2">
      <c r="A319" s="155"/>
      <c r="B319" s="156"/>
      <c r="C319" s="187" t="s">
        <v>629</v>
      </c>
      <c r="D319" s="185"/>
      <c r="E319" s="186">
        <v>2580.56</v>
      </c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48"/>
      <c r="Z319" s="148"/>
      <c r="AA319" s="148"/>
      <c r="AB319" s="148"/>
      <c r="AC319" s="148"/>
      <c r="AD319" s="148"/>
      <c r="AE319" s="148"/>
      <c r="AF319" s="148"/>
      <c r="AG319" s="148" t="s">
        <v>200</v>
      </c>
      <c r="AH319" s="148">
        <v>0</v>
      </c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outlineLevel="1" x14ac:dyDescent="0.2">
      <c r="A320" s="172">
        <v>140</v>
      </c>
      <c r="B320" s="173" t="s">
        <v>630</v>
      </c>
      <c r="C320" s="180" t="s">
        <v>631</v>
      </c>
      <c r="D320" s="174" t="s">
        <v>198</v>
      </c>
      <c r="E320" s="175">
        <v>3.4996800000000001</v>
      </c>
      <c r="F320" s="176"/>
      <c r="G320" s="177">
        <f>ROUND(E320*F320,2)</f>
        <v>0</v>
      </c>
      <c r="H320" s="158">
        <v>0</v>
      </c>
      <c r="I320" s="157">
        <f>ROUND(E320*H320,2)</f>
        <v>0</v>
      </c>
      <c r="J320" s="158">
        <v>8000</v>
      </c>
      <c r="K320" s="157">
        <f>ROUND(E320*J320,2)</f>
        <v>27997.439999999999</v>
      </c>
      <c r="L320" s="157">
        <v>15</v>
      </c>
      <c r="M320" s="157">
        <f>G320*(1+L320/100)</f>
        <v>0</v>
      </c>
      <c r="N320" s="157">
        <v>0</v>
      </c>
      <c r="O320" s="157">
        <f>ROUND(E320*N320,2)</f>
        <v>0</v>
      </c>
      <c r="P320" s="157">
        <v>0</v>
      </c>
      <c r="Q320" s="157">
        <f>ROUND(E320*P320,2)</f>
        <v>0</v>
      </c>
      <c r="R320" s="157"/>
      <c r="S320" s="157" t="s">
        <v>167</v>
      </c>
      <c r="T320" s="157" t="s">
        <v>168</v>
      </c>
      <c r="U320" s="157">
        <v>0</v>
      </c>
      <c r="V320" s="157">
        <f>ROUND(E320*U320,2)</f>
        <v>0</v>
      </c>
      <c r="W320" s="157"/>
      <c r="X320" s="157" t="s">
        <v>169</v>
      </c>
      <c r="Y320" s="148"/>
      <c r="Z320" s="148"/>
      <c r="AA320" s="148"/>
      <c r="AB320" s="148"/>
      <c r="AC320" s="148"/>
      <c r="AD320" s="148"/>
      <c r="AE320" s="148"/>
      <c r="AF320" s="148"/>
      <c r="AG320" s="148" t="s">
        <v>170</v>
      </c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</row>
    <row r="321" spans="1:60" ht="22.5" outlineLevel="1" x14ac:dyDescent="0.2">
      <c r="A321" s="172">
        <v>141</v>
      </c>
      <c r="B321" s="173" t="s">
        <v>632</v>
      </c>
      <c r="C321" s="180" t="s">
        <v>633</v>
      </c>
      <c r="D321" s="174" t="s">
        <v>634</v>
      </c>
      <c r="E321" s="175">
        <v>790</v>
      </c>
      <c r="F321" s="176"/>
      <c r="G321" s="177">
        <f>ROUND(E321*F321,2)</f>
        <v>0</v>
      </c>
      <c r="H321" s="158">
        <v>0</v>
      </c>
      <c r="I321" s="157">
        <f>ROUND(E321*H321,2)</f>
        <v>0</v>
      </c>
      <c r="J321" s="158">
        <v>69</v>
      </c>
      <c r="K321" s="157">
        <f>ROUND(E321*J321,2)</f>
        <v>54510</v>
      </c>
      <c r="L321" s="157">
        <v>15</v>
      </c>
      <c r="M321" s="157">
        <f>G321*(1+L321/100)</f>
        <v>0</v>
      </c>
      <c r="N321" s="157">
        <v>0</v>
      </c>
      <c r="O321" s="157">
        <f>ROUND(E321*N321,2)</f>
        <v>0</v>
      </c>
      <c r="P321" s="157">
        <v>0</v>
      </c>
      <c r="Q321" s="157">
        <f>ROUND(E321*P321,2)</f>
        <v>0</v>
      </c>
      <c r="R321" s="157"/>
      <c r="S321" s="157" t="s">
        <v>167</v>
      </c>
      <c r="T321" s="157" t="s">
        <v>168</v>
      </c>
      <c r="U321" s="157">
        <v>0</v>
      </c>
      <c r="V321" s="157">
        <f>ROUND(E321*U321,2)</f>
        <v>0</v>
      </c>
      <c r="W321" s="157"/>
      <c r="X321" s="157" t="s">
        <v>169</v>
      </c>
      <c r="Y321" s="148"/>
      <c r="Z321" s="148"/>
      <c r="AA321" s="148"/>
      <c r="AB321" s="148"/>
      <c r="AC321" s="148"/>
      <c r="AD321" s="148"/>
      <c r="AE321" s="148"/>
      <c r="AF321" s="148"/>
      <c r="AG321" s="148" t="s">
        <v>170</v>
      </c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</row>
    <row r="322" spans="1:60" outlineLevel="1" x14ac:dyDescent="0.2">
      <c r="A322" s="166">
        <v>142</v>
      </c>
      <c r="B322" s="167" t="s">
        <v>635</v>
      </c>
      <c r="C322" s="181" t="s">
        <v>636</v>
      </c>
      <c r="D322" s="168" t="s">
        <v>218</v>
      </c>
      <c r="E322" s="169">
        <v>82.918000000000006</v>
      </c>
      <c r="F322" s="170"/>
      <c r="G322" s="171">
        <f>ROUND(E322*F322,2)</f>
        <v>0</v>
      </c>
      <c r="H322" s="158">
        <v>297.5</v>
      </c>
      <c r="I322" s="157">
        <f>ROUND(E322*H322,2)</f>
        <v>24668.11</v>
      </c>
      <c r="J322" s="158">
        <v>0</v>
      </c>
      <c r="K322" s="157">
        <f>ROUND(E322*J322,2)</f>
        <v>0</v>
      </c>
      <c r="L322" s="157">
        <v>15</v>
      </c>
      <c r="M322" s="157">
        <f>G322*(1+L322/100)</f>
        <v>0</v>
      </c>
      <c r="N322" s="157">
        <v>1.5699999999999999E-2</v>
      </c>
      <c r="O322" s="157">
        <f>ROUND(E322*N322,2)</f>
        <v>1.3</v>
      </c>
      <c r="P322" s="157">
        <v>0</v>
      </c>
      <c r="Q322" s="157">
        <f>ROUND(E322*P322,2)</f>
        <v>0</v>
      </c>
      <c r="R322" s="157" t="s">
        <v>363</v>
      </c>
      <c r="S322" s="157" t="s">
        <v>187</v>
      </c>
      <c r="T322" s="157" t="s">
        <v>187</v>
      </c>
      <c r="U322" s="157">
        <v>0</v>
      </c>
      <c r="V322" s="157">
        <f>ROUND(E322*U322,2)</f>
        <v>0</v>
      </c>
      <c r="W322" s="157"/>
      <c r="X322" s="157" t="s">
        <v>183</v>
      </c>
      <c r="Y322" s="148"/>
      <c r="Z322" s="148"/>
      <c r="AA322" s="148"/>
      <c r="AB322" s="148"/>
      <c r="AC322" s="148"/>
      <c r="AD322" s="148"/>
      <c r="AE322" s="148"/>
      <c r="AF322" s="148"/>
      <c r="AG322" s="148" t="s">
        <v>540</v>
      </c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 x14ac:dyDescent="0.2">
      <c r="A323" s="155"/>
      <c r="B323" s="156"/>
      <c r="C323" s="187" t="s">
        <v>637</v>
      </c>
      <c r="D323" s="185"/>
      <c r="E323" s="186">
        <v>82.92</v>
      </c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48"/>
      <c r="Z323" s="148"/>
      <c r="AA323" s="148"/>
      <c r="AB323" s="148"/>
      <c r="AC323" s="148"/>
      <c r="AD323" s="148"/>
      <c r="AE323" s="148"/>
      <c r="AF323" s="148"/>
      <c r="AG323" s="148" t="s">
        <v>200</v>
      </c>
      <c r="AH323" s="148">
        <v>0</v>
      </c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ht="22.5" outlineLevel="1" x14ac:dyDescent="0.2">
      <c r="A324" s="172">
        <v>143</v>
      </c>
      <c r="B324" s="173" t="s">
        <v>638</v>
      </c>
      <c r="C324" s="180" t="s">
        <v>639</v>
      </c>
      <c r="D324" s="174" t="s">
        <v>231</v>
      </c>
      <c r="E324" s="175">
        <v>21.663019999999999</v>
      </c>
      <c r="F324" s="176"/>
      <c r="G324" s="177">
        <f>ROUND(E324*F324,2)</f>
        <v>0</v>
      </c>
      <c r="H324" s="158">
        <v>0</v>
      </c>
      <c r="I324" s="157">
        <f>ROUND(E324*H324,2)</f>
        <v>0</v>
      </c>
      <c r="J324" s="158">
        <v>1507</v>
      </c>
      <c r="K324" s="157">
        <f>ROUND(E324*J324,2)</f>
        <v>32646.17</v>
      </c>
      <c r="L324" s="157">
        <v>15</v>
      </c>
      <c r="M324" s="157">
        <f>G324*(1+L324/100)</f>
        <v>0</v>
      </c>
      <c r="N324" s="157">
        <v>0</v>
      </c>
      <c r="O324" s="157">
        <f>ROUND(E324*N324,2)</f>
        <v>0</v>
      </c>
      <c r="P324" s="157">
        <v>0</v>
      </c>
      <c r="Q324" s="157">
        <f>ROUND(E324*P324,2)</f>
        <v>0</v>
      </c>
      <c r="R324" s="157"/>
      <c r="S324" s="157" t="s">
        <v>187</v>
      </c>
      <c r="T324" s="157" t="s">
        <v>187</v>
      </c>
      <c r="U324" s="157">
        <v>1.863</v>
      </c>
      <c r="V324" s="157">
        <f>ROUND(E324*U324,2)</f>
        <v>40.36</v>
      </c>
      <c r="W324" s="157"/>
      <c r="X324" s="157" t="s">
        <v>640</v>
      </c>
      <c r="Y324" s="148"/>
      <c r="Z324" s="148"/>
      <c r="AA324" s="148"/>
      <c r="AB324" s="148"/>
      <c r="AC324" s="148"/>
      <c r="AD324" s="148"/>
      <c r="AE324" s="148"/>
      <c r="AF324" s="148"/>
      <c r="AG324" s="148" t="s">
        <v>641</v>
      </c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x14ac:dyDescent="0.2">
      <c r="A325" s="160" t="s">
        <v>162</v>
      </c>
      <c r="B325" s="161" t="s">
        <v>115</v>
      </c>
      <c r="C325" s="179" t="s">
        <v>116</v>
      </c>
      <c r="D325" s="162"/>
      <c r="E325" s="163"/>
      <c r="F325" s="164"/>
      <c r="G325" s="165">
        <f>SUMIF(AG326:AG369,"&lt;&gt;NOR",G326:G369)</f>
        <v>0</v>
      </c>
      <c r="H325" s="159"/>
      <c r="I325" s="159">
        <f>SUM(I326:I369)</f>
        <v>902189.89</v>
      </c>
      <c r="J325" s="159"/>
      <c r="K325" s="159">
        <f>SUM(K326:K369)</f>
        <v>1181057.9099999999</v>
      </c>
      <c r="L325" s="159"/>
      <c r="M325" s="159">
        <f>SUM(M326:M369)</f>
        <v>0</v>
      </c>
      <c r="N325" s="159"/>
      <c r="O325" s="159">
        <f>SUM(O326:O369)</f>
        <v>15.729999999999995</v>
      </c>
      <c r="P325" s="159"/>
      <c r="Q325" s="159">
        <f>SUM(Q326:Q369)</f>
        <v>0</v>
      </c>
      <c r="R325" s="159"/>
      <c r="S325" s="159"/>
      <c r="T325" s="159"/>
      <c r="U325" s="159"/>
      <c r="V325" s="159">
        <f>SUM(V326:V369)</f>
        <v>1654.2100000000003</v>
      </c>
      <c r="W325" s="159"/>
      <c r="X325" s="159"/>
      <c r="AG325" t="s">
        <v>163</v>
      </c>
    </row>
    <row r="326" spans="1:60" outlineLevel="1" x14ac:dyDescent="0.2">
      <c r="A326" s="166">
        <v>144</v>
      </c>
      <c r="B326" s="167" t="s">
        <v>642</v>
      </c>
      <c r="C326" s="181" t="s">
        <v>643</v>
      </c>
      <c r="D326" s="168" t="s">
        <v>218</v>
      </c>
      <c r="E326" s="169">
        <v>709.654</v>
      </c>
      <c r="F326" s="170"/>
      <c r="G326" s="171">
        <f>ROUND(E326*F326,2)</f>
        <v>0</v>
      </c>
      <c r="H326" s="158">
        <v>925.12</v>
      </c>
      <c r="I326" s="157">
        <f>ROUND(E326*H326,2)</f>
        <v>656515.11</v>
      </c>
      <c r="J326" s="158">
        <v>806.88</v>
      </c>
      <c r="K326" s="157">
        <f>ROUND(E326*J326,2)</f>
        <v>572605.62</v>
      </c>
      <c r="L326" s="157">
        <v>15</v>
      </c>
      <c r="M326" s="157">
        <f>G326*(1+L326/100)</f>
        <v>0</v>
      </c>
      <c r="N326" s="157">
        <v>1.8329999999999999E-2</v>
      </c>
      <c r="O326" s="157">
        <f>ROUND(E326*N326,2)</f>
        <v>13.01</v>
      </c>
      <c r="P326" s="157">
        <v>0</v>
      </c>
      <c r="Q326" s="157">
        <f>ROUND(E326*P326,2)</f>
        <v>0</v>
      </c>
      <c r="R326" s="157"/>
      <c r="S326" s="157" t="s">
        <v>187</v>
      </c>
      <c r="T326" s="157" t="s">
        <v>187</v>
      </c>
      <c r="U326" s="157">
        <v>1.5052000000000001</v>
      </c>
      <c r="V326" s="157">
        <f>ROUND(E326*U326,2)</f>
        <v>1068.17</v>
      </c>
      <c r="W326" s="157"/>
      <c r="X326" s="157" t="s">
        <v>169</v>
      </c>
      <c r="Y326" s="148"/>
      <c r="Z326" s="148"/>
      <c r="AA326" s="148"/>
      <c r="AB326" s="148"/>
      <c r="AC326" s="148"/>
      <c r="AD326" s="148"/>
      <c r="AE326" s="148"/>
      <c r="AF326" s="148"/>
      <c r="AG326" s="148" t="s">
        <v>407</v>
      </c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ht="22.5" outlineLevel="1" x14ac:dyDescent="0.2">
      <c r="A327" s="155"/>
      <c r="B327" s="156"/>
      <c r="C327" s="187" t="s">
        <v>644</v>
      </c>
      <c r="D327" s="185"/>
      <c r="E327" s="186">
        <v>645.14</v>
      </c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48"/>
      <c r="Z327" s="148"/>
      <c r="AA327" s="148"/>
      <c r="AB327" s="148"/>
      <c r="AC327" s="148"/>
      <c r="AD327" s="148"/>
      <c r="AE327" s="148"/>
      <c r="AF327" s="148"/>
      <c r="AG327" s="148" t="s">
        <v>200</v>
      </c>
      <c r="AH327" s="148">
        <v>0</v>
      </c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 x14ac:dyDescent="0.2">
      <c r="A328" s="155"/>
      <c r="B328" s="156"/>
      <c r="C328" s="187" t="s">
        <v>645</v>
      </c>
      <c r="D328" s="185"/>
      <c r="E328" s="186">
        <v>64.510000000000005</v>
      </c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48"/>
      <c r="Z328" s="148"/>
      <c r="AA328" s="148"/>
      <c r="AB328" s="148"/>
      <c r="AC328" s="148"/>
      <c r="AD328" s="148"/>
      <c r="AE328" s="148"/>
      <c r="AF328" s="148"/>
      <c r="AG328" s="148" t="s">
        <v>200</v>
      </c>
      <c r="AH328" s="148">
        <v>0</v>
      </c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 x14ac:dyDescent="0.2">
      <c r="A329" s="172">
        <v>145</v>
      </c>
      <c r="B329" s="173" t="s">
        <v>646</v>
      </c>
      <c r="C329" s="180" t="s">
        <v>647</v>
      </c>
      <c r="D329" s="174" t="s">
        <v>343</v>
      </c>
      <c r="E329" s="175">
        <v>154</v>
      </c>
      <c r="F329" s="176"/>
      <c r="G329" s="177">
        <f>ROUND(E329*F329,2)</f>
        <v>0</v>
      </c>
      <c r="H329" s="158">
        <v>373.11</v>
      </c>
      <c r="I329" s="157">
        <f>ROUND(E329*H329,2)</f>
        <v>57458.94</v>
      </c>
      <c r="J329" s="158">
        <v>386.89</v>
      </c>
      <c r="K329" s="157">
        <f>ROUND(E329*J329,2)</f>
        <v>59581.06</v>
      </c>
      <c r="L329" s="157">
        <v>15</v>
      </c>
      <c r="M329" s="157">
        <f>G329*(1+L329/100)</f>
        <v>0</v>
      </c>
      <c r="N329" s="157">
        <v>4.4000000000000003E-3</v>
      </c>
      <c r="O329" s="157">
        <f>ROUND(E329*N329,2)</f>
        <v>0.68</v>
      </c>
      <c r="P329" s="157">
        <v>0</v>
      </c>
      <c r="Q329" s="157">
        <f>ROUND(E329*P329,2)</f>
        <v>0</v>
      </c>
      <c r="R329" s="157"/>
      <c r="S329" s="157" t="s">
        <v>187</v>
      </c>
      <c r="T329" s="157" t="s">
        <v>187</v>
      </c>
      <c r="U329" s="157">
        <v>0.79179999999999995</v>
      </c>
      <c r="V329" s="157">
        <f>ROUND(E329*U329,2)</f>
        <v>121.94</v>
      </c>
      <c r="W329" s="157"/>
      <c r="X329" s="157" t="s">
        <v>169</v>
      </c>
      <c r="Y329" s="148"/>
      <c r="Z329" s="148"/>
      <c r="AA329" s="148"/>
      <c r="AB329" s="148"/>
      <c r="AC329" s="148"/>
      <c r="AD329" s="148"/>
      <c r="AE329" s="148"/>
      <c r="AF329" s="148"/>
      <c r="AG329" s="148" t="s">
        <v>407</v>
      </c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 x14ac:dyDescent="0.2">
      <c r="A330" s="172">
        <v>146</v>
      </c>
      <c r="B330" s="173" t="s">
        <v>648</v>
      </c>
      <c r="C330" s="180" t="s">
        <v>649</v>
      </c>
      <c r="D330" s="174" t="s">
        <v>343</v>
      </c>
      <c r="E330" s="175">
        <v>93</v>
      </c>
      <c r="F330" s="176"/>
      <c r="G330" s="177">
        <f>ROUND(E330*F330,2)</f>
        <v>0</v>
      </c>
      <c r="H330" s="158">
        <v>289.12</v>
      </c>
      <c r="I330" s="157">
        <f>ROUND(E330*H330,2)</f>
        <v>26888.16</v>
      </c>
      <c r="J330" s="158">
        <v>252.88</v>
      </c>
      <c r="K330" s="157">
        <f>ROUND(E330*J330,2)</f>
        <v>23517.84</v>
      </c>
      <c r="L330" s="157">
        <v>15</v>
      </c>
      <c r="M330" s="157">
        <f>G330*(1+L330/100)</f>
        <v>0</v>
      </c>
      <c r="N330" s="157">
        <v>3.0000000000000001E-3</v>
      </c>
      <c r="O330" s="157">
        <f>ROUND(E330*N330,2)</f>
        <v>0.28000000000000003</v>
      </c>
      <c r="P330" s="157">
        <v>0</v>
      </c>
      <c r="Q330" s="157">
        <f>ROUND(E330*P330,2)</f>
        <v>0</v>
      </c>
      <c r="R330" s="157"/>
      <c r="S330" s="157" t="s">
        <v>187</v>
      </c>
      <c r="T330" s="157" t="s">
        <v>187</v>
      </c>
      <c r="U330" s="157">
        <v>0.47016000000000002</v>
      </c>
      <c r="V330" s="157">
        <f>ROUND(E330*U330,2)</f>
        <v>43.72</v>
      </c>
      <c r="W330" s="157"/>
      <c r="X330" s="157" t="s">
        <v>169</v>
      </c>
      <c r="Y330" s="148"/>
      <c r="Z330" s="148"/>
      <c r="AA330" s="148"/>
      <c r="AB330" s="148"/>
      <c r="AC330" s="148"/>
      <c r="AD330" s="148"/>
      <c r="AE330" s="148"/>
      <c r="AF330" s="148"/>
      <c r="AG330" s="148" t="s">
        <v>407</v>
      </c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outlineLevel="1" x14ac:dyDescent="0.2">
      <c r="A331" s="172">
        <v>147</v>
      </c>
      <c r="B331" s="173" t="s">
        <v>650</v>
      </c>
      <c r="C331" s="180" t="s">
        <v>651</v>
      </c>
      <c r="D331" s="174" t="s">
        <v>343</v>
      </c>
      <c r="E331" s="175">
        <v>47</v>
      </c>
      <c r="F331" s="176"/>
      <c r="G331" s="177">
        <f>ROUND(E331*F331,2)</f>
        <v>0</v>
      </c>
      <c r="H331" s="158">
        <v>428.25</v>
      </c>
      <c r="I331" s="157">
        <f>ROUND(E331*H331,2)</f>
        <v>20127.75</v>
      </c>
      <c r="J331" s="158">
        <v>322.75</v>
      </c>
      <c r="K331" s="157">
        <f>ROUND(E331*J331,2)</f>
        <v>15169.25</v>
      </c>
      <c r="L331" s="157">
        <v>15</v>
      </c>
      <c r="M331" s="157">
        <f>G331*(1+L331/100)</f>
        <v>0</v>
      </c>
      <c r="N331" s="157">
        <v>4.2500000000000003E-3</v>
      </c>
      <c r="O331" s="157">
        <f>ROUND(E331*N331,2)</f>
        <v>0.2</v>
      </c>
      <c r="P331" s="157">
        <v>0</v>
      </c>
      <c r="Q331" s="157">
        <f>ROUND(E331*P331,2)</f>
        <v>0</v>
      </c>
      <c r="R331" s="157"/>
      <c r="S331" s="157" t="s">
        <v>187</v>
      </c>
      <c r="T331" s="157" t="s">
        <v>187</v>
      </c>
      <c r="U331" s="157">
        <v>0.59277000000000002</v>
      </c>
      <c r="V331" s="157">
        <f>ROUND(E331*U331,2)</f>
        <v>27.86</v>
      </c>
      <c r="W331" s="157"/>
      <c r="X331" s="157" t="s">
        <v>169</v>
      </c>
      <c r="Y331" s="148"/>
      <c r="Z331" s="148"/>
      <c r="AA331" s="148"/>
      <c r="AB331" s="148"/>
      <c r="AC331" s="148"/>
      <c r="AD331" s="148"/>
      <c r="AE331" s="148"/>
      <c r="AF331" s="148"/>
      <c r="AG331" s="148" t="s">
        <v>407</v>
      </c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outlineLevel="1" x14ac:dyDescent="0.2">
      <c r="A332" s="172">
        <v>148</v>
      </c>
      <c r="B332" s="173" t="s">
        <v>652</v>
      </c>
      <c r="C332" s="180" t="s">
        <v>653</v>
      </c>
      <c r="D332" s="174" t="s">
        <v>343</v>
      </c>
      <c r="E332" s="175">
        <v>6</v>
      </c>
      <c r="F332" s="176"/>
      <c r="G332" s="177">
        <f>ROUND(E332*F332,2)</f>
        <v>0</v>
      </c>
      <c r="H332" s="158">
        <v>244.16</v>
      </c>
      <c r="I332" s="157">
        <f>ROUND(E332*H332,2)</f>
        <v>1464.96</v>
      </c>
      <c r="J332" s="158">
        <v>286.83999999999997</v>
      </c>
      <c r="K332" s="157">
        <f>ROUND(E332*J332,2)</f>
        <v>1721.04</v>
      </c>
      <c r="L332" s="157">
        <v>15</v>
      </c>
      <c r="M332" s="157">
        <f>G332*(1+L332/100)</f>
        <v>0</v>
      </c>
      <c r="N332" s="157">
        <v>2.8800000000000002E-3</v>
      </c>
      <c r="O332" s="157">
        <f>ROUND(E332*N332,2)</f>
        <v>0.02</v>
      </c>
      <c r="P332" s="157">
        <v>0</v>
      </c>
      <c r="Q332" s="157">
        <f>ROUND(E332*P332,2)</f>
        <v>0</v>
      </c>
      <c r="R332" s="157"/>
      <c r="S332" s="157" t="s">
        <v>187</v>
      </c>
      <c r="T332" s="157" t="s">
        <v>187</v>
      </c>
      <c r="U332" s="157">
        <v>0.56508000000000003</v>
      </c>
      <c r="V332" s="157">
        <f>ROUND(E332*U332,2)</f>
        <v>3.39</v>
      </c>
      <c r="W332" s="157"/>
      <c r="X332" s="157" t="s">
        <v>169</v>
      </c>
      <c r="Y332" s="148"/>
      <c r="Z332" s="148"/>
      <c r="AA332" s="148"/>
      <c r="AB332" s="148"/>
      <c r="AC332" s="148"/>
      <c r="AD332" s="148"/>
      <c r="AE332" s="148"/>
      <c r="AF332" s="148"/>
      <c r="AG332" s="148" t="s">
        <v>407</v>
      </c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</row>
    <row r="333" spans="1:60" outlineLevel="1" x14ac:dyDescent="0.2">
      <c r="A333" s="166">
        <v>149</v>
      </c>
      <c r="B333" s="167" t="s">
        <v>654</v>
      </c>
      <c r="C333" s="181" t="s">
        <v>655</v>
      </c>
      <c r="D333" s="168" t="s">
        <v>343</v>
      </c>
      <c r="E333" s="169">
        <v>77.959999999999994</v>
      </c>
      <c r="F333" s="170"/>
      <c r="G333" s="171">
        <f>ROUND(E333*F333,2)</f>
        <v>0</v>
      </c>
      <c r="H333" s="158">
        <v>198.65</v>
      </c>
      <c r="I333" s="157">
        <f>ROUND(E333*H333,2)</f>
        <v>15486.75</v>
      </c>
      <c r="J333" s="158">
        <v>443.35</v>
      </c>
      <c r="K333" s="157">
        <f>ROUND(E333*J333,2)</f>
        <v>34563.57</v>
      </c>
      <c r="L333" s="157">
        <v>15</v>
      </c>
      <c r="M333" s="157">
        <f>G333*(1+L333/100)</f>
        <v>0</v>
      </c>
      <c r="N333" s="157">
        <v>2.99E-3</v>
      </c>
      <c r="O333" s="157">
        <f>ROUND(E333*N333,2)</f>
        <v>0.23</v>
      </c>
      <c r="P333" s="157">
        <v>0</v>
      </c>
      <c r="Q333" s="157">
        <f>ROUND(E333*P333,2)</f>
        <v>0</v>
      </c>
      <c r="R333" s="157"/>
      <c r="S333" s="157" t="s">
        <v>187</v>
      </c>
      <c r="T333" s="157" t="s">
        <v>187</v>
      </c>
      <c r="U333" s="157">
        <v>0.87344999999999995</v>
      </c>
      <c r="V333" s="157">
        <f>ROUND(E333*U333,2)</f>
        <v>68.09</v>
      </c>
      <c r="W333" s="157"/>
      <c r="X333" s="157" t="s">
        <v>169</v>
      </c>
      <c r="Y333" s="148"/>
      <c r="Z333" s="148"/>
      <c r="AA333" s="148"/>
      <c r="AB333" s="148"/>
      <c r="AC333" s="148"/>
      <c r="AD333" s="148"/>
      <c r="AE333" s="148"/>
      <c r="AF333" s="148"/>
      <c r="AG333" s="148" t="s">
        <v>407</v>
      </c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</row>
    <row r="334" spans="1:60" outlineLevel="1" x14ac:dyDescent="0.2">
      <c r="A334" s="155"/>
      <c r="B334" s="156"/>
      <c r="C334" s="187" t="s">
        <v>656</v>
      </c>
      <c r="D334" s="185"/>
      <c r="E334" s="186">
        <v>41.43</v>
      </c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48"/>
      <c r="Z334" s="148"/>
      <c r="AA334" s="148"/>
      <c r="AB334" s="148"/>
      <c r="AC334" s="148"/>
      <c r="AD334" s="148"/>
      <c r="AE334" s="148"/>
      <c r="AF334" s="148"/>
      <c r="AG334" s="148" t="s">
        <v>200</v>
      </c>
      <c r="AH334" s="148">
        <v>0</v>
      </c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</row>
    <row r="335" spans="1:60" outlineLevel="1" x14ac:dyDescent="0.2">
      <c r="A335" s="155"/>
      <c r="B335" s="156"/>
      <c r="C335" s="187" t="s">
        <v>657</v>
      </c>
      <c r="D335" s="185"/>
      <c r="E335" s="186">
        <v>23.65</v>
      </c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48"/>
      <c r="Z335" s="148"/>
      <c r="AA335" s="148"/>
      <c r="AB335" s="148"/>
      <c r="AC335" s="148"/>
      <c r="AD335" s="148"/>
      <c r="AE335" s="148"/>
      <c r="AF335" s="148"/>
      <c r="AG335" s="148" t="s">
        <v>200</v>
      </c>
      <c r="AH335" s="148">
        <v>0</v>
      </c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</row>
    <row r="336" spans="1:60" outlineLevel="1" x14ac:dyDescent="0.2">
      <c r="A336" s="155"/>
      <c r="B336" s="156"/>
      <c r="C336" s="187" t="s">
        <v>658</v>
      </c>
      <c r="D336" s="185"/>
      <c r="E336" s="186">
        <v>12.88</v>
      </c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48"/>
      <c r="Z336" s="148"/>
      <c r="AA336" s="148"/>
      <c r="AB336" s="148"/>
      <c r="AC336" s="148"/>
      <c r="AD336" s="148"/>
      <c r="AE336" s="148"/>
      <c r="AF336" s="148"/>
      <c r="AG336" s="148" t="s">
        <v>200</v>
      </c>
      <c r="AH336" s="148">
        <v>0</v>
      </c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</row>
    <row r="337" spans="1:60" outlineLevel="1" x14ac:dyDescent="0.2">
      <c r="A337" s="166">
        <v>150</v>
      </c>
      <c r="B337" s="167" t="s">
        <v>659</v>
      </c>
      <c r="C337" s="181" t="s">
        <v>660</v>
      </c>
      <c r="D337" s="168" t="s">
        <v>343</v>
      </c>
      <c r="E337" s="169">
        <v>25.76</v>
      </c>
      <c r="F337" s="170"/>
      <c r="G337" s="171">
        <f>ROUND(E337*F337,2)</f>
        <v>0</v>
      </c>
      <c r="H337" s="158">
        <v>256.32</v>
      </c>
      <c r="I337" s="157">
        <f>ROUND(E337*H337,2)</f>
        <v>6602.8</v>
      </c>
      <c r="J337" s="158">
        <v>427.68</v>
      </c>
      <c r="K337" s="157">
        <f>ROUND(E337*J337,2)</f>
        <v>11017.04</v>
      </c>
      <c r="L337" s="157">
        <v>15</v>
      </c>
      <c r="M337" s="157">
        <f>G337*(1+L337/100)</f>
        <v>0</v>
      </c>
      <c r="N337" s="157">
        <v>3.4099999999999998E-3</v>
      </c>
      <c r="O337" s="157">
        <f>ROUND(E337*N337,2)</f>
        <v>0.09</v>
      </c>
      <c r="P337" s="157">
        <v>0</v>
      </c>
      <c r="Q337" s="157">
        <f>ROUND(E337*P337,2)</f>
        <v>0</v>
      </c>
      <c r="R337" s="157"/>
      <c r="S337" s="157" t="s">
        <v>187</v>
      </c>
      <c r="T337" s="157" t="s">
        <v>187</v>
      </c>
      <c r="U337" s="157">
        <v>0.84499999999999997</v>
      </c>
      <c r="V337" s="157">
        <f>ROUND(E337*U337,2)</f>
        <v>21.77</v>
      </c>
      <c r="W337" s="157"/>
      <c r="X337" s="157" t="s">
        <v>169</v>
      </c>
      <c r="Y337" s="148"/>
      <c r="Z337" s="148"/>
      <c r="AA337" s="148"/>
      <c r="AB337" s="148"/>
      <c r="AC337" s="148"/>
      <c r="AD337" s="148"/>
      <c r="AE337" s="148"/>
      <c r="AF337" s="148"/>
      <c r="AG337" s="148" t="s">
        <v>407</v>
      </c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</row>
    <row r="338" spans="1:60" outlineLevel="1" x14ac:dyDescent="0.2">
      <c r="A338" s="155"/>
      <c r="B338" s="156"/>
      <c r="C338" s="187" t="s">
        <v>661</v>
      </c>
      <c r="D338" s="185"/>
      <c r="E338" s="186">
        <v>25.76</v>
      </c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48"/>
      <c r="Z338" s="148"/>
      <c r="AA338" s="148"/>
      <c r="AB338" s="148"/>
      <c r="AC338" s="148"/>
      <c r="AD338" s="148"/>
      <c r="AE338" s="148"/>
      <c r="AF338" s="148"/>
      <c r="AG338" s="148" t="s">
        <v>200</v>
      </c>
      <c r="AH338" s="148">
        <v>0</v>
      </c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</row>
    <row r="339" spans="1:60" outlineLevel="1" x14ac:dyDescent="0.2">
      <c r="A339" s="166">
        <v>151</v>
      </c>
      <c r="B339" s="167" t="s">
        <v>662</v>
      </c>
      <c r="C339" s="181" t="s">
        <v>663</v>
      </c>
      <c r="D339" s="168" t="s">
        <v>343</v>
      </c>
      <c r="E339" s="169">
        <v>48.7</v>
      </c>
      <c r="F339" s="170"/>
      <c r="G339" s="171">
        <f>ROUND(E339*F339,2)</f>
        <v>0</v>
      </c>
      <c r="H339" s="158">
        <v>304.31</v>
      </c>
      <c r="I339" s="157">
        <f>ROUND(E339*H339,2)</f>
        <v>14819.9</v>
      </c>
      <c r="J339" s="158">
        <v>445.69</v>
      </c>
      <c r="K339" s="157">
        <f>ROUND(E339*J339,2)</f>
        <v>21705.1</v>
      </c>
      <c r="L339" s="157">
        <v>15</v>
      </c>
      <c r="M339" s="157">
        <f>G339*(1+L339/100)</f>
        <v>0</v>
      </c>
      <c r="N339" s="157">
        <v>3.79E-3</v>
      </c>
      <c r="O339" s="157">
        <f>ROUND(E339*N339,2)</f>
        <v>0.18</v>
      </c>
      <c r="P339" s="157">
        <v>0</v>
      </c>
      <c r="Q339" s="157">
        <f>ROUND(E339*P339,2)</f>
        <v>0</v>
      </c>
      <c r="R339" s="157"/>
      <c r="S339" s="157" t="s">
        <v>187</v>
      </c>
      <c r="T339" s="157" t="s">
        <v>187</v>
      </c>
      <c r="U339" s="157">
        <v>0.877</v>
      </c>
      <c r="V339" s="157">
        <f>ROUND(E339*U339,2)</f>
        <v>42.71</v>
      </c>
      <c r="W339" s="157"/>
      <c r="X339" s="157" t="s">
        <v>169</v>
      </c>
      <c r="Y339" s="148"/>
      <c r="Z339" s="148"/>
      <c r="AA339" s="148"/>
      <c r="AB339" s="148"/>
      <c r="AC339" s="148"/>
      <c r="AD339" s="148"/>
      <c r="AE339" s="148"/>
      <c r="AF339" s="148"/>
      <c r="AG339" s="148" t="s">
        <v>407</v>
      </c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</row>
    <row r="340" spans="1:60" outlineLevel="1" x14ac:dyDescent="0.2">
      <c r="A340" s="155"/>
      <c r="B340" s="156"/>
      <c r="C340" s="187" t="s">
        <v>664</v>
      </c>
      <c r="D340" s="185"/>
      <c r="E340" s="186">
        <v>29.7</v>
      </c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48"/>
      <c r="Z340" s="148"/>
      <c r="AA340" s="148"/>
      <c r="AB340" s="148"/>
      <c r="AC340" s="148"/>
      <c r="AD340" s="148"/>
      <c r="AE340" s="148"/>
      <c r="AF340" s="148"/>
      <c r="AG340" s="148" t="s">
        <v>200</v>
      </c>
      <c r="AH340" s="148">
        <v>0</v>
      </c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</row>
    <row r="341" spans="1:60" outlineLevel="1" x14ac:dyDescent="0.2">
      <c r="A341" s="155"/>
      <c r="B341" s="156"/>
      <c r="C341" s="187" t="s">
        <v>665</v>
      </c>
      <c r="D341" s="185"/>
      <c r="E341" s="186">
        <v>19</v>
      </c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48"/>
      <c r="Z341" s="148"/>
      <c r="AA341" s="148"/>
      <c r="AB341" s="148"/>
      <c r="AC341" s="148"/>
      <c r="AD341" s="148"/>
      <c r="AE341" s="148"/>
      <c r="AF341" s="148"/>
      <c r="AG341" s="148" t="s">
        <v>200</v>
      </c>
      <c r="AH341" s="148">
        <v>0</v>
      </c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</row>
    <row r="342" spans="1:60" outlineLevel="1" x14ac:dyDescent="0.2">
      <c r="A342" s="166">
        <v>152</v>
      </c>
      <c r="B342" s="167" t="s">
        <v>666</v>
      </c>
      <c r="C342" s="181" t="s">
        <v>667</v>
      </c>
      <c r="D342" s="168" t="s">
        <v>343</v>
      </c>
      <c r="E342" s="169">
        <v>35.020000000000003</v>
      </c>
      <c r="F342" s="170"/>
      <c r="G342" s="171">
        <f>ROUND(E342*F342,2)</f>
        <v>0</v>
      </c>
      <c r="H342" s="158">
        <v>559.70000000000005</v>
      </c>
      <c r="I342" s="157">
        <f>ROUND(E342*H342,2)</f>
        <v>19600.689999999999</v>
      </c>
      <c r="J342" s="158">
        <v>482.3</v>
      </c>
      <c r="K342" s="157">
        <f>ROUND(E342*J342,2)</f>
        <v>16890.150000000001</v>
      </c>
      <c r="L342" s="157">
        <v>15</v>
      </c>
      <c r="M342" s="157">
        <f>G342*(1+L342/100)</f>
        <v>0</v>
      </c>
      <c r="N342" s="157">
        <v>5.2900000000000004E-3</v>
      </c>
      <c r="O342" s="157">
        <f>ROUND(E342*N342,2)</f>
        <v>0.19</v>
      </c>
      <c r="P342" s="157">
        <v>0</v>
      </c>
      <c r="Q342" s="157">
        <f>ROUND(E342*P342,2)</f>
        <v>0</v>
      </c>
      <c r="R342" s="157"/>
      <c r="S342" s="157" t="s">
        <v>187</v>
      </c>
      <c r="T342" s="157" t="s">
        <v>187</v>
      </c>
      <c r="U342" s="157">
        <v>0.94199999999999995</v>
      </c>
      <c r="V342" s="157">
        <f>ROUND(E342*U342,2)</f>
        <v>32.99</v>
      </c>
      <c r="W342" s="157"/>
      <c r="X342" s="157" t="s">
        <v>169</v>
      </c>
      <c r="Y342" s="148"/>
      <c r="Z342" s="148"/>
      <c r="AA342" s="148"/>
      <c r="AB342" s="148"/>
      <c r="AC342" s="148"/>
      <c r="AD342" s="148"/>
      <c r="AE342" s="148"/>
      <c r="AF342" s="148"/>
      <c r="AG342" s="148" t="s">
        <v>407</v>
      </c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</row>
    <row r="343" spans="1:60" outlineLevel="1" x14ac:dyDescent="0.2">
      <c r="A343" s="155"/>
      <c r="B343" s="156"/>
      <c r="C343" s="187" t="s">
        <v>668</v>
      </c>
      <c r="D343" s="185"/>
      <c r="E343" s="186">
        <v>7.64</v>
      </c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48"/>
      <c r="Z343" s="148"/>
      <c r="AA343" s="148"/>
      <c r="AB343" s="148"/>
      <c r="AC343" s="148"/>
      <c r="AD343" s="148"/>
      <c r="AE343" s="148"/>
      <c r="AF343" s="148"/>
      <c r="AG343" s="148" t="s">
        <v>200</v>
      </c>
      <c r="AH343" s="148">
        <v>0</v>
      </c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</row>
    <row r="344" spans="1:60" outlineLevel="1" x14ac:dyDescent="0.2">
      <c r="A344" s="155"/>
      <c r="B344" s="156"/>
      <c r="C344" s="187" t="s">
        <v>669</v>
      </c>
      <c r="D344" s="185"/>
      <c r="E344" s="186">
        <v>7.34</v>
      </c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48"/>
      <c r="Z344" s="148"/>
      <c r="AA344" s="148"/>
      <c r="AB344" s="148"/>
      <c r="AC344" s="148"/>
      <c r="AD344" s="148"/>
      <c r="AE344" s="148"/>
      <c r="AF344" s="148"/>
      <c r="AG344" s="148" t="s">
        <v>200</v>
      </c>
      <c r="AH344" s="148">
        <v>0</v>
      </c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</row>
    <row r="345" spans="1:60" outlineLevel="1" x14ac:dyDescent="0.2">
      <c r="A345" s="155"/>
      <c r="B345" s="156"/>
      <c r="C345" s="187" t="s">
        <v>670</v>
      </c>
      <c r="D345" s="185"/>
      <c r="E345" s="186">
        <v>4.9400000000000004</v>
      </c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48"/>
      <c r="Z345" s="148"/>
      <c r="AA345" s="148"/>
      <c r="AB345" s="148"/>
      <c r="AC345" s="148"/>
      <c r="AD345" s="148"/>
      <c r="AE345" s="148"/>
      <c r="AF345" s="148"/>
      <c r="AG345" s="148" t="s">
        <v>200</v>
      </c>
      <c r="AH345" s="148">
        <v>0</v>
      </c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</row>
    <row r="346" spans="1:60" outlineLevel="1" x14ac:dyDescent="0.2">
      <c r="A346" s="155"/>
      <c r="B346" s="156"/>
      <c r="C346" s="187" t="s">
        <v>671</v>
      </c>
      <c r="D346" s="185"/>
      <c r="E346" s="186">
        <v>15.1</v>
      </c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48"/>
      <c r="Z346" s="148"/>
      <c r="AA346" s="148"/>
      <c r="AB346" s="148"/>
      <c r="AC346" s="148"/>
      <c r="AD346" s="148"/>
      <c r="AE346" s="148"/>
      <c r="AF346" s="148"/>
      <c r="AG346" s="148" t="s">
        <v>200</v>
      </c>
      <c r="AH346" s="148">
        <v>0</v>
      </c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</row>
    <row r="347" spans="1:60" outlineLevel="1" x14ac:dyDescent="0.2">
      <c r="A347" s="166">
        <v>153</v>
      </c>
      <c r="B347" s="167" t="s">
        <v>672</v>
      </c>
      <c r="C347" s="181" t="s">
        <v>673</v>
      </c>
      <c r="D347" s="168" t="s">
        <v>343</v>
      </c>
      <c r="E347" s="169">
        <v>58</v>
      </c>
      <c r="F347" s="170"/>
      <c r="G347" s="171">
        <f>ROUND(E347*F347,2)</f>
        <v>0</v>
      </c>
      <c r="H347" s="158">
        <v>247.87</v>
      </c>
      <c r="I347" s="157">
        <f>ROUND(E347*H347,2)</f>
        <v>14376.46</v>
      </c>
      <c r="J347" s="158">
        <v>347.13</v>
      </c>
      <c r="K347" s="157">
        <f>ROUND(E347*J347,2)</f>
        <v>20133.54</v>
      </c>
      <c r="L347" s="157">
        <v>15</v>
      </c>
      <c r="M347" s="157">
        <f>G347*(1+L347/100)</f>
        <v>0</v>
      </c>
      <c r="N347" s="157">
        <v>3.3700000000000002E-3</v>
      </c>
      <c r="O347" s="157">
        <f>ROUND(E347*N347,2)</f>
        <v>0.2</v>
      </c>
      <c r="P347" s="157">
        <v>0</v>
      </c>
      <c r="Q347" s="157">
        <f>ROUND(E347*P347,2)</f>
        <v>0</v>
      </c>
      <c r="R347" s="157"/>
      <c r="S347" s="157" t="s">
        <v>187</v>
      </c>
      <c r="T347" s="157" t="s">
        <v>187</v>
      </c>
      <c r="U347" s="157">
        <v>0.72509999999999997</v>
      </c>
      <c r="V347" s="157">
        <f>ROUND(E347*U347,2)</f>
        <v>42.06</v>
      </c>
      <c r="W347" s="157"/>
      <c r="X347" s="157" t="s">
        <v>169</v>
      </c>
      <c r="Y347" s="148"/>
      <c r="Z347" s="148"/>
      <c r="AA347" s="148"/>
      <c r="AB347" s="148"/>
      <c r="AC347" s="148"/>
      <c r="AD347" s="148"/>
      <c r="AE347" s="148"/>
      <c r="AF347" s="148"/>
      <c r="AG347" s="148" t="s">
        <v>407</v>
      </c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</row>
    <row r="348" spans="1:60" outlineLevel="1" x14ac:dyDescent="0.2">
      <c r="A348" s="155"/>
      <c r="B348" s="156"/>
      <c r="C348" s="187" t="s">
        <v>674</v>
      </c>
      <c r="D348" s="185"/>
      <c r="E348" s="186">
        <v>58</v>
      </c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48"/>
      <c r="Z348" s="148"/>
      <c r="AA348" s="148"/>
      <c r="AB348" s="148"/>
      <c r="AC348" s="148"/>
      <c r="AD348" s="148"/>
      <c r="AE348" s="148"/>
      <c r="AF348" s="148"/>
      <c r="AG348" s="148" t="s">
        <v>200</v>
      </c>
      <c r="AH348" s="148">
        <v>0</v>
      </c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</row>
    <row r="349" spans="1:60" outlineLevel="1" x14ac:dyDescent="0.2">
      <c r="A349" s="172">
        <v>154</v>
      </c>
      <c r="B349" s="173" t="s">
        <v>675</v>
      </c>
      <c r="C349" s="180" t="s">
        <v>676</v>
      </c>
      <c r="D349" s="174" t="s">
        <v>343</v>
      </c>
      <c r="E349" s="175">
        <v>31</v>
      </c>
      <c r="F349" s="176"/>
      <c r="G349" s="177">
        <f t="shared" ref="G349:G355" si="14">ROUND(E349*F349,2)</f>
        <v>0</v>
      </c>
      <c r="H349" s="158">
        <v>296.91000000000003</v>
      </c>
      <c r="I349" s="157">
        <f t="shared" ref="I349:I355" si="15">ROUND(E349*H349,2)</f>
        <v>9204.2099999999991</v>
      </c>
      <c r="J349" s="158">
        <v>355.09</v>
      </c>
      <c r="K349" s="157">
        <f t="shared" ref="K349:K355" si="16">ROUND(E349*J349,2)</f>
        <v>11007.79</v>
      </c>
      <c r="L349" s="157">
        <v>15</v>
      </c>
      <c r="M349" s="157">
        <f t="shared" ref="M349:M355" si="17">G349*(1+L349/100)</f>
        <v>0</v>
      </c>
      <c r="N349" s="157">
        <v>3.7499999999999999E-3</v>
      </c>
      <c r="O349" s="157">
        <f t="shared" ref="O349:O355" si="18">ROUND(E349*N349,2)</f>
        <v>0.12</v>
      </c>
      <c r="P349" s="157">
        <v>0</v>
      </c>
      <c r="Q349" s="157">
        <f t="shared" ref="Q349:Q355" si="19">ROUND(E349*P349,2)</f>
        <v>0</v>
      </c>
      <c r="R349" s="157"/>
      <c r="S349" s="157" t="s">
        <v>187</v>
      </c>
      <c r="T349" s="157" t="s">
        <v>187</v>
      </c>
      <c r="U349" s="157">
        <v>0.74119999999999997</v>
      </c>
      <c r="V349" s="157">
        <f t="shared" ref="V349:V355" si="20">ROUND(E349*U349,2)</f>
        <v>22.98</v>
      </c>
      <c r="W349" s="157"/>
      <c r="X349" s="157" t="s">
        <v>169</v>
      </c>
      <c r="Y349" s="148"/>
      <c r="Z349" s="148"/>
      <c r="AA349" s="148"/>
      <c r="AB349" s="148"/>
      <c r="AC349" s="148"/>
      <c r="AD349" s="148"/>
      <c r="AE349" s="148"/>
      <c r="AF349" s="148"/>
      <c r="AG349" s="148" t="s">
        <v>407</v>
      </c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</row>
    <row r="350" spans="1:60" outlineLevel="1" x14ac:dyDescent="0.2">
      <c r="A350" s="172">
        <v>155</v>
      </c>
      <c r="B350" s="173" t="s">
        <v>677</v>
      </c>
      <c r="C350" s="180" t="s">
        <v>678</v>
      </c>
      <c r="D350" s="174" t="s">
        <v>343</v>
      </c>
      <c r="E350" s="175">
        <v>58.9</v>
      </c>
      <c r="F350" s="176"/>
      <c r="G350" s="177">
        <f t="shared" si="14"/>
        <v>0</v>
      </c>
      <c r="H350" s="158">
        <v>555.55999999999995</v>
      </c>
      <c r="I350" s="157">
        <f t="shared" si="15"/>
        <v>32722.48</v>
      </c>
      <c r="J350" s="158">
        <v>372.44</v>
      </c>
      <c r="K350" s="157">
        <f t="shared" si="16"/>
        <v>21936.720000000001</v>
      </c>
      <c r="L350" s="157">
        <v>15</v>
      </c>
      <c r="M350" s="157">
        <f t="shared" si="17"/>
        <v>0</v>
      </c>
      <c r="N350" s="157">
        <v>5.2599999999999999E-3</v>
      </c>
      <c r="O350" s="157">
        <f t="shared" si="18"/>
        <v>0.31</v>
      </c>
      <c r="P350" s="157">
        <v>0</v>
      </c>
      <c r="Q350" s="157">
        <f t="shared" si="19"/>
        <v>0</v>
      </c>
      <c r="R350" s="157"/>
      <c r="S350" s="157" t="s">
        <v>187</v>
      </c>
      <c r="T350" s="157" t="s">
        <v>187</v>
      </c>
      <c r="U350" s="157">
        <v>0.745</v>
      </c>
      <c r="V350" s="157">
        <f t="shared" si="20"/>
        <v>43.88</v>
      </c>
      <c r="W350" s="157"/>
      <c r="X350" s="157" t="s">
        <v>169</v>
      </c>
      <c r="Y350" s="148"/>
      <c r="Z350" s="148"/>
      <c r="AA350" s="148"/>
      <c r="AB350" s="148"/>
      <c r="AC350" s="148"/>
      <c r="AD350" s="148"/>
      <c r="AE350" s="148"/>
      <c r="AF350" s="148"/>
      <c r="AG350" s="148" t="s">
        <v>407</v>
      </c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</row>
    <row r="351" spans="1:60" outlineLevel="1" x14ac:dyDescent="0.2">
      <c r="A351" s="172">
        <v>156</v>
      </c>
      <c r="B351" s="173" t="s">
        <v>679</v>
      </c>
      <c r="C351" s="180" t="s">
        <v>680</v>
      </c>
      <c r="D351" s="174" t="s">
        <v>343</v>
      </c>
      <c r="E351" s="175">
        <v>39</v>
      </c>
      <c r="F351" s="176"/>
      <c r="G351" s="177">
        <f t="shared" si="14"/>
        <v>0</v>
      </c>
      <c r="H351" s="158">
        <v>322.27999999999997</v>
      </c>
      <c r="I351" s="157">
        <f t="shared" si="15"/>
        <v>12568.92</v>
      </c>
      <c r="J351" s="158">
        <v>278.72000000000003</v>
      </c>
      <c r="K351" s="157">
        <f t="shared" si="16"/>
        <v>10870.08</v>
      </c>
      <c r="L351" s="157">
        <v>15</v>
      </c>
      <c r="M351" s="157">
        <f t="shared" si="17"/>
        <v>0</v>
      </c>
      <c r="N351" s="157">
        <v>2.6199999999999999E-3</v>
      </c>
      <c r="O351" s="157">
        <f t="shared" si="18"/>
        <v>0.1</v>
      </c>
      <c r="P351" s="157">
        <v>0</v>
      </c>
      <c r="Q351" s="157">
        <f t="shared" si="19"/>
        <v>0</v>
      </c>
      <c r="R351" s="157"/>
      <c r="S351" s="157" t="s">
        <v>187</v>
      </c>
      <c r="T351" s="157" t="s">
        <v>187</v>
      </c>
      <c r="U351" s="157">
        <v>0.52600000000000002</v>
      </c>
      <c r="V351" s="157">
        <f t="shared" si="20"/>
        <v>20.51</v>
      </c>
      <c r="W351" s="157"/>
      <c r="X351" s="157" t="s">
        <v>169</v>
      </c>
      <c r="Y351" s="148"/>
      <c r="Z351" s="148"/>
      <c r="AA351" s="148"/>
      <c r="AB351" s="148"/>
      <c r="AC351" s="148"/>
      <c r="AD351" s="148"/>
      <c r="AE351" s="148"/>
      <c r="AF351" s="148"/>
      <c r="AG351" s="148" t="s">
        <v>407</v>
      </c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</row>
    <row r="352" spans="1:60" outlineLevel="1" x14ac:dyDescent="0.2">
      <c r="A352" s="172">
        <v>157</v>
      </c>
      <c r="B352" s="173" t="s">
        <v>681</v>
      </c>
      <c r="C352" s="180" t="s">
        <v>682</v>
      </c>
      <c r="D352" s="174" t="s">
        <v>343</v>
      </c>
      <c r="E352" s="175">
        <v>27</v>
      </c>
      <c r="F352" s="176"/>
      <c r="G352" s="177">
        <f t="shared" si="14"/>
        <v>0</v>
      </c>
      <c r="H352" s="158">
        <v>463.3</v>
      </c>
      <c r="I352" s="157">
        <f t="shared" si="15"/>
        <v>12509.1</v>
      </c>
      <c r="J352" s="158">
        <v>332.7</v>
      </c>
      <c r="K352" s="157">
        <f t="shared" si="16"/>
        <v>8982.9</v>
      </c>
      <c r="L352" s="157">
        <v>15</v>
      </c>
      <c r="M352" s="157">
        <f t="shared" si="17"/>
        <v>0</v>
      </c>
      <c r="N352" s="157">
        <v>3.7299999999999998E-3</v>
      </c>
      <c r="O352" s="157">
        <f t="shared" si="18"/>
        <v>0.1</v>
      </c>
      <c r="P352" s="157">
        <v>0</v>
      </c>
      <c r="Q352" s="157">
        <f t="shared" si="19"/>
        <v>0</v>
      </c>
      <c r="R352" s="157"/>
      <c r="S352" s="157" t="s">
        <v>187</v>
      </c>
      <c r="T352" s="157" t="s">
        <v>187</v>
      </c>
      <c r="U352" s="157">
        <v>0.61950000000000005</v>
      </c>
      <c r="V352" s="157">
        <f t="shared" si="20"/>
        <v>16.73</v>
      </c>
      <c r="W352" s="157"/>
      <c r="X352" s="157" t="s">
        <v>169</v>
      </c>
      <c r="Y352" s="148"/>
      <c r="Z352" s="148"/>
      <c r="AA352" s="148"/>
      <c r="AB352" s="148"/>
      <c r="AC352" s="148"/>
      <c r="AD352" s="148"/>
      <c r="AE352" s="148"/>
      <c r="AF352" s="148"/>
      <c r="AG352" s="148" t="s">
        <v>407</v>
      </c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</row>
    <row r="353" spans="1:60" outlineLevel="1" x14ac:dyDescent="0.2">
      <c r="A353" s="172">
        <v>158</v>
      </c>
      <c r="B353" s="173" t="s">
        <v>683</v>
      </c>
      <c r="C353" s="180" t="s">
        <v>684</v>
      </c>
      <c r="D353" s="174" t="s">
        <v>343</v>
      </c>
      <c r="E353" s="175">
        <v>7</v>
      </c>
      <c r="F353" s="176"/>
      <c r="G353" s="177">
        <f t="shared" si="14"/>
        <v>0</v>
      </c>
      <c r="H353" s="158">
        <v>263.38</v>
      </c>
      <c r="I353" s="157">
        <f t="shared" si="15"/>
        <v>1843.66</v>
      </c>
      <c r="J353" s="158">
        <v>84.62</v>
      </c>
      <c r="K353" s="157">
        <f t="shared" si="16"/>
        <v>592.34</v>
      </c>
      <c r="L353" s="157">
        <v>15</v>
      </c>
      <c r="M353" s="157">
        <f t="shared" si="17"/>
        <v>0</v>
      </c>
      <c r="N353" s="157">
        <v>2.8400000000000001E-3</v>
      </c>
      <c r="O353" s="157">
        <f t="shared" si="18"/>
        <v>0.02</v>
      </c>
      <c r="P353" s="157">
        <v>0</v>
      </c>
      <c r="Q353" s="157">
        <f t="shared" si="19"/>
        <v>0</v>
      </c>
      <c r="R353" s="157"/>
      <c r="S353" s="157" t="s">
        <v>685</v>
      </c>
      <c r="T353" s="157" t="s">
        <v>685</v>
      </c>
      <c r="U353" s="157">
        <v>0.23749999999999999</v>
      </c>
      <c r="V353" s="157">
        <f t="shared" si="20"/>
        <v>1.66</v>
      </c>
      <c r="W353" s="157"/>
      <c r="X353" s="157" t="s">
        <v>169</v>
      </c>
      <c r="Y353" s="148"/>
      <c r="Z353" s="148"/>
      <c r="AA353" s="148"/>
      <c r="AB353" s="148"/>
      <c r="AC353" s="148"/>
      <c r="AD353" s="148"/>
      <c r="AE353" s="148"/>
      <c r="AF353" s="148"/>
      <c r="AG353" s="148" t="s">
        <v>407</v>
      </c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</row>
    <row r="354" spans="1:60" outlineLevel="1" x14ac:dyDescent="0.2">
      <c r="A354" s="172">
        <v>159</v>
      </c>
      <c r="B354" s="173" t="s">
        <v>686</v>
      </c>
      <c r="C354" s="180" t="s">
        <v>687</v>
      </c>
      <c r="D354" s="174" t="s">
        <v>231</v>
      </c>
      <c r="E354" s="175">
        <v>15.71665</v>
      </c>
      <c r="F354" s="176"/>
      <c r="G354" s="177">
        <f t="shared" si="14"/>
        <v>0</v>
      </c>
      <c r="H354" s="158">
        <v>0</v>
      </c>
      <c r="I354" s="157">
        <f t="shared" si="15"/>
        <v>0</v>
      </c>
      <c r="J354" s="158">
        <v>1998</v>
      </c>
      <c r="K354" s="157">
        <f t="shared" si="16"/>
        <v>31401.87</v>
      </c>
      <c r="L354" s="157">
        <v>15</v>
      </c>
      <c r="M354" s="157">
        <f t="shared" si="17"/>
        <v>0</v>
      </c>
      <c r="N354" s="157">
        <v>0</v>
      </c>
      <c r="O354" s="157">
        <f t="shared" si="18"/>
        <v>0</v>
      </c>
      <c r="P354" s="157">
        <v>0</v>
      </c>
      <c r="Q354" s="157">
        <f t="shared" si="19"/>
        <v>0</v>
      </c>
      <c r="R354" s="157"/>
      <c r="S354" s="157" t="s">
        <v>187</v>
      </c>
      <c r="T354" s="157" t="s">
        <v>187</v>
      </c>
      <c r="U354" s="157">
        <v>4.82</v>
      </c>
      <c r="V354" s="157">
        <f t="shared" si="20"/>
        <v>75.75</v>
      </c>
      <c r="W354" s="157"/>
      <c r="X354" s="157" t="s">
        <v>169</v>
      </c>
      <c r="Y354" s="148"/>
      <c r="Z354" s="148"/>
      <c r="AA354" s="148"/>
      <c r="AB354" s="148"/>
      <c r="AC354" s="148"/>
      <c r="AD354" s="148"/>
      <c r="AE354" s="148"/>
      <c r="AF354" s="148"/>
      <c r="AG354" s="148" t="s">
        <v>454</v>
      </c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</row>
    <row r="355" spans="1:60" outlineLevel="1" x14ac:dyDescent="0.2">
      <c r="A355" s="166">
        <v>160</v>
      </c>
      <c r="B355" s="167" t="s">
        <v>688</v>
      </c>
      <c r="C355" s="181" t="s">
        <v>689</v>
      </c>
      <c r="D355" s="168" t="s">
        <v>343</v>
      </c>
      <c r="E355" s="169">
        <v>228.82</v>
      </c>
      <c r="F355" s="170"/>
      <c r="G355" s="171">
        <f t="shared" si="14"/>
        <v>0</v>
      </c>
      <c r="H355" s="158">
        <v>0</v>
      </c>
      <c r="I355" s="157">
        <f t="shared" si="15"/>
        <v>0</v>
      </c>
      <c r="J355" s="158">
        <v>350</v>
      </c>
      <c r="K355" s="157">
        <f t="shared" si="16"/>
        <v>80087</v>
      </c>
      <c r="L355" s="157">
        <v>15</v>
      </c>
      <c r="M355" s="157">
        <f t="shared" si="17"/>
        <v>0</v>
      </c>
      <c r="N355" s="157">
        <v>0</v>
      </c>
      <c r="O355" s="157">
        <f t="shared" si="18"/>
        <v>0</v>
      </c>
      <c r="P355" s="157">
        <v>0</v>
      </c>
      <c r="Q355" s="157">
        <f t="shared" si="19"/>
        <v>0</v>
      </c>
      <c r="R355" s="157"/>
      <c r="S355" s="157" t="s">
        <v>167</v>
      </c>
      <c r="T355" s="157" t="s">
        <v>168</v>
      </c>
      <c r="U355" s="157">
        <v>0</v>
      </c>
      <c r="V355" s="157">
        <f t="shared" si="20"/>
        <v>0</v>
      </c>
      <c r="W355" s="157"/>
      <c r="X355" s="157" t="s">
        <v>169</v>
      </c>
      <c r="Y355" s="148"/>
      <c r="Z355" s="148"/>
      <c r="AA355" s="148"/>
      <c r="AB355" s="148"/>
      <c r="AC355" s="148"/>
      <c r="AD355" s="148"/>
      <c r="AE355" s="148"/>
      <c r="AF355" s="148"/>
      <c r="AG355" s="148" t="s">
        <v>170</v>
      </c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</row>
    <row r="356" spans="1:60" outlineLevel="1" x14ac:dyDescent="0.2">
      <c r="A356" s="155"/>
      <c r="B356" s="156"/>
      <c r="C356" s="187" t="s">
        <v>690</v>
      </c>
      <c r="D356" s="185"/>
      <c r="E356" s="186">
        <v>35.020000000000003</v>
      </c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48"/>
      <c r="Z356" s="148"/>
      <c r="AA356" s="148"/>
      <c r="AB356" s="148"/>
      <c r="AC356" s="148"/>
      <c r="AD356" s="148"/>
      <c r="AE356" s="148"/>
      <c r="AF356" s="148"/>
      <c r="AG356" s="148" t="s">
        <v>200</v>
      </c>
      <c r="AH356" s="148">
        <v>0</v>
      </c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</row>
    <row r="357" spans="1:60" outlineLevel="1" x14ac:dyDescent="0.2">
      <c r="A357" s="155"/>
      <c r="B357" s="156"/>
      <c r="C357" s="187" t="s">
        <v>77</v>
      </c>
      <c r="D357" s="185"/>
      <c r="E357" s="186">
        <v>6</v>
      </c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48"/>
      <c r="Z357" s="148"/>
      <c r="AA357" s="148"/>
      <c r="AB357" s="148"/>
      <c r="AC357" s="148"/>
      <c r="AD357" s="148"/>
      <c r="AE357" s="148"/>
      <c r="AF357" s="148"/>
      <c r="AG357" s="148" t="s">
        <v>200</v>
      </c>
      <c r="AH357" s="148">
        <v>0</v>
      </c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</row>
    <row r="358" spans="1:60" outlineLevel="1" x14ac:dyDescent="0.2">
      <c r="A358" s="155"/>
      <c r="B358" s="156"/>
      <c r="C358" s="187" t="s">
        <v>691</v>
      </c>
      <c r="D358" s="185"/>
      <c r="E358" s="186">
        <v>70</v>
      </c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48"/>
      <c r="Z358" s="148"/>
      <c r="AA358" s="148"/>
      <c r="AB358" s="148"/>
      <c r="AC358" s="148"/>
      <c r="AD358" s="148"/>
      <c r="AE358" s="148"/>
      <c r="AF358" s="148"/>
      <c r="AG358" s="148" t="s">
        <v>200</v>
      </c>
      <c r="AH358" s="148">
        <v>0</v>
      </c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</row>
    <row r="359" spans="1:60" outlineLevel="1" x14ac:dyDescent="0.2">
      <c r="A359" s="155"/>
      <c r="B359" s="156"/>
      <c r="C359" s="187" t="s">
        <v>692</v>
      </c>
      <c r="D359" s="185"/>
      <c r="E359" s="186">
        <v>117.8</v>
      </c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48"/>
      <c r="Z359" s="148"/>
      <c r="AA359" s="148"/>
      <c r="AB359" s="148"/>
      <c r="AC359" s="148"/>
      <c r="AD359" s="148"/>
      <c r="AE359" s="148"/>
      <c r="AF359" s="148"/>
      <c r="AG359" s="148" t="s">
        <v>200</v>
      </c>
      <c r="AH359" s="148">
        <v>0</v>
      </c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</row>
    <row r="360" spans="1:60" ht="22.5" outlineLevel="1" x14ac:dyDescent="0.2">
      <c r="A360" s="172">
        <v>161</v>
      </c>
      <c r="B360" s="173" t="s">
        <v>693</v>
      </c>
      <c r="C360" s="180" t="s">
        <v>694</v>
      </c>
      <c r="D360" s="174" t="s">
        <v>264</v>
      </c>
      <c r="E360" s="175">
        <v>7</v>
      </c>
      <c r="F360" s="176"/>
      <c r="G360" s="177">
        <f t="shared" ref="G360:G369" si="21">ROUND(E360*F360,2)</f>
        <v>0</v>
      </c>
      <c r="H360" s="158">
        <v>0</v>
      </c>
      <c r="I360" s="157">
        <f t="shared" ref="I360:I369" si="22">ROUND(E360*H360,2)</f>
        <v>0</v>
      </c>
      <c r="J360" s="158">
        <v>800</v>
      </c>
      <c r="K360" s="157">
        <f t="shared" ref="K360:K369" si="23">ROUND(E360*J360,2)</f>
        <v>5600</v>
      </c>
      <c r="L360" s="157">
        <v>15</v>
      </c>
      <c r="M360" s="157">
        <f t="shared" ref="M360:M369" si="24">G360*(1+L360/100)</f>
        <v>0</v>
      </c>
      <c r="N360" s="157">
        <v>0</v>
      </c>
      <c r="O360" s="157">
        <f t="shared" ref="O360:O369" si="25">ROUND(E360*N360,2)</f>
        <v>0</v>
      </c>
      <c r="P360" s="157">
        <v>0</v>
      </c>
      <c r="Q360" s="157">
        <f t="shared" ref="Q360:Q369" si="26">ROUND(E360*P360,2)</f>
        <v>0</v>
      </c>
      <c r="R360" s="157"/>
      <c r="S360" s="157" t="s">
        <v>167</v>
      </c>
      <c r="T360" s="157" t="s">
        <v>168</v>
      </c>
      <c r="U360" s="157">
        <v>0</v>
      </c>
      <c r="V360" s="157">
        <f t="shared" ref="V360:V369" si="27">ROUND(E360*U360,2)</f>
        <v>0</v>
      </c>
      <c r="W360" s="157"/>
      <c r="X360" s="157" t="s">
        <v>169</v>
      </c>
      <c r="Y360" s="148"/>
      <c r="Z360" s="148"/>
      <c r="AA360" s="148"/>
      <c r="AB360" s="148"/>
      <c r="AC360" s="148"/>
      <c r="AD360" s="148"/>
      <c r="AE360" s="148"/>
      <c r="AF360" s="148"/>
      <c r="AG360" s="148" t="s">
        <v>170</v>
      </c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</row>
    <row r="361" spans="1:60" ht="22.5" outlineLevel="1" x14ac:dyDescent="0.2">
      <c r="A361" s="172">
        <v>162</v>
      </c>
      <c r="B361" s="173" t="s">
        <v>695</v>
      </c>
      <c r="C361" s="180" t="s">
        <v>696</v>
      </c>
      <c r="D361" s="174" t="s">
        <v>264</v>
      </c>
      <c r="E361" s="175">
        <v>7</v>
      </c>
      <c r="F361" s="176"/>
      <c r="G361" s="177">
        <f t="shared" si="21"/>
        <v>0</v>
      </c>
      <c r="H361" s="158">
        <v>0</v>
      </c>
      <c r="I361" s="157">
        <f t="shared" si="22"/>
        <v>0</v>
      </c>
      <c r="J361" s="158">
        <v>500</v>
      </c>
      <c r="K361" s="157">
        <f t="shared" si="23"/>
        <v>3500</v>
      </c>
      <c r="L361" s="157">
        <v>15</v>
      </c>
      <c r="M361" s="157">
        <f t="shared" si="24"/>
        <v>0</v>
      </c>
      <c r="N361" s="157">
        <v>0</v>
      </c>
      <c r="O361" s="157">
        <f t="shared" si="25"/>
        <v>0</v>
      </c>
      <c r="P361" s="157">
        <v>0</v>
      </c>
      <c r="Q361" s="157">
        <f t="shared" si="26"/>
        <v>0</v>
      </c>
      <c r="R361" s="157"/>
      <c r="S361" s="157" t="s">
        <v>167</v>
      </c>
      <c r="T361" s="157" t="s">
        <v>168</v>
      </c>
      <c r="U361" s="157">
        <v>0</v>
      </c>
      <c r="V361" s="157">
        <f t="shared" si="27"/>
        <v>0</v>
      </c>
      <c r="W361" s="157"/>
      <c r="X361" s="157" t="s">
        <v>169</v>
      </c>
      <c r="Y361" s="148"/>
      <c r="Z361" s="148"/>
      <c r="AA361" s="148"/>
      <c r="AB361" s="148"/>
      <c r="AC361" s="148"/>
      <c r="AD361" s="148"/>
      <c r="AE361" s="148"/>
      <c r="AF361" s="148"/>
      <c r="AG361" s="148" t="s">
        <v>170</v>
      </c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</row>
    <row r="362" spans="1:60" ht="22.5" outlineLevel="1" x14ac:dyDescent="0.2">
      <c r="A362" s="172">
        <v>163</v>
      </c>
      <c r="B362" s="173" t="s">
        <v>697</v>
      </c>
      <c r="C362" s="180" t="s">
        <v>698</v>
      </c>
      <c r="D362" s="174" t="s">
        <v>264</v>
      </c>
      <c r="E362" s="175">
        <v>1</v>
      </c>
      <c r="F362" s="176"/>
      <c r="G362" s="177">
        <f t="shared" si="21"/>
        <v>0</v>
      </c>
      <c r="H362" s="158">
        <v>0</v>
      </c>
      <c r="I362" s="157">
        <f t="shared" si="22"/>
        <v>0</v>
      </c>
      <c r="J362" s="158">
        <v>1000</v>
      </c>
      <c r="K362" s="157">
        <f t="shared" si="23"/>
        <v>1000</v>
      </c>
      <c r="L362" s="157">
        <v>15</v>
      </c>
      <c r="M362" s="157">
        <f t="shared" si="24"/>
        <v>0</v>
      </c>
      <c r="N362" s="157">
        <v>0</v>
      </c>
      <c r="O362" s="157">
        <f t="shared" si="25"/>
        <v>0</v>
      </c>
      <c r="P362" s="157">
        <v>0</v>
      </c>
      <c r="Q362" s="157">
        <f t="shared" si="26"/>
        <v>0</v>
      </c>
      <c r="R362" s="157"/>
      <c r="S362" s="157" t="s">
        <v>167</v>
      </c>
      <c r="T362" s="157" t="s">
        <v>168</v>
      </c>
      <c r="U362" s="157">
        <v>0</v>
      </c>
      <c r="V362" s="157">
        <f t="shared" si="27"/>
        <v>0</v>
      </c>
      <c r="W362" s="157"/>
      <c r="X362" s="157" t="s">
        <v>169</v>
      </c>
      <c r="Y362" s="148"/>
      <c r="Z362" s="148"/>
      <c r="AA362" s="148"/>
      <c r="AB362" s="148"/>
      <c r="AC362" s="148"/>
      <c r="AD362" s="148"/>
      <c r="AE362" s="148"/>
      <c r="AF362" s="148"/>
      <c r="AG362" s="148" t="s">
        <v>170</v>
      </c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</row>
    <row r="363" spans="1:60" ht="22.5" outlineLevel="1" x14ac:dyDescent="0.2">
      <c r="A363" s="172">
        <v>164</v>
      </c>
      <c r="B363" s="173" t="s">
        <v>699</v>
      </c>
      <c r="C363" s="180" t="s">
        <v>700</v>
      </c>
      <c r="D363" s="174" t="s">
        <v>264</v>
      </c>
      <c r="E363" s="175">
        <v>3</v>
      </c>
      <c r="F363" s="176"/>
      <c r="G363" s="177">
        <f t="shared" si="21"/>
        <v>0</v>
      </c>
      <c r="H363" s="158">
        <v>0</v>
      </c>
      <c r="I363" s="157">
        <f t="shared" si="22"/>
        <v>0</v>
      </c>
      <c r="J363" s="158">
        <v>1500</v>
      </c>
      <c r="K363" s="157">
        <f t="shared" si="23"/>
        <v>4500</v>
      </c>
      <c r="L363" s="157">
        <v>15</v>
      </c>
      <c r="M363" s="157">
        <f t="shared" si="24"/>
        <v>0</v>
      </c>
      <c r="N363" s="157">
        <v>0</v>
      </c>
      <c r="O363" s="157">
        <f t="shared" si="25"/>
        <v>0</v>
      </c>
      <c r="P363" s="157">
        <v>0</v>
      </c>
      <c r="Q363" s="157">
        <f t="shared" si="26"/>
        <v>0</v>
      </c>
      <c r="R363" s="157"/>
      <c r="S363" s="157" t="s">
        <v>167</v>
      </c>
      <c r="T363" s="157" t="s">
        <v>168</v>
      </c>
      <c r="U363" s="157">
        <v>0</v>
      </c>
      <c r="V363" s="157">
        <f t="shared" si="27"/>
        <v>0</v>
      </c>
      <c r="W363" s="157"/>
      <c r="X363" s="157" t="s">
        <v>169</v>
      </c>
      <c r="Y363" s="148"/>
      <c r="Z363" s="148"/>
      <c r="AA363" s="148"/>
      <c r="AB363" s="148"/>
      <c r="AC363" s="148"/>
      <c r="AD363" s="148"/>
      <c r="AE363" s="148"/>
      <c r="AF363" s="148"/>
      <c r="AG363" s="148" t="s">
        <v>170</v>
      </c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</row>
    <row r="364" spans="1:60" ht="22.5" outlineLevel="1" x14ac:dyDescent="0.2">
      <c r="A364" s="172">
        <v>165</v>
      </c>
      <c r="B364" s="173" t="s">
        <v>701</v>
      </c>
      <c r="C364" s="180" t="s">
        <v>702</v>
      </c>
      <c r="D364" s="174" t="s">
        <v>264</v>
      </c>
      <c r="E364" s="175">
        <v>3</v>
      </c>
      <c r="F364" s="176"/>
      <c r="G364" s="177">
        <f t="shared" si="21"/>
        <v>0</v>
      </c>
      <c r="H364" s="158">
        <v>0</v>
      </c>
      <c r="I364" s="157">
        <f t="shared" si="22"/>
        <v>0</v>
      </c>
      <c r="J364" s="158">
        <v>2000</v>
      </c>
      <c r="K364" s="157">
        <f t="shared" si="23"/>
        <v>6000</v>
      </c>
      <c r="L364" s="157">
        <v>15</v>
      </c>
      <c r="M364" s="157">
        <f t="shared" si="24"/>
        <v>0</v>
      </c>
      <c r="N364" s="157">
        <v>0</v>
      </c>
      <c r="O364" s="157">
        <f t="shared" si="25"/>
        <v>0</v>
      </c>
      <c r="P364" s="157">
        <v>0</v>
      </c>
      <c r="Q364" s="157">
        <f t="shared" si="26"/>
        <v>0</v>
      </c>
      <c r="R364" s="157"/>
      <c r="S364" s="157" t="s">
        <v>167</v>
      </c>
      <c r="T364" s="157" t="s">
        <v>168</v>
      </c>
      <c r="U364" s="157">
        <v>0</v>
      </c>
      <c r="V364" s="157">
        <f t="shared" si="27"/>
        <v>0</v>
      </c>
      <c r="W364" s="157"/>
      <c r="X364" s="157" t="s">
        <v>169</v>
      </c>
      <c r="Y364" s="148"/>
      <c r="Z364" s="148"/>
      <c r="AA364" s="148"/>
      <c r="AB364" s="148"/>
      <c r="AC364" s="148"/>
      <c r="AD364" s="148"/>
      <c r="AE364" s="148"/>
      <c r="AF364" s="148"/>
      <c r="AG364" s="148" t="s">
        <v>170</v>
      </c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</row>
    <row r="365" spans="1:60" ht="22.5" outlineLevel="1" x14ac:dyDescent="0.2">
      <c r="A365" s="172">
        <v>166</v>
      </c>
      <c r="B365" s="173" t="s">
        <v>703</v>
      </c>
      <c r="C365" s="180" t="s">
        <v>704</v>
      </c>
      <c r="D365" s="174" t="s">
        <v>343</v>
      </c>
      <c r="E365" s="175">
        <v>15</v>
      </c>
      <c r="F365" s="176"/>
      <c r="G365" s="177">
        <f t="shared" si="21"/>
        <v>0</v>
      </c>
      <c r="H365" s="158">
        <v>0</v>
      </c>
      <c r="I365" s="157">
        <f t="shared" si="22"/>
        <v>0</v>
      </c>
      <c r="J365" s="158">
        <v>300</v>
      </c>
      <c r="K365" s="157">
        <f t="shared" si="23"/>
        <v>4500</v>
      </c>
      <c r="L365" s="157">
        <v>15</v>
      </c>
      <c r="M365" s="157">
        <f t="shared" si="24"/>
        <v>0</v>
      </c>
      <c r="N365" s="157">
        <v>0</v>
      </c>
      <c r="O365" s="157">
        <f t="shared" si="25"/>
        <v>0</v>
      </c>
      <c r="P365" s="157">
        <v>0</v>
      </c>
      <c r="Q365" s="157">
        <f t="shared" si="26"/>
        <v>0</v>
      </c>
      <c r="R365" s="157"/>
      <c r="S365" s="157" t="s">
        <v>167</v>
      </c>
      <c r="T365" s="157" t="s">
        <v>168</v>
      </c>
      <c r="U365" s="157">
        <v>0</v>
      </c>
      <c r="V365" s="157">
        <f t="shared" si="27"/>
        <v>0</v>
      </c>
      <c r="W365" s="157"/>
      <c r="X365" s="157" t="s">
        <v>169</v>
      </c>
      <c r="Y365" s="148"/>
      <c r="Z365" s="148"/>
      <c r="AA365" s="148"/>
      <c r="AB365" s="148"/>
      <c r="AC365" s="148"/>
      <c r="AD365" s="148"/>
      <c r="AE365" s="148"/>
      <c r="AF365" s="148"/>
      <c r="AG365" s="148" t="s">
        <v>170</v>
      </c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</row>
    <row r="366" spans="1:60" ht="22.5" outlineLevel="1" x14ac:dyDescent="0.2">
      <c r="A366" s="172">
        <v>167</v>
      </c>
      <c r="B366" s="173" t="s">
        <v>705</v>
      </c>
      <c r="C366" s="180" t="s">
        <v>706</v>
      </c>
      <c r="D366" s="174" t="s">
        <v>343</v>
      </c>
      <c r="E366" s="175">
        <v>154</v>
      </c>
      <c r="F366" s="176"/>
      <c r="G366" s="177">
        <f t="shared" si="21"/>
        <v>0</v>
      </c>
      <c r="H366" s="158">
        <v>0</v>
      </c>
      <c r="I366" s="157">
        <f t="shared" si="22"/>
        <v>0</v>
      </c>
      <c r="J366" s="158">
        <v>410</v>
      </c>
      <c r="K366" s="157">
        <f t="shared" si="23"/>
        <v>63140</v>
      </c>
      <c r="L366" s="157">
        <v>15</v>
      </c>
      <c r="M366" s="157">
        <f t="shared" si="24"/>
        <v>0</v>
      </c>
      <c r="N366" s="157">
        <v>0</v>
      </c>
      <c r="O366" s="157">
        <f t="shared" si="25"/>
        <v>0</v>
      </c>
      <c r="P366" s="157">
        <v>0</v>
      </c>
      <c r="Q366" s="157">
        <f t="shared" si="26"/>
        <v>0</v>
      </c>
      <c r="R366" s="157"/>
      <c r="S366" s="157" t="s">
        <v>167</v>
      </c>
      <c r="T366" s="157" t="s">
        <v>168</v>
      </c>
      <c r="U366" s="157">
        <v>0</v>
      </c>
      <c r="V366" s="157">
        <f t="shared" si="27"/>
        <v>0</v>
      </c>
      <c r="W366" s="157"/>
      <c r="X366" s="157" t="s">
        <v>169</v>
      </c>
      <c r="Y366" s="148"/>
      <c r="Z366" s="148"/>
      <c r="AA366" s="148"/>
      <c r="AB366" s="148"/>
      <c r="AC366" s="148"/>
      <c r="AD366" s="148"/>
      <c r="AE366" s="148"/>
      <c r="AF366" s="148"/>
      <c r="AG366" s="148" t="s">
        <v>170</v>
      </c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</row>
    <row r="367" spans="1:60" ht="22.5" outlineLevel="1" x14ac:dyDescent="0.2">
      <c r="A367" s="172">
        <v>168</v>
      </c>
      <c r="B367" s="173" t="s">
        <v>707</v>
      </c>
      <c r="C367" s="180" t="s">
        <v>708</v>
      </c>
      <c r="D367" s="174" t="s">
        <v>343</v>
      </c>
      <c r="E367" s="175">
        <v>119</v>
      </c>
      <c r="F367" s="176"/>
      <c r="G367" s="177">
        <f t="shared" si="21"/>
        <v>0</v>
      </c>
      <c r="H367" s="158">
        <v>0</v>
      </c>
      <c r="I367" s="157">
        <f t="shared" si="22"/>
        <v>0</v>
      </c>
      <c r="J367" s="158">
        <v>425</v>
      </c>
      <c r="K367" s="157">
        <f t="shared" si="23"/>
        <v>50575</v>
      </c>
      <c r="L367" s="157">
        <v>15</v>
      </c>
      <c r="M367" s="157">
        <f t="shared" si="24"/>
        <v>0</v>
      </c>
      <c r="N367" s="157">
        <v>0</v>
      </c>
      <c r="O367" s="157">
        <f t="shared" si="25"/>
        <v>0</v>
      </c>
      <c r="P367" s="157">
        <v>0</v>
      </c>
      <c r="Q367" s="157">
        <f t="shared" si="26"/>
        <v>0</v>
      </c>
      <c r="R367" s="157"/>
      <c r="S367" s="157" t="s">
        <v>167</v>
      </c>
      <c r="T367" s="157" t="s">
        <v>168</v>
      </c>
      <c r="U367" s="157">
        <v>0</v>
      </c>
      <c r="V367" s="157">
        <f t="shared" si="27"/>
        <v>0</v>
      </c>
      <c r="W367" s="157"/>
      <c r="X367" s="157" t="s">
        <v>169</v>
      </c>
      <c r="Y367" s="148"/>
      <c r="Z367" s="148"/>
      <c r="AA367" s="148"/>
      <c r="AB367" s="148"/>
      <c r="AC367" s="148"/>
      <c r="AD367" s="148"/>
      <c r="AE367" s="148"/>
      <c r="AF367" s="148"/>
      <c r="AG367" s="148" t="s">
        <v>170</v>
      </c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</row>
    <row r="368" spans="1:60" ht="22.5" outlineLevel="1" x14ac:dyDescent="0.2">
      <c r="A368" s="172">
        <v>169</v>
      </c>
      <c r="B368" s="173" t="s">
        <v>709</v>
      </c>
      <c r="C368" s="180" t="s">
        <v>710</v>
      </c>
      <c r="D368" s="174" t="s">
        <v>343</v>
      </c>
      <c r="E368" s="175">
        <v>46</v>
      </c>
      <c r="F368" s="176"/>
      <c r="G368" s="177">
        <f t="shared" si="21"/>
        <v>0</v>
      </c>
      <c r="H368" s="158">
        <v>0</v>
      </c>
      <c r="I368" s="157">
        <f t="shared" si="22"/>
        <v>0</v>
      </c>
      <c r="J368" s="158">
        <v>510</v>
      </c>
      <c r="K368" s="157">
        <f t="shared" si="23"/>
        <v>23460</v>
      </c>
      <c r="L368" s="157">
        <v>15</v>
      </c>
      <c r="M368" s="157">
        <f t="shared" si="24"/>
        <v>0</v>
      </c>
      <c r="N368" s="157">
        <v>0</v>
      </c>
      <c r="O368" s="157">
        <f t="shared" si="25"/>
        <v>0</v>
      </c>
      <c r="P368" s="157">
        <v>0</v>
      </c>
      <c r="Q368" s="157">
        <f t="shared" si="26"/>
        <v>0</v>
      </c>
      <c r="R368" s="157"/>
      <c r="S368" s="157" t="s">
        <v>167</v>
      </c>
      <c r="T368" s="157" t="s">
        <v>168</v>
      </c>
      <c r="U368" s="157">
        <v>0</v>
      </c>
      <c r="V368" s="157">
        <f t="shared" si="27"/>
        <v>0</v>
      </c>
      <c r="W368" s="157"/>
      <c r="X368" s="157" t="s">
        <v>169</v>
      </c>
      <c r="Y368" s="148"/>
      <c r="Z368" s="148"/>
      <c r="AA368" s="148"/>
      <c r="AB368" s="148"/>
      <c r="AC368" s="148"/>
      <c r="AD368" s="148"/>
      <c r="AE368" s="148"/>
      <c r="AF368" s="148"/>
      <c r="AG368" s="148" t="s">
        <v>170</v>
      </c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</row>
    <row r="369" spans="1:60" ht="22.5" outlineLevel="1" x14ac:dyDescent="0.2">
      <c r="A369" s="172">
        <v>170</v>
      </c>
      <c r="B369" s="173" t="s">
        <v>711</v>
      </c>
      <c r="C369" s="180" t="s">
        <v>712</v>
      </c>
      <c r="D369" s="174" t="s">
        <v>343</v>
      </c>
      <c r="E369" s="175">
        <v>308</v>
      </c>
      <c r="F369" s="176"/>
      <c r="G369" s="177">
        <f t="shared" si="21"/>
        <v>0</v>
      </c>
      <c r="H369" s="158">
        <v>0</v>
      </c>
      <c r="I369" s="157">
        <f t="shared" si="22"/>
        <v>0</v>
      </c>
      <c r="J369" s="158">
        <v>250</v>
      </c>
      <c r="K369" s="157">
        <f t="shared" si="23"/>
        <v>77000</v>
      </c>
      <c r="L369" s="157">
        <v>15</v>
      </c>
      <c r="M369" s="157">
        <f t="shared" si="24"/>
        <v>0</v>
      </c>
      <c r="N369" s="157">
        <v>0</v>
      </c>
      <c r="O369" s="157">
        <f t="shared" si="25"/>
        <v>0</v>
      </c>
      <c r="P369" s="157">
        <v>0</v>
      </c>
      <c r="Q369" s="157">
        <f t="shared" si="26"/>
        <v>0</v>
      </c>
      <c r="R369" s="157"/>
      <c r="S369" s="157" t="s">
        <v>167</v>
      </c>
      <c r="T369" s="157" t="s">
        <v>168</v>
      </c>
      <c r="U369" s="157">
        <v>0</v>
      </c>
      <c r="V369" s="157">
        <f t="shared" si="27"/>
        <v>0</v>
      </c>
      <c r="W369" s="157"/>
      <c r="X369" s="157" t="s">
        <v>169</v>
      </c>
      <c r="Y369" s="148"/>
      <c r="Z369" s="148"/>
      <c r="AA369" s="148"/>
      <c r="AB369" s="148"/>
      <c r="AC369" s="148"/>
      <c r="AD369" s="148"/>
      <c r="AE369" s="148"/>
      <c r="AF369" s="148"/>
      <c r="AG369" s="148" t="s">
        <v>170</v>
      </c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</row>
    <row r="370" spans="1:60" x14ac:dyDescent="0.2">
      <c r="A370" s="160" t="s">
        <v>162</v>
      </c>
      <c r="B370" s="161" t="s">
        <v>117</v>
      </c>
      <c r="C370" s="179" t="s">
        <v>118</v>
      </c>
      <c r="D370" s="162"/>
      <c r="E370" s="163"/>
      <c r="F370" s="164"/>
      <c r="G370" s="165">
        <f>SUMIF(AG371:AG377,"&lt;&gt;NOR",G371:G377)</f>
        <v>0</v>
      </c>
      <c r="H370" s="159"/>
      <c r="I370" s="159">
        <f>SUM(I371:I377)</f>
        <v>185203.09000000003</v>
      </c>
      <c r="J370" s="159"/>
      <c r="K370" s="159">
        <f>SUM(K371:K377)</f>
        <v>69368.87999999999</v>
      </c>
      <c r="L370" s="159"/>
      <c r="M370" s="159">
        <f>SUM(M371:M377)</f>
        <v>0</v>
      </c>
      <c r="N370" s="159"/>
      <c r="O370" s="159">
        <f>SUM(O371:O377)</f>
        <v>0.4</v>
      </c>
      <c r="P370" s="159"/>
      <c r="Q370" s="159">
        <f>SUM(Q371:Q377)</f>
        <v>0</v>
      </c>
      <c r="R370" s="159"/>
      <c r="S370" s="159"/>
      <c r="T370" s="159"/>
      <c r="U370" s="159"/>
      <c r="V370" s="159">
        <f>SUM(V371:V377)</f>
        <v>153.94999999999999</v>
      </c>
      <c r="W370" s="159"/>
      <c r="X370" s="159"/>
      <c r="AG370" t="s">
        <v>163</v>
      </c>
    </row>
    <row r="371" spans="1:60" ht="22.5" outlineLevel="1" x14ac:dyDescent="0.2">
      <c r="A371" s="166">
        <v>171</v>
      </c>
      <c r="B371" s="167" t="s">
        <v>713</v>
      </c>
      <c r="C371" s="181" t="s">
        <v>714</v>
      </c>
      <c r="D371" s="168" t="s">
        <v>218</v>
      </c>
      <c r="E371" s="169">
        <v>175.31</v>
      </c>
      <c r="F371" s="170"/>
      <c r="G371" s="171">
        <f>ROUND(E371*F371,2)</f>
        <v>0</v>
      </c>
      <c r="H371" s="158">
        <v>19.63</v>
      </c>
      <c r="I371" s="157">
        <f>ROUND(E371*H371,2)</f>
        <v>3441.34</v>
      </c>
      <c r="J371" s="158">
        <v>36.97</v>
      </c>
      <c r="K371" s="157">
        <f>ROUND(E371*J371,2)</f>
        <v>6481.21</v>
      </c>
      <c r="L371" s="157">
        <v>15</v>
      </c>
      <c r="M371" s="157">
        <f>G371*(1+L371/100)</f>
        <v>0</v>
      </c>
      <c r="N371" s="157">
        <v>1.2999999999999999E-4</v>
      </c>
      <c r="O371" s="157">
        <f>ROUND(E371*N371,2)</f>
        <v>0.02</v>
      </c>
      <c r="P371" s="157">
        <v>0</v>
      </c>
      <c r="Q371" s="157">
        <f>ROUND(E371*P371,2)</f>
        <v>0</v>
      </c>
      <c r="R371" s="157"/>
      <c r="S371" s="157" t="s">
        <v>523</v>
      </c>
      <c r="T371" s="157" t="s">
        <v>411</v>
      </c>
      <c r="U371" s="157">
        <v>0.1</v>
      </c>
      <c r="V371" s="157">
        <f>ROUND(E371*U371,2)</f>
        <v>17.53</v>
      </c>
      <c r="W371" s="157"/>
      <c r="X371" s="157" t="s">
        <v>169</v>
      </c>
      <c r="Y371" s="148"/>
      <c r="Z371" s="148"/>
      <c r="AA371" s="148"/>
      <c r="AB371" s="148"/>
      <c r="AC371" s="148"/>
      <c r="AD371" s="148"/>
      <c r="AE371" s="148"/>
      <c r="AF371" s="148"/>
      <c r="AG371" s="148" t="s">
        <v>407</v>
      </c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</row>
    <row r="372" spans="1:60" outlineLevel="1" x14ac:dyDescent="0.2">
      <c r="A372" s="155"/>
      <c r="B372" s="156"/>
      <c r="C372" s="187" t="s">
        <v>715</v>
      </c>
      <c r="D372" s="185"/>
      <c r="E372" s="186">
        <v>99.11</v>
      </c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48"/>
      <c r="Z372" s="148"/>
      <c r="AA372" s="148"/>
      <c r="AB372" s="148"/>
      <c r="AC372" s="148"/>
      <c r="AD372" s="148"/>
      <c r="AE372" s="148"/>
      <c r="AF372" s="148"/>
      <c r="AG372" s="148" t="s">
        <v>200</v>
      </c>
      <c r="AH372" s="148">
        <v>0</v>
      </c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</row>
    <row r="373" spans="1:60" outlineLevel="1" x14ac:dyDescent="0.2">
      <c r="A373" s="155"/>
      <c r="B373" s="156"/>
      <c r="C373" s="187" t="s">
        <v>546</v>
      </c>
      <c r="D373" s="185"/>
      <c r="E373" s="186">
        <v>76.2</v>
      </c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48"/>
      <c r="Z373" s="148"/>
      <c r="AA373" s="148"/>
      <c r="AB373" s="148"/>
      <c r="AC373" s="148"/>
      <c r="AD373" s="148"/>
      <c r="AE373" s="148"/>
      <c r="AF373" s="148"/>
      <c r="AG373" s="148" t="s">
        <v>200</v>
      </c>
      <c r="AH373" s="148">
        <v>0</v>
      </c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</row>
    <row r="374" spans="1:60" ht="22.5" outlineLevel="1" x14ac:dyDescent="0.2">
      <c r="A374" s="172">
        <v>172</v>
      </c>
      <c r="B374" s="173" t="s">
        <v>716</v>
      </c>
      <c r="C374" s="180" t="s">
        <v>717</v>
      </c>
      <c r="D374" s="174" t="s">
        <v>218</v>
      </c>
      <c r="E374" s="175">
        <v>645.14</v>
      </c>
      <c r="F374" s="176"/>
      <c r="G374" s="177">
        <f>ROUND(E374*F374,2)</f>
        <v>0</v>
      </c>
      <c r="H374" s="158">
        <v>62.13</v>
      </c>
      <c r="I374" s="157">
        <f>ROUND(E374*H374,2)</f>
        <v>40082.550000000003</v>
      </c>
      <c r="J374" s="158">
        <v>44.37</v>
      </c>
      <c r="K374" s="157">
        <f>ROUND(E374*J374,2)</f>
        <v>28624.86</v>
      </c>
      <c r="L374" s="157">
        <v>15</v>
      </c>
      <c r="M374" s="157">
        <f>G374*(1+L374/100)</f>
        <v>0</v>
      </c>
      <c r="N374" s="157">
        <v>1.7000000000000001E-4</v>
      </c>
      <c r="O374" s="157">
        <f>ROUND(E374*N374,2)</f>
        <v>0.11</v>
      </c>
      <c r="P374" s="157">
        <v>0</v>
      </c>
      <c r="Q374" s="157">
        <f>ROUND(E374*P374,2)</f>
        <v>0</v>
      </c>
      <c r="R374" s="157"/>
      <c r="S374" s="157" t="s">
        <v>411</v>
      </c>
      <c r="T374" s="157" t="s">
        <v>411</v>
      </c>
      <c r="U374" s="157">
        <v>0.12</v>
      </c>
      <c r="V374" s="157">
        <f>ROUND(E374*U374,2)</f>
        <v>77.42</v>
      </c>
      <c r="W374" s="157"/>
      <c r="X374" s="157" t="s">
        <v>169</v>
      </c>
      <c r="Y374" s="148"/>
      <c r="Z374" s="148"/>
      <c r="AA374" s="148"/>
      <c r="AB374" s="148"/>
      <c r="AC374" s="148"/>
      <c r="AD374" s="148"/>
      <c r="AE374" s="148"/>
      <c r="AF374" s="148"/>
      <c r="AG374" s="148" t="s">
        <v>407</v>
      </c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</row>
    <row r="375" spans="1:60" outlineLevel="1" x14ac:dyDescent="0.2">
      <c r="A375" s="166">
        <v>173</v>
      </c>
      <c r="B375" s="167" t="s">
        <v>718</v>
      </c>
      <c r="C375" s="181" t="s">
        <v>719</v>
      </c>
      <c r="D375" s="168" t="s">
        <v>218</v>
      </c>
      <c r="E375" s="169">
        <v>645.14</v>
      </c>
      <c r="F375" s="170"/>
      <c r="G375" s="171">
        <f>ROUND(E375*F375,2)</f>
        <v>0</v>
      </c>
      <c r="H375" s="158">
        <v>219.61</v>
      </c>
      <c r="I375" s="157">
        <f>ROUND(E375*H375,2)</f>
        <v>141679.20000000001</v>
      </c>
      <c r="J375" s="158">
        <v>52.39</v>
      </c>
      <c r="K375" s="157">
        <f>ROUND(E375*J375,2)</f>
        <v>33798.879999999997</v>
      </c>
      <c r="L375" s="157">
        <v>15</v>
      </c>
      <c r="M375" s="157">
        <f>G375*(1+L375/100)</f>
        <v>0</v>
      </c>
      <c r="N375" s="157">
        <v>4.2000000000000002E-4</v>
      </c>
      <c r="O375" s="157">
        <f>ROUND(E375*N375,2)</f>
        <v>0.27</v>
      </c>
      <c r="P375" s="157">
        <v>0</v>
      </c>
      <c r="Q375" s="157">
        <f>ROUND(E375*P375,2)</f>
        <v>0</v>
      </c>
      <c r="R375" s="157"/>
      <c r="S375" s="157" t="s">
        <v>187</v>
      </c>
      <c r="T375" s="157" t="s">
        <v>187</v>
      </c>
      <c r="U375" s="157">
        <v>0.09</v>
      </c>
      <c r="V375" s="157">
        <f>ROUND(E375*U375,2)</f>
        <v>58.06</v>
      </c>
      <c r="W375" s="157"/>
      <c r="X375" s="157" t="s">
        <v>169</v>
      </c>
      <c r="Y375" s="148"/>
      <c r="Z375" s="148"/>
      <c r="AA375" s="148"/>
      <c r="AB375" s="148"/>
      <c r="AC375" s="148"/>
      <c r="AD375" s="148"/>
      <c r="AE375" s="148"/>
      <c r="AF375" s="148"/>
      <c r="AG375" s="148" t="s">
        <v>407</v>
      </c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</row>
    <row r="376" spans="1:60" ht="22.5" outlineLevel="1" x14ac:dyDescent="0.2">
      <c r="A376" s="155"/>
      <c r="B376" s="156"/>
      <c r="C376" s="187" t="s">
        <v>619</v>
      </c>
      <c r="D376" s="185"/>
      <c r="E376" s="186">
        <v>645.14</v>
      </c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48"/>
      <c r="Z376" s="148"/>
      <c r="AA376" s="148"/>
      <c r="AB376" s="148"/>
      <c r="AC376" s="148"/>
      <c r="AD376" s="148"/>
      <c r="AE376" s="148"/>
      <c r="AF376" s="148"/>
      <c r="AG376" s="148" t="s">
        <v>200</v>
      </c>
      <c r="AH376" s="148">
        <v>0</v>
      </c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</row>
    <row r="377" spans="1:60" outlineLevel="1" x14ac:dyDescent="0.2">
      <c r="A377" s="172">
        <v>174</v>
      </c>
      <c r="B377" s="173" t="s">
        <v>720</v>
      </c>
      <c r="C377" s="180" t="s">
        <v>721</v>
      </c>
      <c r="D377" s="174" t="s">
        <v>231</v>
      </c>
      <c r="E377" s="175">
        <v>0.40342</v>
      </c>
      <c r="F377" s="176"/>
      <c r="G377" s="177">
        <f>ROUND(E377*F377,2)</f>
        <v>0</v>
      </c>
      <c r="H377" s="158">
        <v>0</v>
      </c>
      <c r="I377" s="157">
        <f>ROUND(E377*H377,2)</f>
        <v>0</v>
      </c>
      <c r="J377" s="158">
        <v>1150</v>
      </c>
      <c r="K377" s="157">
        <f>ROUND(E377*J377,2)</f>
        <v>463.93</v>
      </c>
      <c r="L377" s="157">
        <v>15</v>
      </c>
      <c r="M377" s="157">
        <f>G377*(1+L377/100)</f>
        <v>0</v>
      </c>
      <c r="N377" s="157">
        <v>0</v>
      </c>
      <c r="O377" s="157">
        <f>ROUND(E377*N377,2)</f>
        <v>0</v>
      </c>
      <c r="P377" s="157">
        <v>0</v>
      </c>
      <c r="Q377" s="157">
        <f>ROUND(E377*P377,2)</f>
        <v>0</v>
      </c>
      <c r="R377" s="157"/>
      <c r="S377" s="157" t="s">
        <v>187</v>
      </c>
      <c r="T377" s="157" t="s">
        <v>187</v>
      </c>
      <c r="U377" s="157">
        <v>2.3290000000000002</v>
      </c>
      <c r="V377" s="157">
        <f>ROUND(E377*U377,2)</f>
        <v>0.94</v>
      </c>
      <c r="W377" s="157"/>
      <c r="X377" s="157" t="s">
        <v>169</v>
      </c>
      <c r="Y377" s="148"/>
      <c r="Z377" s="148"/>
      <c r="AA377" s="148"/>
      <c r="AB377" s="148"/>
      <c r="AC377" s="148"/>
      <c r="AD377" s="148"/>
      <c r="AE377" s="148"/>
      <c r="AF377" s="148"/>
      <c r="AG377" s="148" t="s">
        <v>454</v>
      </c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</row>
    <row r="378" spans="1:60" x14ac:dyDescent="0.2">
      <c r="A378" s="160" t="s">
        <v>162</v>
      </c>
      <c r="B378" s="161" t="s">
        <v>119</v>
      </c>
      <c r="C378" s="179" t="s">
        <v>120</v>
      </c>
      <c r="D378" s="162"/>
      <c r="E378" s="163"/>
      <c r="F378" s="164"/>
      <c r="G378" s="165">
        <f>SUMIF(AG379:AG379,"&lt;&gt;NOR",G379:G379)</f>
        <v>0</v>
      </c>
      <c r="H378" s="159"/>
      <c r="I378" s="159">
        <f>SUM(I379:I379)</f>
        <v>0</v>
      </c>
      <c r="J378" s="159"/>
      <c r="K378" s="159">
        <f>SUM(K379:K379)</f>
        <v>62400</v>
      </c>
      <c r="L378" s="159"/>
      <c r="M378" s="159">
        <f>SUM(M379:M379)</f>
        <v>0</v>
      </c>
      <c r="N378" s="159"/>
      <c r="O378" s="159">
        <f>SUM(O379:O379)</f>
        <v>0</v>
      </c>
      <c r="P378" s="159"/>
      <c r="Q378" s="159">
        <f>SUM(Q379:Q379)</f>
        <v>0</v>
      </c>
      <c r="R378" s="159"/>
      <c r="S378" s="159"/>
      <c r="T378" s="159"/>
      <c r="U378" s="159"/>
      <c r="V378" s="159">
        <f>SUM(V379:V379)</f>
        <v>0</v>
      </c>
      <c r="W378" s="159"/>
      <c r="X378" s="159"/>
      <c r="AG378" t="s">
        <v>163</v>
      </c>
    </row>
    <row r="379" spans="1:60" ht="22.5" outlineLevel="1" x14ac:dyDescent="0.2">
      <c r="A379" s="172">
        <v>175</v>
      </c>
      <c r="B379" s="173" t="s">
        <v>722</v>
      </c>
      <c r="C379" s="180" t="s">
        <v>723</v>
      </c>
      <c r="D379" s="174" t="s">
        <v>343</v>
      </c>
      <c r="E379" s="175">
        <v>96</v>
      </c>
      <c r="F379" s="176"/>
      <c r="G379" s="177">
        <f>ROUND(E379*F379,2)</f>
        <v>0</v>
      </c>
      <c r="H379" s="158">
        <v>0</v>
      </c>
      <c r="I379" s="157">
        <f>ROUND(E379*H379,2)</f>
        <v>0</v>
      </c>
      <c r="J379" s="158">
        <v>650</v>
      </c>
      <c r="K379" s="157">
        <f>ROUND(E379*J379,2)</f>
        <v>62400</v>
      </c>
      <c r="L379" s="157">
        <v>15</v>
      </c>
      <c r="M379" s="157">
        <f>G379*(1+L379/100)</f>
        <v>0</v>
      </c>
      <c r="N379" s="157">
        <v>0</v>
      </c>
      <c r="O379" s="157">
        <f>ROUND(E379*N379,2)</f>
        <v>0</v>
      </c>
      <c r="P379" s="157">
        <v>0</v>
      </c>
      <c r="Q379" s="157">
        <f>ROUND(E379*P379,2)</f>
        <v>0</v>
      </c>
      <c r="R379" s="157"/>
      <c r="S379" s="157" t="s">
        <v>167</v>
      </c>
      <c r="T379" s="157" t="s">
        <v>168</v>
      </c>
      <c r="U379" s="157">
        <v>0</v>
      </c>
      <c r="V379" s="157">
        <f>ROUND(E379*U379,2)</f>
        <v>0</v>
      </c>
      <c r="W379" s="157"/>
      <c r="X379" s="157" t="s">
        <v>169</v>
      </c>
      <c r="Y379" s="148"/>
      <c r="Z379" s="148"/>
      <c r="AA379" s="148"/>
      <c r="AB379" s="148"/>
      <c r="AC379" s="148"/>
      <c r="AD379" s="148"/>
      <c r="AE379" s="148"/>
      <c r="AF379" s="148"/>
      <c r="AG379" s="148" t="s">
        <v>170</v>
      </c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</row>
    <row r="380" spans="1:60" x14ac:dyDescent="0.2">
      <c r="A380" s="160" t="s">
        <v>162</v>
      </c>
      <c r="B380" s="161" t="s">
        <v>121</v>
      </c>
      <c r="C380" s="179" t="s">
        <v>122</v>
      </c>
      <c r="D380" s="162"/>
      <c r="E380" s="163"/>
      <c r="F380" s="164"/>
      <c r="G380" s="165">
        <f>SUMIF(AG381:AG398,"&lt;&gt;NOR",G381:G398)</f>
        <v>0</v>
      </c>
      <c r="H380" s="159"/>
      <c r="I380" s="159">
        <f>SUM(I381:I398)</f>
        <v>0</v>
      </c>
      <c r="J380" s="159"/>
      <c r="K380" s="159">
        <f>SUM(K381:K398)</f>
        <v>335500</v>
      </c>
      <c r="L380" s="159"/>
      <c r="M380" s="159">
        <f>SUM(M381:M398)</f>
        <v>0</v>
      </c>
      <c r="N380" s="159"/>
      <c r="O380" s="159">
        <f>SUM(O381:O398)</f>
        <v>0</v>
      </c>
      <c r="P380" s="159"/>
      <c r="Q380" s="159">
        <f>SUM(Q381:Q398)</f>
        <v>0</v>
      </c>
      <c r="R380" s="159"/>
      <c r="S380" s="159"/>
      <c r="T380" s="159"/>
      <c r="U380" s="159"/>
      <c r="V380" s="159">
        <f>SUM(V381:V398)</f>
        <v>0</v>
      </c>
      <c r="W380" s="159"/>
      <c r="X380" s="159"/>
      <c r="AG380" t="s">
        <v>163</v>
      </c>
    </row>
    <row r="381" spans="1:60" outlineLevel="1" x14ac:dyDescent="0.2">
      <c r="A381" s="172">
        <v>176</v>
      </c>
      <c r="B381" s="173" t="s">
        <v>724</v>
      </c>
      <c r="C381" s="180" t="s">
        <v>725</v>
      </c>
      <c r="D381" s="174" t="s">
        <v>264</v>
      </c>
      <c r="E381" s="175">
        <v>5</v>
      </c>
      <c r="F381" s="176"/>
      <c r="G381" s="177">
        <f t="shared" ref="G381:G398" si="28">ROUND(E381*F381,2)</f>
        <v>0</v>
      </c>
      <c r="H381" s="158">
        <v>0</v>
      </c>
      <c r="I381" s="157">
        <f t="shared" ref="I381:I398" si="29">ROUND(E381*H381,2)</f>
        <v>0</v>
      </c>
      <c r="J381" s="158">
        <v>5000</v>
      </c>
      <c r="K381" s="157">
        <f t="shared" ref="K381:K398" si="30">ROUND(E381*J381,2)</f>
        <v>25000</v>
      </c>
      <c r="L381" s="157">
        <v>15</v>
      </c>
      <c r="M381" s="157">
        <f t="shared" ref="M381:M398" si="31">G381*(1+L381/100)</f>
        <v>0</v>
      </c>
      <c r="N381" s="157">
        <v>0</v>
      </c>
      <c r="O381" s="157">
        <f t="shared" ref="O381:O398" si="32">ROUND(E381*N381,2)</f>
        <v>0</v>
      </c>
      <c r="P381" s="157">
        <v>0</v>
      </c>
      <c r="Q381" s="157">
        <f t="shared" ref="Q381:Q398" si="33">ROUND(E381*P381,2)</f>
        <v>0</v>
      </c>
      <c r="R381" s="157"/>
      <c r="S381" s="157" t="s">
        <v>167</v>
      </c>
      <c r="T381" s="157" t="s">
        <v>168</v>
      </c>
      <c r="U381" s="157">
        <v>0</v>
      </c>
      <c r="V381" s="157">
        <f t="shared" ref="V381:V398" si="34">ROUND(E381*U381,2)</f>
        <v>0</v>
      </c>
      <c r="W381" s="157"/>
      <c r="X381" s="157" t="s">
        <v>169</v>
      </c>
      <c r="Y381" s="148"/>
      <c r="Z381" s="148"/>
      <c r="AA381" s="148"/>
      <c r="AB381" s="148"/>
      <c r="AC381" s="148"/>
      <c r="AD381" s="148"/>
      <c r="AE381" s="148"/>
      <c r="AF381" s="148"/>
      <c r="AG381" s="148" t="s">
        <v>170</v>
      </c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</row>
    <row r="382" spans="1:60" outlineLevel="1" x14ac:dyDescent="0.2">
      <c r="A382" s="172">
        <v>177</v>
      </c>
      <c r="B382" s="173" t="s">
        <v>726</v>
      </c>
      <c r="C382" s="180" t="s">
        <v>727</v>
      </c>
      <c r="D382" s="174" t="s">
        <v>264</v>
      </c>
      <c r="E382" s="175">
        <v>5</v>
      </c>
      <c r="F382" s="176"/>
      <c r="G382" s="177">
        <f t="shared" si="28"/>
        <v>0</v>
      </c>
      <c r="H382" s="158">
        <v>0</v>
      </c>
      <c r="I382" s="157">
        <f t="shared" si="29"/>
        <v>0</v>
      </c>
      <c r="J382" s="158">
        <v>15000</v>
      </c>
      <c r="K382" s="157">
        <f t="shared" si="30"/>
        <v>75000</v>
      </c>
      <c r="L382" s="157">
        <v>15</v>
      </c>
      <c r="M382" s="157">
        <f t="shared" si="31"/>
        <v>0</v>
      </c>
      <c r="N382" s="157">
        <v>0</v>
      </c>
      <c r="O382" s="157">
        <f t="shared" si="32"/>
        <v>0</v>
      </c>
      <c r="P382" s="157">
        <v>0</v>
      </c>
      <c r="Q382" s="157">
        <f t="shared" si="33"/>
        <v>0</v>
      </c>
      <c r="R382" s="157"/>
      <c r="S382" s="157" t="s">
        <v>167</v>
      </c>
      <c r="T382" s="157" t="s">
        <v>168</v>
      </c>
      <c r="U382" s="157">
        <v>0</v>
      </c>
      <c r="V382" s="157">
        <f t="shared" si="34"/>
        <v>0</v>
      </c>
      <c r="W382" s="157"/>
      <c r="X382" s="157" t="s">
        <v>169</v>
      </c>
      <c r="Y382" s="148"/>
      <c r="Z382" s="148"/>
      <c r="AA382" s="148"/>
      <c r="AB382" s="148"/>
      <c r="AC382" s="148"/>
      <c r="AD382" s="148"/>
      <c r="AE382" s="148"/>
      <c r="AF382" s="148"/>
      <c r="AG382" s="148" t="s">
        <v>170</v>
      </c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</row>
    <row r="383" spans="1:60" ht="22.5" outlineLevel="1" x14ac:dyDescent="0.2">
      <c r="A383" s="172">
        <v>178</v>
      </c>
      <c r="B383" s="173" t="s">
        <v>728</v>
      </c>
      <c r="C383" s="180" t="s">
        <v>729</v>
      </c>
      <c r="D383" s="174" t="s">
        <v>264</v>
      </c>
      <c r="E383" s="175">
        <v>1</v>
      </c>
      <c r="F383" s="176"/>
      <c r="G383" s="177">
        <f t="shared" si="28"/>
        <v>0</v>
      </c>
      <c r="H383" s="158">
        <v>0</v>
      </c>
      <c r="I383" s="157">
        <f t="shared" si="29"/>
        <v>0</v>
      </c>
      <c r="J383" s="158">
        <v>2500</v>
      </c>
      <c r="K383" s="157">
        <f t="shared" si="30"/>
        <v>2500</v>
      </c>
      <c r="L383" s="157">
        <v>15</v>
      </c>
      <c r="M383" s="157">
        <f t="shared" si="31"/>
        <v>0</v>
      </c>
      <c r="N383" s="157">
        <v>0</v>
      </c>
      <c r="O383" s="157">
        <f t="shared" si="32"/>
        <v>0</v>
      </c>
      <c r="P383" s="157">
        <v>0</v>
      </c>
      <c r="Q383" s="157">
        <f t="shared" si="33"/>
        <v>0</v>
      </c>
      <c r="R383" s="157"/>
      <c r="S383" s="157" t="s">
        <v>167</v>
      </c>
      <c r="T383" s="157" t="s">
        <v>168</v>
      </c>
      <c r="U383" s="157">
        <v>0</v>
      </c>
      <c r="V383" s="157">
        <f t="shared" si="34"/>
        <v>0</v>
      </c>
      <c r="W383" s="157"/>
      <c r="X383" s="157" t="s">
        <v>169</v>
      </c>
      <c r="Y383" s="148"/>
      <c r="Z383" s="148"/>
      <c r="AA383" s="148"/>
      <c r="AB383" s="148"/>
      <c r="AC383" s="148"/>
      <c r="AD383" s="148"/>
      <c r="AE383" s="148"/>
      <c r="AF383" s="148"/>
      <c r="AG383" s="148" t="s">
        <v>170</v>
      </c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</row>
    <row r="384" spans="1:60" ht="22.5" outlineLevel="1" x14ac:dyDescent="0.2">
      <c r="A384" s="172">
        <v>179</v>
      </c>
      <c r="B384" s="173" t="s">
        <v>730</v>
      </c>
      <c r="C384" s="180" t="s">
        <v>731</v>
      </c>
      <c r="D384" s="174" t="s">
        <v>264</v>
      </c>
      <c r="E384" s="175">
        <v>2</v>
      </c>
      <c r="F384" s="176"/>
      <c r="G384" s="177">
        <f t="shared" si="28"/>
        <v>0</v>
      </c>
      <c r="H384" s="158">
        <v>0</v>
      </c>
      <c r="I384" s="157">
        <f t="shared" si="29"/>
        <v>0</v>
      </c>
      <c r="J384" s="158">
        <v>1500</v>
      </c>
      <c r="K384" s="157">
        <f t="shared" si="30"/>
        <v>3000</v>
      </c>
      <c r="L384" s="157">
        <v>15</v>
      </c>
      <c r="M384" s="157">
        <f t="shared" si="31"/>
        <v>0</v>
      </c>
      <c r="N384" s="157">
        <v>0</v>
      </c>
      <c r="O384" s="157">
        <f t="shared" si="32"/>
        <v>0</v>
      </c>
      <c r="P384" s="157">
        <v>0</v>
      </c>
      <c r="Q384" s="157">
        <f t="shared" si="33"/>
        <v>0</v>
      </c>
      <c r="R384" s="157"/>
      <c r="S384" s="157" t="s">
        <v>167</v>
      </c>
      <c r="T384" s="157" t="s">
        <v>168</v>
      </c>
      <c r="U384" s="157">
        <v>0</v>
      </c>
      <c r="V384" s="157">
        <f t="shared" si="34"/>
        <v>0</v>
      </c>
      <c r="W384" s="157"/>
      <c r="X384" s="157" t="s">
        <v>169</v>
      </c>
      <c r="Y384" s="148"/>
      <c r="Z384" s="148"/>
      <c r="AA384" s="148"/>
      <c r="AB384" s="148"/>
      <c r="AC384" s="148"/>
      <c r="AD384" s="148"/>
      <c r="AE384" s="148"/>
      <c r="AF384" s="148"/>
      <c r="AG384" s="148" t="s">
        <v>170</v>
      </c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</row>
    <row r="385" spans="1:60" ht="22.5" outlineLevel="1" x14ac:dyDescent="0.2">
      <c r="A385" s="172">
        <v>180</v>
      </c>
      <c r="B385" s="173" t="s">
        <v>732</v>
      </c>
      <c r="C385" s="180" t="s">
        <v>733</v>
      </c>
      <c r="D385" s="174" t="s">
        <v>264</v>
      </c>
      <c r="E385" s="175">
        <v>2</v>
      </c>
      <c r="F385" s="176"/>
      <c r="G385" s="177">
        <f t="shared" si="28"/>
        <v>0</v>
      </c>
      <c r="H385" s="158">
        <v>0</v>
      </c>
      <c r="I385" s="157">
        <f t="shared" si="29"/>
        <v>0</v>
      </c>
      <c r="J385" s="158">
        <v>2000</v>
      </c>
      <c r="K385" s="157">
        <f t="shared" si="30"/>
        <v>4000</v>
      </c>
      <c r="L385" s="157">
        <v>15</v>
      </c>
      <c r="M385" s="157">
        <f t="shared" si="31"/>
        <v>0</v>
      </c>
      <c r="N385" s="157">
        <v>0</v>
      </c>
      <c r="O385" s="157">
        <f t="shared" si="32"/>
        <v>0</v>
      </c>
      <c r="P385" s="157">
        <v>0</v>
      </c>
      <c r="Q385" s="157">
        <f t="shared" si="33"/>
        <v>0</v>
      </c>
      <c r="R385" s="157"/>
      <c r="S385" s="157" t="s">
        <v>167</v>
      </c>
      <c r="T385" s="157" t="s">
        <v>168</v>
      </c>
      <c r="U385" s="157">
        <v>0</v>
      </c>
      <c r="V385" s="157">
        <f t="shared" si="34"/>
        <v>0</v>
      </c>
      <c r="W385" s="157"/>
      <c r="X385" s="157" t="s">
        <v>169</v>
      </c>
      <c r="Y385" s="148"/>
      <c r="Z385" s="148"/>
      <c r="AA385" s="148"/>
      <c r="AB385" s="148"/>
      <c r="AC385" s="148"/>
      <c r="AD385" s="148"/>
      <c r="AE385" s="148"/>
      <c r="AF385" s="148"/>
      <c r="AG385" s="148" t="s">
        <v>170</v>
      </c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</row>
    <row r="386" spans="1:60" ht="22.5" outlineLevel="1" x14ac:dyDescent="0.2">
      <c r="A386" s="172">
        <v>181</v>
      </c>
      <c r="B386" s="173" t="s">
        <v>734</v>
      </c>
      <c r="C386" s="180" t="s">
        <v>735</v>
      </c>
      <c r="D386" s="174" t="s">
        <v>264</v>
      </c>
      <c r="E386" s="175">
        <v>1</v>
      </c>
      <c r="F386" s="176"/>
      <c r="G386" s="177">
        <f t="shared" si="28"/>
        <v>0</v>
      </c>
      <c r="H386" s="158">
        <v>0</v>
      </c>
      <c r="I386" s="157">
        <f t="shared" si="29"/>
        <v>0</v>
      </c>
      <c r="J386" s="158">
        <v>10000</v>
      </c>
      <c r="K386" s="157">
        <f t="shared" si="30"/>
        <v>10000</v>
      </c>
      <c r="L386" s="157">
        <v>15</v>
      </c>
      <c r="M386" s="157">
        <f t="shared" si="31"/>
        <v>0</v>
      </c>
      <c r="N386" s="157">
        <v>0</v>
      </c>
      <c r="O386" s="157">
        <f t="shared" si="32"/>
        <v>0</v>
      </c>
      <c r="P386" s="157">
        <v>0</v>
      </c>
      <c r="Q386" s="157">
        <f t="shared" si="33"/>
        <v>0</v>
      </c>
      <c r="R386" s="157"/>
      <c r="S386" s="157" t="s">
        <v>167</v>
      </c>
      <c r="T386" s="157" t="s">
        <v>168</v>
      </c>
      <c r="U386" s="157">
        <v>0</v>
      </c>
      <c r="V386" s="157">
        <f t="shared" si="34"/>
        <v>0</v>
      </c>
      <c r="W386" s="157"/>
      <c r="X386" s="157" t="s">
        <v>169</v>
      </c>
      <c r="Y386" s="148"/>
      <c r="Z386" s="148"/>
      <c r="AA386" s="148"/>
      <c r="AB386" s="148"/>
      <c r="AC386" s="148"/>
      <c r="AD386" s="148"/>
      <c r="AE386" s="148"/>
      <c r="AF386" s="148"/>
      <c r="AG386" s="148" t="s">
        <v>170</v>
      </c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</row>
    <row r="387" spans="1:60" ht="22.5" outlineLevel="1" x14ac:dyDescent="0.2">
      <c r="A387" s="172">
        <v>182</v>
      </c>
      <c r="B387" s="173" t="s">
        <v>736</v>
      </c>
      <c r="C387" s="180" t="s">
        <v>737</v>
      </c>
      <c r="D387" s="174" t="s">
        <v>264</v>
      </c>
      <c r="E387" s="175">
        <v>1</v>
      </c>
      <c r="F387" s="176"/>
      <c r="G387" s="177">
        <f t="shared" si="28"/>
        <v>0</v>
      </c>
      <c r="H387" s="158">
        <v>0</v>
      </c>
      <c r="I387" s="157">
        <f t="shared" si="29"/>
        <v>0</v>
      </c>
      <c r="J387" s="158">
        <v>10000</v>
      </c>
      <c r="K387" s="157">
        <f t="shared" si="30"/>
        <v>10000</v>
      </c>
      <c r="L387" s="157">
        <v>15</v>
      </c>
      <c r="M387" s="157">
        <f t="shared" si="31"/>
        <v>0</v>
      </c>
      <c r="N387" s="157">
        <v>0</v>
      </c>
      <c r="O387" s="157">
        <f t="shared" si="32"/>
        <v>0</v>
      </c>
      <c r="P387" s="157">
        <v>0</v>
      </c>
      <c r="Q387" s="157">
        <f t="shared" si="33"/>
        <v>0</v>
      </c>
      <c r="R387" s="157"/>
      <c r="S387" s="157" t="s">
        <v>167</v>
      </c>
      <c r="T387" s="157" t="s">
        <v>168</v>
      </c>
      <c r="U387" s="157">
        <v>0</v>
      </c>
      <c r="V387" s="157">
        <f t="shared" si="34"/>
        <v>0</v>
      </c>
      <c r="W387" s="157"/>
      <c r="X387" s="157" t="s">
        <v>169</v>
      </c>
      <c r="Y387" s="148"/>
      <c r="Z387" s="148"/>
      <c r="AA387" s="148"/>
      <c r="AB387" s="148"/>
      <c r="AC387" s="148"/>
      <c r="AD387" s="148"/>
      <c r="AE387" s="148"/>
      <c r="AF387" s="148"/>
      <c r="AG387" s="148" t="s">
        <v>170</v>
      </c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</row>
    <row r="388" spans="1:60" ht="22.5" outlineLevel="1" x14ac:dyDescent="0.2">
      <c r="A388" s="172">
        <v>183</v>
      </c>
      <c r="B388" s="173" t="s">
        <v>738</v>
      </c>
      <c r="C388" s="180" t="s">
        <v>739</v>
      </c>
      <c r="D388" s="174" t="s">
        <v>343</v>
      </c>
      <c r="E388" s="175">
        <v>96</v>
      </c>
      <c r="F388" s="176"/>
      <c r="G388" s="177">
        <f t="shared" si="28"/>
        <v>0</v>
      </c>
      <c r="H388" s="158">
        <v>0</v>
      </c>
      <c r="I388" s="157">
        <f t="shared" si="29"/>
        <v>0</v>
      </c>
      <c r="J388" s="158">
        <v>500</v>
      </c>
      <c r="K388" s="157">
        <f t="shared" si="30"/>
        <v>48000</v>
      </c>
      <c r="L388" s="157">
        <v>15</v>
      </c>
      <c r="M388" s="157">
        <f t="shared" si="31"/>
        <v>0</v>
      </c>
      <c r="N388" s="157">
        <v>0</v>
      </c>
      <c r="O388" s="157">
        <f t="shared" si="32"/>
        <v>0</v>
      </c>
      <c r="P388" s="157">
        <v>0</v>
      </c>
      <c r="Q388" s="157">
        <f t="shared" si="33"/>
        <v>0</v>
      </c>
      <c r="R388" s="157"/>
      <c r="S388" s="157" t="s">
        <v>167</v>
      </c>
      <c r="T388" s="157" t="s">
        <v>168</v>
      </c>
      <c r="U388" s="157">
        <v>0</v>
      </c>
      <c r="V388" s="157">
        <f t="shared" si="34"/>
        <v>0</v>
      </c>
      <c r="W388" s="157"/>
      <c r="X388" s="157" t="s">
        <v>169</v>
      </c>
      <c r="Y388" s="148"/>
      <c r="Z388" s="148"/>
      <c r="AA388" s="148"/>
      <c r="AB388" s="148"/>
      <c r="AC388" s="148"/>
      <c r="AD388" s="148"/>
      <c r="AE388" s="148"/>
      <c r="AF388" s="148"/>
      <c r="AG388" s="148" t="s">
        <v>170</v>
      </c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</row>
    <row r="389" spans="1:60" ht="22.5" outlineLevel="1" x14ac:dyDescent="0.2">
      <c r="A389" s="172">
        <v>184</v>
      </c>
      <c r="B389" s="173" t="s">
        <v>740</v>
      </c>
      <c r="C389" s="180" t="s">
        <v>741</v>
      </c>
      <c r="D389" s="174" t="s">
        <v>343</v>
      </c>
      <c r="E389" s="175">
        <v>151</v>
      </c>
      <c r="F389" s="176"/>
      <c r="G389" s="177">
        <f t="shared" si="28"/>
        <v>0</v>
      </c>
      <c r="H389" s="158">
        <v>0</v>
      </c>
      <c r="I389" s="157">
        <f t="shared" si="29"/>
        <v>0</v>
      </c>
      <c r="J389" s="158">
        <v>300</v>
      </c>
      <c r="K389" s="157">
        <f t="shared" si="30"/>
        <v>45300</v>
      </c>
      <c r="L389" s="157">
        <v>15</v>
      </c>
      <c r="M389" s="157">
        <f t="shared" si="31"/>
        <v>0</v>
      </c>
      <c r="N389" s="157">
        <v>0</v>
      </c>
      <c r="O389" s="157">
        <f t="shared" si="32"/>
        <v>0</v>
      </c>
      <c r="P389" s="157">
        <v>0</v>
      </c>
      <c r="Q389" s="157">
        <f t="shared" si="33"/>
        <v>0</v>
      </c>
      <c r="R389" s="157"/>
      <c r="S389" s="157" t="s">
        <v>167</v>
      </c>
      <c r="T389" s="157" t="s">
        <v>168</v>
      </c>
      <c r="U389" s="157">
        <v>0</v>
      </c>
      <c r="V389" s="157">
        <f t="shared" si="34"/>
        <v>0</v>
      </c>
      <c r="W389" s="157"/>
      <c r="X389" s="157" t="s">
        <v>169</v>
      </c>
      <c r="Y389" s="148"/>
      <c r="Z389" s="148"/>
      <c r="AA389" s="148"/>
      <c r="AB389" s="148"/>
      <c r="AC389" s="148"/>
      <c r="AD389" s="148"/>
      <c r="AE389" s="148"/>
      <c r="AF389" s="148"/>
      <c r="AG389" s="148" t="s">
        <v>170</v>
      </c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</row>
    <row r="390" spans="1:60" ht="22.5" outlineLevel="1" x14ac:dyDescent="0.2">
      <c r="A390" s="172">
        <v>185</v>
      </c>
      <c r="B390" s="173" t="s">
        <v>742</v>
      </c>
      <c r="C390" s="180" t="s">
        <v>743</v>
      </c>
      <c r="D390" s="174" t="s">
        <v>264</v>
      </c>
      <c r="E390" s="175">
        <v>2</v>
      </c>
      <c r="F390" s="176"/>
      <c r="G390" s="177">
        <f t="shared" si="28"/>
        <v>0</v>
      </c>
      <c r="H390" s="158">
        <v>0</v>
      </c>
      <c r="I390" s="157">
        <f t="shared" si="29"/>
        <v>0</v>
      </c>
      <c r="J390" s="158">
        <v>20000</v>
      </c>
      <c r="K390" s="157">
        <f t="shared" si="30"/>
        <v>40000</v>
      </c>
      <c r="L390" s="157">
        <v>15</v>
      </c>
      <c r="M390" s="157">
        <f t="shared" si="31"/>
        <v>0</v>
      </c>
      <c r="N390" s="157">
        <v>0</v>
      </c>
      <c r="O390" s="157">
        <f t="shared" si="32"/>
        <v>0</v>
      </c>
      <c r="P390" s="157">
        <v>0</v>
      </c>
      <c r="Q390" s="157">
        <f t="shared" si="33"/>
        <v>0</v>
      </c>
      <c r="R390" s="157"/>
      <c r="S390" s="157" t="s">
        <v>167</v>
      </c>
      <c r="T390" s="157" t="s">
        <v>168</v>
      </c>
      <c r="U390" s="157">
        <v>0</v>
      </c>
      <c r="V390" s="157">
        <f t="shared" si="34"/>
        <v>0</v>
      </c>
      <c r="W390" s="157"/>
      <c r="X390" s="157" t="s">
        <v>169</v>
      </c>
      <c r="Y390" s="148"/>
      <c r="Z390" s="148"/>
      <c r="AA390" s="148"/>
      <c r="AB390" s="148"/>
      <c r="AC390" s="148"/>
      <c r="AD390" s="148"/>
      <c r="AE390" s="148"/>
      <c r="AF390" s="148"/>
      <c r="AG390" s="148" t="s">
        <v>170</v>
      </c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</row>
    <row r="391" spans="1:60" ht="22.5" outlineLevel="1" x14ac:dyDescent="0.2">
      <c r="A391" s="172">
        <v>186</v>
      </c>
      <c r="B391" s="173" t="s">
        <v>744</v>
      </c>
      <c r="C391" s="180" t="s">
        <v>745</v>
      </c>
      <c r="D391" s="174" t="s">
        <v>264</v>
      </c>
      <c r="E391" s="175">
        <v>1</v>
      </c>
      <c r="F391" s="176"/>
      <c r="G391" s="177">
        <f t="shared" si="28"/>
        <v>0</v>
      </c>
      <c r="H391" s="158">
        <v>0</v>
      </c>
      <c r="I391" s="157">
        <f t="shared" si="29"/>
        <v>0</v>
      </c>
      <c r="J391" s="158">
        <v>5000</v>
      </c>
      <c r="K391" s="157">
        <f t="shared" si="30"/>
        <v>5000</v>
      </c>
      <c r="L391" s="157">
        <v>15</v>
      </c>
      <c r="M391" s="157">
        <f t="shared" si="31"/>
        <v>0</v>
      </c>
      <c r="N391" s="157">
        <v>0</v>
      </c>
      <c r="O391" s="157">
        <f t="shared" si="32"/>
        <v>0</v>
      </c>
      <c r="P391" s="157">
        <v>0</v>
      </c>
      <c r="Q391" s="157">
        <f t="shared" si="33"/>
        <v>0</v>
      </c>
      <c r="R391" s="157"/>
      <c r="S391" s="157" t="s">
        <v>167</v>
      </c>
      <c r="T391" s="157" t="s">
        <v>168</v>
      </c>
      <c r="U391" s="157">
        <v>0</v>
      </c>
      <c r="V391" s="157">
        <f t="shared" si="34"/>
        <v>0</v>
      </c>
      <c r="W391" s="157"/>
      <c r="X391" s="157" t="s">
        <v>169</v>
      </c>
      <c r="Y391" s="148"/>
      <c r="Z391" s="148"/>
      <c r="AA391" s="148"/>
      <c r="AB391" s="148"/>
      <c r="AC391" s="148"/>
      <c r="AD391" s="148"/>
      <c r="AE391" s="148"/>
      <c r="AF391" s="148"/>
      <c r="AG391" s="148" t="s">
        <v>170</v>
      </c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</row>
    <row r="392" spans="1:60" ht="22.5" outlineLevel="1" x14ac:dyDescent="0.2">
      <c r="A392" s="172">
        <v>187</v>
      </c>
      <c r="B392" s="173" t="s">
        <v>746</v>
      </c>
      <c r="C392" s="180" t="s">
        <v>747</v>
      </c>
      <c r="D392" s="174" t="s">
        <v>264</v>
      </c>
      <c r="E392" s="175">
        <v>6</v>
      </c>
      <c r="F392" s="176"/>
      <c r="G392" s="177">
        <f t="shared" si="28"/>
        <v>0</v>
      </c>
      <c r="H392" s="158">
        <v>0</v>
      </c>
      <c r="I392" s="157">
        <f t="shared" si="29"/>
        <v>0</v>
      </c>
      <c r="J392" s="158">
        <v>800</v>
      </c>
      <c r="K392" s="157">
        <f t="shared" si="30"/>
        <v>4800</v>
      </c>
      <c r="L392" s="157">
        <v>15</v>
      </c>
      <c r="M392" s="157">
        <f t="shared" si="31"/>
        <v>0</v>
      </c>
      <c r="N392" s="157">
        <v>0</v>
      </c>
      <c r="O392" s="157">
        <f t="shared" si="32"/>
        <v>0</v>
      </c>
      <c r="P392" s="157">
        <v>0</v>
      </c>
      <c r="Q392" s="157">
        <f t="shared" si="33"/>
        <v>0</v>
      </c>
      <c r="R392" s="157"/>
      <c r="S392" s="157" t="s">
        <v>167</v>
      </c>
      <c r="T392" s="157" t="s">
        <v>168</v>
      </c>
      <c r="U392" s="157">
        <v>0</v>
      </c>
      <c r="V392" s="157">
        <f t="shared" si="34"/>
        <v>0</v>
      </c>
      <c r="W392" s="157"/>
      <c r="X392" s="157" t="s">
        <v>169</v>
      </c>
      <c r="Y392" s="148"/>
      <c r="Z392" s="148"/>
      <c r="AA392" s="148"/>
      <c r="AB392" s="148"/>
      <c r="AC392" s="148"/>
      <c r="AD392" s="148"/>
      <c r="AE392" s="148"/>
      <c r="AF392" s="148"/>
      <c r="AG392" s="148" t="s">
        <v>170</v>
      </c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</row>
    <row r="393" spans="1:60" ht="22.5" outlineLevel="1" x14ac:dyDescent="0.2">
      <c r="A393" s="172">
        <v>188</v>
      </c>
      <c r="B393" s="173" t="s">
        <v>748</v>
      </c>
      <c r="C393" s="180" t="s">
        <v>749</v>
      </c>
      <c r="D393" s="174" t="s">
        <v>264</v>
      </c>
      <c r="E393" s="175">
        <v>3</v>
      </c>
      <c r="F393" s="176"/>
      <c r="G393" s="177">
        <f t="shared" si="28"/>
        <v>0</v>
      </c>
      <c r="H393" s="158">
        <v>0</v>
      </c>
      <c r="I393" s="157">
        <f t="shared" si="29"/>
        <v>0</v>
      </c>
      <c r="J393" s="158">
        <v>1000</v>
      </c>
      <c r="K393" s="157">
        <f t="shared" si="30"/>
        <v>3000</v>
      </c>
      <c r="L393" s="157">
        <v>15</v>
      </c>
      <c r="M393" s="157">
        <f t="shared" si="31"/>
        <v>0</v>
      </c>
      <c r="N393" s="157">
        <v>0</v>
      </c>
      <c r="O393" s="157">
        <f t="shared" si="32"/>
        <v>0</v>
      </c>
      <c r="P393" s="157">
        <v>0</v>
      </c>
      <c r="Q393" s="157">
        <f t="shared" si="33"/>
        <v>0</v>
      </c>
      <c r="R393" s="157"/>
      <c r="S393" s="157" t="s">
        <v>167</v>
      </c>
      <c r="T393" s="157" t="s">
        <v>168</v>
      </c>
      <c r="U393" s="157">
        <v>0</v>
      </c>
      <c r="V393" s="157">
        <f t="shared" si="34"/>
        <v>0</v>
      </c>
      <c r="W393" s="157"/>
      <c r="X393" s="157" t="s">
        <v>169</v>
      </c>
      <c r="Y393" s="148"/>
      <c r="Z393" s="148"/>
      <c r="AA393" s="148"/>
      <c r="AB393" s="148"/>
      <c r="AC393" s="148"/>
      <c r="AD393" s="148"/>
      <c r="AE393" s="148"/>
      <c r="AF393" s="148"/>
      <c r="AG393" s="148" t="s">
        <v>170</v>
      </c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</row>
    <row r="394" spans="1:60" ht="22.5" outlineLevel="1" x14ac:dyDescent="0.2">
      <c r="A394" s="172">
        <v>189</v>
      </c>
      <c r="B394" s="173" t="s">
        <v>750</v>
      </c>
      <c r="C394" s="180" t="s">
        <v>751</v>
      </c>
      <c r="D394" s="174" t="s">
        <v>264</v>
      </c>
      <c r="E394" s="175">
        <v>3</v>
      </c>
      <c r="F394" s="176"/>
      <c r="G394" s="177">
        <f t="shared" si="28"/>
        <v>0</v>
      </c>
      <c r="H394" s="158">
        <v>0</v>
      </c>
      <c r="I394" s="157">
        <f t="shared" si="29"/>
        <v>0</v>
      </c>
      <c r="J394" s="158">
        <v>2000</v>
      </c>
      <c r="K394" s="157">
        <f t="shared" si="30"/>
        <v>6000</v>
      </c>
      <c r="L394" s="157">
        <v>15</v>
      </c>
      <c r="M394" s="157">
        <f t="shared" si="31"/>
        <v>0</v>
      </c>
      <c r="N394" s="157">
        <v>0</v>
      </c>
      <c r="O394" s="157">
        <f t="shared" si="32"/>
        <v>0</v>
      </c>
      <c r="P394" s="157">
        <v>0</v>
      </c>
      <c r="Q394" s="157">
        <f t="shared" si="33"/>
        <v>0</v>
      </c>
      <c r="R394" s="157"/>
      <c r="S394" s="157" t="s">
        <v>167</v>
      </c>
      <c r="T394" s="157" t="s">
        <v>168</v>
      </c>
      <c r="U394" s="157">
        <v>0</v>
      </c>
      <c r="V394" s="157">
        <f t="shared" si="34"/>
        <v>0</v>
      </c>
      <c r="W394" s="157"/>
      <c r="X394" s="157" t="s">
        <v>169</v>
      </c>
      <c r="Y394" s="148"/>
      <c r="Z394" s="148"/>
      <c r="AA394" s="148"/>
      <c r="AB394" s="148"/>
      <c r="AC394" s="148"/>
      <c r="AD394" s="148"/>
      <c r="AE394" s="148"/>
      <c r="AF394" s="148"/>
      <c r="AG394" s="148" t="s">
        <v>170</v>
      </c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</row>
    <row r="395" spans="1:60" ht="22.5" outlineLevel="1" x14ac:dyDescent="0.2">
      <c r="A395" s="172">
        <v>190</v>
      </c>
      <c r="B395" s="173" t="s">
        <v>752</v>
      </c>
      <c r="C395" s="180" t="s">
        <v>753</v>
      </c>
      <c r="D395" s="174" t="s">
        <v>264</v>
      </c>
      <c r="E395" s="175">
        <v>1</v>
      </c>
      <c r="F395" s="176"/>
      <c r="G395" s="177">
        <f t="shared" si="28"/>
        <v>0</v>
      </c>
      <c r="H395" s="158">
        <v>0</v>
      </c>
      <c r="I395" s="157">
        <f t="shared" si="29"/>
        <v>0</v>
      </c>
      <c r="J395" s="158">
        <v>2500</v>
      </c>
      <c r="K395" s="157">
        <f t="shared" si="30"/>
        <v>2500</v>
      </c>
      <c r="L395" s="157">
        <v>15</v>
      </c>
      <c r="M395" s="157">
        <f t="shared" si="31"/>
        <v>0</v>
      </c>
      <c r="N395" s="157">
        <v>0</v>
      </c>
      <c r="O395" s="157">
        <f t="shared" si="32"/>
        <v>0</v>
      </c>
      <c r="P395" s="157">
        <v>0</v>
      </c>
      <c r="Q395" s="157">
        <f t="shared" si="33"/>
        <v>0</v>
      </c>
      <c r="R395" s="157"/>
      <c r="S395" s="157" t="s">
        <v>167</v>
      </c>
      <c r="T395" s="157" t="s">
        <v>168</v>
      </c>
      <c r="U395" s="157">
        <v>0</v>
      </c>
      <c r="V395" s="157">
        <f t="shared" si="34"/>
        <v>0</v>
      </c>
      <c r="W395" s="157"/>
      <c r="X395" s="157" t="s">
        <v>169</v>
      </c>
      <c r="Y395" s="148"/>
      <c r="Z395" s="148"/>
      <c r="AA395" s="148"/>
      <c r="AB395" s="148"/>
      <c r="AC395" s="148"/>
      <c r="AD395" s="148"/>
      <c r="AE395" s="148"/>
      <c r="AF395" s="148"/>
      <c r="AG395" s="148" t="s">
        <v>170</v>
      </c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</row>
    <row r="396" spans="1:60" ht="22.5" outlineLevel="1" x14ac:dyDescent="0.2">
      <c r="A396" s="172">
        <v>191</v>
      </c>
      <c r="B396" s="173" t="s">
        <v>754</v>
      </c>
      <c r="C396" s="180" t="s">
        <v>755</v>
      </c>
      <c r="D396" s="174" t="s">
        <v>264</v>
      </c>
      <c r="E396" s="175">
        <v>1</v>
      </c>
      <c r="F396" s="176"/>
      <c r="G396" s="177">
        <f t="shared" si="28"/>
        <v>0</v>
      </c>
      <c r="H396" s="158">
        <v>0</v>
      </c>
      <c r="I396" s="157">
        <f t="shared" si="29"/>
        <v>0</v>
      </c>
      <c r="J396" s="158">
        <v>800</v>
      </c>
      <c r="K396" s="157">
        <f t="shared" si="30"/>
        <v>800</v>
      </c>
      <c r="L396" s="157">
        <v>15</v>
      </c>
      <c r="M396" s="157">
        <f t="shared" si="31"/>
        <v>0</v>
      </c>
      <c r="N396" s="157">
        <v>0</v>
      </c>
      <c r="O396" s="157">
        <f t="shared" si="32"/>
        <v>0</v>
      </c>
      <c r="P396" s="157">
        <v>0</v>
      </c>
      <c r="Q396" s="157">
        <f t="shared" si="33"/>
        <v>0</v>
      </c>
      <c r="R396" s="157"/>
      <c r="S396" s="157" t="s">
        <v>167</v>
      </c>
      <c r="T396" s="157" t="s">
        <v>168</v>
      </c>
      <c r="U396" s="157">
        <v>0</v>
      </c>
      <c r="V396" s="157">
        <f t="shared" si="34"/>
        <v>0</v>
      </c>
      <c r="W396" s="157"/>
      <c r="X396" s="157" t="s">
        <v>169</v>
      </c>
      <c r="Y396" s="148"/>
      <c r="Z396" s="148"/>
      <c r="AA396" s="148"/>
      <c r="AB396" s="148"/>
      <c r="AC396" s="148"/>
      <c r="AD396" s="148"/>
      <c r="AE396" s="148"/>
      <c r="AF396" s="148"/>
      <c r="AG396" s="148" t="s">
        <v>170</v>
      </c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</row>
    <row r="397" spans="1:60" ht="22.5" outlineLevel="1" x14ac:dyDescent="0.2">
      <c r="A397" s="172">
        <v>192</v>
      </c>
      <c r="B397" s="173" t="s">
        <v>756</v>
      </c>
      <c r="C397" s="180" t="s">
        <v>757</v>
      </c>
      <c r="D397" s="174" t="s">
        <v>343</v>
      </c>
      <c r="E397" s="175">
        <v>60</v>
      </c>
      <c r="F397" s="176"/>
      <c r="G397" s="177">
        <f t="shared" si="28"/>
        <v>0</v>
      </c>
      <c r="H397" s="158">
        <v>0</v>
      </c>
      <c r="I397" s="157">
        <f t="shared" si="29"/>
        <v>0</v>
      </c>
      <c r="J397" s="158">
        <v>750</v>
      </c>
      <c r="K397" s="157">
        <f t="shared" si="30"/>
        <v>45000</v>
      </c>
      <c r="L397" s="157">
        <v>15</v>
      </c>
      <c r="M397" s="157">
        <f t="shared" si="31"/>
        <v>0</v>
      </c>
      <c r="N397" s="157">
        <v>0</v>
      </c>
      <c r="O397" s="157">
        <f t="shared" si="32"/>
        <v>0</v>
      </c>
      <c r="P397" s="157">
        <v>0</v>
      </c>
      <c r="Q397" s="157">
        <f t="shared" si="33"/>
        <v>0</v>
      </c>
      <c r="R397" s="157"/>
      <c r="S397" s="157" t="s">
        <v>167</v>
      </c>
      <c r="T397" s="157" t="s">
        <v>168</v>
      </c>
      <c r="U397" s="157">
        <v>0</v>
      </c>
      <c r="V397" s="157">
        <f t="shared" si="34"/>
        <v>0</v>
      </c>
      <c r="W397" s="157"/>
      <c r="X397" s="157" t="s">
        <v>169</v>
      </c>
      <c r="Y397" s="148"/>
      <c r="Z397" s="148"/>
      <c r="AA397" s="148"/>
      <c r="AB397" s="148"/>
      <c r="AC397" s="148"/>
      <c r="AD397" s="148"/>
      <c r="AE397" s="148"/>
      <c r="AF397" s="148"/>
      <c r="AG397" s="148" t="s">
        <v>170</v>
      </c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</row>
    <row r="398" spans="1:60" outlineLevel="1" x14ac:dyDescent="0.2">
      <c r="A398" s="172">
        <v>193</v>
      </c>
      <c r="B398" s="173" t="s">
        <v>758</v>
      </c>
      <c r="C398" s="180" t="s">
        <v>759</v>
      </c>
      <c r="D398" s="174" t="s">
        <v>264</v>
      </c>
      <c r="E398" s="175">
        <v>7</v>
      </c>
      <c r="F398" s="176"/>
      <c r="G398" s="177">
        <f t="shared" si="28"/>
        <v>0</v>
      </c>
      <c r="H398" s="158">
        <v>0</v>
      </c>
      <c r="I398" s="157">
        <f t="shared" si="29"/>
        <v>0</v>
      </c>
      <c r="J398" s="158">
        <v>800</v>
      </c>
      <c r="K398" s="157">
        <f t="shared" si="30"/>
        <v>5600</v>
      </c>
      <c r="L398" s="157">
        <v>15</v>
      </c>
      <c r="M398" s="157">
        <f t="shared" si="31"/>
        <v>0</v>
      </c>
      <c r="N398" s="157">
        <v>0</v>
      </c>
      <c r="O398" s="157">
        <f t="shared" si="32"/>
        <v>0</v>
      </c>
      <c r="P398" s="157">
        <v>0</v>
      </c>
      <c r="Q398" s="157">
        <f t="shared" si="33"/>
        <v>0</v>
      </c>
      <c r="R398" s="157"/>
      <c r="S398" s="157" t="s">
        <v>167</v>
      </c>
      <c r="T398" s="157" t="s">
        <v>168</v>
      </c>
      <c r="U398" s="157">
        <v>0</v>
      </c>
      <c r="V398" s="157">
        <f t="shared" si="34"/>
        <v>0</v>
      </c>
      <c r="W398" s="157"/>
      <c r="X398" s="157" t="s">
        <v>169</v>
      </c>
      <c r="Y398" s="148"/>
      <c r="Z398" s="148"/>
      <c r="AA398" s="148"/>
      <c r="AB398" s="148"/>
      <c r="AC398" s="148"/>
      <c r="AD398" s="148"/>
      <c r="AE398" s="148"/>
      <c r="AF398" s="148"/>
      <c r="AG398" s="148" t="s">
        <v>170</v>
      </c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</row>
    <row r="399" spans="1:60" x14ac:dyDescent="0.2">
      <c r="A399" s="160" t="s">
        <v>162</v>
      </c>
      <c r="B399" s="161" t="s">
        <v>123</v>
      </c>
      <c r="C399" s="179" t="s">
        <v>124</v>
      </c>
      <c r="D399" s="162"/>
      <c r="E399" s="163"/>
      <c r="F399" s="164"/>
      <c r="G399" s="165">
        <f>SUMIF(AG400:AG430,"&lt;&gt;NOR",G400:G430)</f>
        <v>0</v>
      </c>
      <c r="H399" s="159"/>
      <c r="I399" s="159">
        <f>SUM(I400:I430)</f>
        <v>0</v>
      </c>
      <c r="J399" s="159"/>
      <c r="K399" s="159">
        <f>SUM(K400:K430)</f>
        <v>2037000</v>
      </c>
      <c r="L399" s="159"/>
      <c r="M399" s="159">
        <f>SUM(M400:M430)</f>
        <v>0</v>
      </c>
      <c r="N399" s="159"/>
      <c r="O399" s="159">
        <f>SUM(O400:O430)</f>
        <v>0</v>
      </c>
      <c r="P399" s="159"/>
      <c r="Q399" s="159">
        <f>SUM(Q400:Q430)</f>
        <v>0</v>
      </c>
      <c r="R399" s="159"/>
      <c r="S399" s="159"/>
      <c r="T399" s="159"/>
      <c r="U399" s="159"/>
      <c r="V399" s="159">
        <f>SUM(V400:V430)</f>
        <v>0</v>
      </c>
      <c r="W399" s="159"/>
      <c r="X399" s="159"/>
      <c r="AG399" t="s">
        <v>163</v>
      </c>
    </row>
    <row r="400" spans="1:60" ht="22.5" outlineLevel="1" x14ac:dyDescent="0.2">
      <c r="A400" s="172">
        <v>194</v>
      </c>
      <c r="B400" s="173" t="s">
        <v>760</v>
      </c>
      <c r="C400" s="180" t="s">
        <v>761</v>
      </c>
      <c r="D400" s="174" t="s">
        <v>264</v>
      </c>
      <c r="E400" s="175">
        <v>10</v>
      </c>
      <c r="F400" s="176"/>
      <c r="G400" s="177">
        <f t="shared" ref="G400:G430" si="35">ROUND(E400*F400,2)</f>
        <v>0</v>
      </c>
      <c r="H400" s="158">
        <v>0</v>
      </c>
      <c r="I400" s="157">
        <f t="shared" ref="I400:I430" si="36">ROUND(E400*H400,2)</f>
        <v>0</v>
      </c>
      <c r="J400" s="158">
        <v>25000</v>
      </c>
      <c r="K400" s="157">
        <f t="shared" ref="K400:K430" si="37">ROUND(E400*J400,2)</f>
        <v>250000</v>
      </c>
      <c r="L400" s="157">
        <v>15</v>
      </c>
      <c r="M400" s="157">
        <f t="shared" ref="M400:M430" si="38">G400*(1+L400/100)</f>
        <v>0</v>
      </c>
      <c r="N400" s="157">
        <v>0</v>
      </c>
      <c r="O400" s="157">
        <f t="shared" ref="O400:O430" si="39">ROUND(E400*N400,2)</f>
        <v>0</v>
      </c>
      <c r="P400" s="157">
        <v>0</v>
      </c>
      <c r="Q400" s="157">
        <f t="shared" ref="Q400:Q430" si="40">ROUND(E400*P400,2)</f>
        <v>0</v>
      </c>
      <c r="R400" s="157"/>
      <c r="S400" s="157" t="s">
        <v>167</v>
      </c>
      <c r="T400" s="157" t="s">
        <v>168</v>
      </c>
      <c r="U400" s="157">
        <v>0</v>
      </c>
      <c r="V400" s="157">
        <f t="shared" ref="V400:V430" si="41">ROUND(E400*U400,2)</f>
        <v>0</v>
      </c>
      <c r="W400" s="157"/>
      <c r="X400" s="157" t="s">
        <v>169</v>
      </c>
      <c r="Y400" s="148"/>
      <c r="Z400" s="148"/>
      <c r="AA400" s="148"/>
      <c r="AB400" s="148"/>
      <c r="AC400" s="148"/>
      <c r="AD400" s="148"/>
      <c r="AE400" s="148"/>
      <c r="AF400" s="148"/>
      <c r="AG400" s="148" t="s">
        <v>170</v>
      </c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</row>
    <row r="401" spans="1:60" ht="22.5" outlineLevel="1" x14ac:dyDescent="0.2">
      <c r="A401" s="172">
        <v>195</v>
      </c>
      <c r="B401" s="173" t="s">
        <v>762</v>
      </c>
      <c r="C401" s="180" t="s">
        <v>763</v>
      </c>
      <c r="D401" s="174" t="s">
        <v>264</v>
      </c>
      <c r="E401" s="175">
        <v>10</v>
      </c>
      <c r="F401" s="176"/>
      <c r="G401" s="177">
        <f t="shared" si="35"/>
        <v>0</v>
      </c>
      <c r="H401" s="158">
        <v>0</v>
      </c>
      <c r="I401" s="157">
        <f t="shared" si="36"/>
        <v>0</v>
      </c>
      <c r="J401" s="158">
        <v>45000</v>
      </c>
      <c r="K401" s="157">
        <f t="shared" si="37"/>
        <v>450000</v>
      </c>
      <c r="L401" s="157">
        <v>15</v>
      </c>
      <c r="M401" s="157">
        <f t="shared" si="38"/>
        <v>0</v>
      </c>
      <c r="N401" s="157">
        <v>0</v>
      </c>
      <c r="O401" s="157">
        <f t="shared" si="39"/>
        <v>0</v>
      </c>
      <c r="P401" s="157">
        <v>0</v>
      </c>
      <c r="Q401" s="157">
        <f t="shared" si="40"/>
        <v>0</v>
      </c>
      <c r="R401" s="157"/>
      <c r="S401" s="157" t="s">
        <v>167</v>
      </c>
      <c r="T401" s="157" t="s">
        <v>168</v>
      </c>
      <c r="U401" s="157">
        <v>0</v>
      </c>
      <c r="V401" s="157">
        <f t="shared" si="41"/>
        <v>0</v>
      </c>
      <c r="W401" s="157"/>
      <c r="X401" s="157" t="s">
        <v>169</v>
      </c>
      <c r="Y401" s="148"/>
      <c r="Z401" s="148"/>
      <c r="AA401" s="148"/>
      <c r="AB401" s="148"/>
      <c r="AC401" s="148"/>
      <c r="AD401" s="148"/>
      <c r="AE401" s="148"/>
      <c r="AF401" s="148"/>
      <c r="AG401" s="148" t="s">
        <v>170</v>
      </c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</row>
    <row r="402" spans="1:60" ht="22.5" outlineLevel="1" x14ac:dyDescent="0.2">
      <c r="A402" s="172">
        <v>196</v>
      </c>
      <c r="B402" s="173" t="s">
        <v>764</v>
      </c>
      <c r="C402" s="180" t="s">
        <v>765</v>
      </c>
      <c r="D402" s="174" t="s">
        <v>264</v>
      </c>
      <c r="E402" s="175">
        <v>1</v>
      </c>
      <c r="F402" s="176"/>
      <c r="G402" s="177">
        <f t="shared" si="35"/>
        <v>0</v>
      </c>
      <c r="H402" s="158">
        <v>0</v>
      </c>
      <c r="I402" s="157">
        <f t="shared" si="36"/>
        <v>0</v>
      </c>
      <c r="J402" s="158">
        <v>50000</v>
      </c>
      <c r="K402" s="157">
        <f t="shared" si="37"/>
        <v>50000</v>
      </c>
      <c r="L402" s="157">
        <v>15</v>
      </c>
      <c r="M402" s="157">
        <f t="shared" si="38"/>
        <v>0</v>
      </c>
      <c r="N402" s="157">
        <v>0</v>
      </c>
      <c r="O402" s="157">
        <f t="shared" si="39"/>
        <v>0</v>
      </c>
      <c r="P402" s="157">
        <v>0</v>
      </c>
      <c r="Q402" s="157">
        <f t="shared" si="40"/>
        <v>0</v>
      </c>
      <c r="R402" s="157"/>
      <c r="S402" s="157" t="s">
        <v>167</v>
      </c>
      <c r="T402" s="157" t="s">
        <v>168</v>
      </c>
      <c r="U402" s="157">
        <v>0</v>
      </c>
      <c r="V402" s="157">
        <f t="shared" si="41"/>
        <v>0</v>
      </c>
      <c r="W402" s="157"/>
      <c r="X402" s="157" t="s">
        <v>169</v>
      </c>
      <c r="Y402" s="148"/>
      <c r="Z402" s="148"/>
      <c r="AA402" s="148"/>
      <c r="AB402" s="148"/>
      <c r="AC402" s="148"/>
      <c r="AD402" s="148"/>
      <c r="AE402" s="148"/>
      <c r="AF402" s="148"/>
      <c r="AG402" s="148" t="s">
        <v>170</v>
      </c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</row>
    <row r="403" spans="1:60" ht="22.5" outlineLevel="1" x14ac:dyDescent="0.2">
      <c r="A403" s="172">
        <v>197</v>
      </c>
      <c r="B403" s="173" t="s">
        <v>766</v>
      </c>
      <c r="C403" s="180" t="s">
        <v>767</v>
      </c>
      <c r="D403" s="174" t="s">
        <v>264</v>
      </c>
      <c r="E403" s="175">
        <v>1</v>
      </c>
      <c r="F403" s="176"/>
      <c r="G403" s="177">
        <f t="shared" si="35"/>
        <v>0</v>
      </c>
      <c r="H403" s="158">
        <v>0</v>
      </c>
      <c r="I403" s="157">
        <f t="shared" si="36"/>
        <v>0</v>
      </c>
      <c r="J403" s="158">
        <v>50000</v>
      </c>
      <c r="K403" s="157">
        <f t="shared" si="37"/>
        <v>50000</v>
      </c>
      <c r="L403" s="157">
        <v>15</v>
      </c>
      <c r="M403" s="157">
        <f t="shared" si="38"/>
        <v>0</v>
      </c>
      <c r="N403" s="157">
        <v>0</v>
      </c>
      <c r="O403" s="157">
        <f t="shared" si="39"/>
        <v>0</v>
      </c>
      <c r="P403" s="157">
        <v>0</v>
      </c>
      <c r="Q403" s="157">
        <f t="shared" si="40"/>
        <v>0</v>
      </c>
      <c r="R403" s="157"/>
      <c r="S403" s="157" t="s">
        <v>167</v>
      </c>
      <c r="T403" s="157" t="s">
        <v>168</v>
      </c>
      <c r="U403" s="157">
        <v>0</v>
      </c>
      <c r="V403" s="157">
        <f t="shared" si="41"/>
        <v>0</v>
      </c>
      <c r="W403" s="157"/>
      <c r="X403" s="157" t="s">
        <v>169</v>
      </c>
      <c r="Y403" s="148"/>
      <c r="Z403" s="148"/>
      <c r="AA403" s="148"/>
      <c r="AB403" s="148"/>
      <c r="AC403" s="148"/>
      <c r="AD403" s="148"/>
      <c r="AE403" s="148"/>
      <c r="AF403" s="148"/>
      <c r="AG403" s="148" t="s">
        <v>170</v>
      </c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</row>
    <row r="404" spans="1:60" ht="22.5" outlineLevel="1" x14ac:dyDescent="0.2">
      <c r="A404" s="172">
        <v>198</v>
      </c>
      <c r="B404" s="173" t="s">
        <v>768</v>
      </c>
      <c r="C404" s="180" t="s">
        <v>769</v>
      </c>
      <c r="D404" s="174" t="s">
        <v>264</v>
      </c>
      <c r="E404" s="175">
        <v>4</v>
      </c>
      <c r="F404" s="176"/>
      <c r="G404" s="177">
        <f t="shared" si="35"/>
        <v>0</v>
      </c>
      <c r="H404" s="158">
        <v>0</v>
      </c>
      <c r="I404" s="157">
        <f t="shared" si="36"/>
        <v>0</v>
      </c>
      <c r="J404" s="158">
        <v>15000</v>
      </c>
      <c r="K404" s="157">
        <f t="shared" si="37"/>
        <v>60000</v>
      </c>
      <c r="L404" s="157">
        <v>15</v>
      </c>
      <c r="M404" s="157">
        <f t="shared" si="38"/>
        <v>0</v>
      </c>
      <c r="N404" s="157">
        <v>0</v>
      </c>
      <c r="O404" s="157">
        <f t="shared" si="39"/>
        <v>0</v>
      </c>
      <c r="P404" s="157">
        <v>0</v>
      </c>
      <c r="Q404" s="157">
        <f t="shared" si="40"/>
        <v>0</v>
      </c>
      <c r="R404" s="157"/>
      <c r="S404" s="157" t="s">
        <v>167</v>
      </c>
      <c r="T404" s="157" t="s">
        <v>168</v>
      </c>
      <c r="U404" s="157">
        <v>0</v>
      </c>
      <c r="V404" s="157">
        <f t="shared" si="41"/>
        <v>0</v>
      </c>
      <c r="W404" s="157"/>
      <c r="X404" s="157" t="s">
        <v>169</v>
      </c>
      <c r="Y404" s="148"/>
      <c r="Z404" s="148"/>
      <c r="AA404" s="148"/>
      <c r="AB404" s="148"/>
      <c r="AC404" s="148"/>
      <c r="AD404" s="148"/>
      <c r="AE404" s="148"/>
      <c r="AF404" s="148"/>
      <c r="AG404" s="148" t="s">
        <v>170</v>
      </c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</row>
    <row r="405" spans="1:60" ht="22.5" outlineLevel="1" x14ac:dyDescent="0.2">
      <c r="A405" s="172">
        <v>199</v>
      </c>
      <c r="B405" s="173" t="s">
        <v>770</v>
      </c>
      <c r="C405" s="180" t="s">
        <v>771</v>
      </c>
      <c r="D405" s="174" t="s">
        <v>264</v>
      </c>
      <c r="E405" s="175">
        <v>2</v>
      </c>
      <c r="F405" s="176"/>
      <c r="G405" s="177">
        <f t="shared" si="35"/>
        <v>0</v>
      </c>
      <c r="H405" s="158">
        <v>0</v>
      </c>
      <c r="I405" s="157">
        <f t="shared" si="36"/>
        <v>0</v>
      </c>
      <c r="J405" s="158">
        <v>16000</v>
      </c>
      <c r="K405" s="157">
        <f t="shared" si="37"/>
        <v>32000</v>
      </c>
      <c r="L405" s="157">
        <v>15</v>
      </c>
      <c r="M405" s="157">
        <f t="shared" si="38"/>
        <v>0</v>
      </c>
      <c r="N405" s="157">
        <v>0</v>
      </c>
      <c r="O405" s="157">
        <f t="shared" si="39"/>
        <v>0</v>
      </c>
      <c r="P405" s="157">
        <v>0</v>
      </c>
      <c r="Q405" s="157">
        <f t="shared" si="40"/>
        <v>0</v>
      </c>
      <c r="R405" s="157"/>
      <c r="S405" s="157" t="s">
        <v>167</v>
      </c>
      <c r="T405" s="157" t="s">
        <v>168</v>
      </c>
      <c r="U405" s="157">
        <v>0</v>
      </c>
      <c r="V405" s="157">
        <f t="shared" si="41"/>
        <v>0</v>
      </c>
      <c r="W405" s="157"/>
      <c r="X405" s="157" t="s">
        <v>169</v>
      </c>
      <c r="Y405" s="148"/>
      <c r="Z405" s="148"/>
      <c r="AA405" s="148"/>
      <c r="AB405" s="148"/>
      <c r="AC405" s="148"/>
      <c r="AD405" s="148"/>
      <c r="AE405" s="148"/>
      <c r="AF405" s="148"/>
      <c r="AG405" s="148" t="s">
        <v>170</v>
      </c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</row>
    <row r="406" spans="1:60" ht="22.5" outlineLevel="1" x14ac:dyDescent="0.2">
      <c r="A406" s="172">
        <v>200</v>
      </c>
      <c r="B406" s="173" t="s">
        <v>772</v>
      </c>
      <c r="C406" s="180" t="s">
        <v>773</v>
      </c>
      <c r="D406" s="174" t="s">
        <v>264</v>
      </c>
      <c r="E406" s="175">
        <v>1</v>
      </c>
      <c r="F406" s="176"/>
      <c r="G406" s="177">
        <f t="shared" si="35"/>
        <v>0</v>
      </c>
      <c r="H406" s="158">
        <v>0</v>
      </c>
      <c r="I406" s="157">
        <f t="shared" si="36"/>
        <v>0</v>
      </c>
      <c r="J406" s="158">
        <v>60000</v>
      </c>
      <c r="K406" s="157">
        <f t="shared" si="37"/>
        <v>60000</v>
      </c>
      <c r="L406" s="157">
        <v>15</v>
      </c>
      <c r="M406" s="157">
        <f t="shared" si="38"/>
        <v>0</v>
      </c>
      <c r="N406" s="157">
        <v>0</v>
      </c>
      <c r="O406" s="157">
        <f t="shared" si="39"/>
        <v>0</v>
      </c>
      <c r="P406" s="157">
        <v>0</v>
      </c>
      <c r="Q406" s="157">
        <f t="shared" si="40"/>
        <v>0</v>
      </c>
      <c r="R406" s="157"/>
      <c r="S406" s="157" t="s">
        <v>167</v>
      </c>
      <c r="T406" s="157" t="s">
        <v>168</v>
      </c>
      <c r="U406" s="157">
        <v>0</v>
      </c>
      <c r="V406" s="157">
        <f t="shared" si="41"/>
        <v>0</v>
      </c>
      <c r="W406" s="157"/>
      <c r="X406" s="157" t="s">
        <v>169</v>
      </c>
      <c r="Y406" s="148"/>
      <c r="Z406" s="148"/>
      <c r="AA406" s="148"/>
      <c r="AB406" s="148"/>
      <c r="AC406" s="148"/>
      <c r="AD406" s="148"/>
      <c r="AE406" s="148"/>
      <c r="AF406" s="148"/>
      <c r="AG406" s="148" t="s">
        <v>170</v>
      </c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</row>
    <row r="407" spans="1:60" ht="22.5" outlineLevel="1" x14ac:dyDescent="0.2">
      <c r="A407" s="172">
        <v>201</v>
      </c>
      <c r="B407" s="173" t="s">
        <v>774</v>
      </c>
      <c r="C407" s="180" t="s">
        <v>775</v>
      </c>
      <c r="D407" s="174" t="s">
        <v>264</v>
      </c>
      <c r="E407" s="175">
        <v>1</v>
      </c>
      <c r="F407" s="176"/>
      <c r="G407" s="177">
        <f t="shared" si="35"/>
        <v>0</v>
      </c>
      <c r="H407" s="158">
        <v>0</v>
      </c>
      <c r="I407" s="157">
        <f t="shared" si="36"/>
        <v>0</v>
      </c>
      <c r="J407" s="158">
        <v>60000</v>
      </c>
      <c r="K407" s="157">
        <f t="shared" si="37"/>
        <v>60000</v>
      </c>
      <c r="L407" s="157">
        <v>15</v>
      </c>
      <c r="M407" s="157">
        <f t="shared" si="38"/>
        <v>0</v>
      </c>
      <c r="N407" s="157">
        <v>0</v>
      </c>
      <c r="O407" s="157">
        <f t="shared" si="39"/>
        <v>0</v>
      </c>
      <c r="P407" s="157">
        <v>0</v>
      </c>
      <c r="Q407" s="157">
        <f t="shared" si="40"/>
        <v>0</v>
      </c>
      <c r="R407" s="157"/>
      <c r="S407" s="157" t="s">
        <v>167</v>
      </c>
      <c r="T407" s="157" t="s">
        <v>168</v>
      </c>
      <c r="U407" s="157">
        <v>0</v>
      </c>
      <c r="V407" s="157">
        <f t="shared" si="41"/>
        <v>0</v>
      </c>
      <c r="W407" s="157"/>
      <c r="X407" s="157" t="s">
        <v>169</v>
      </c>
      <c r="Y407" s="148"/>
      <c r="Z407" s="148"/>
      <c r="AA407" s="148"/>
      <c r="AB407" s="148"/>
      <c r="AC407" s="148"/>
      <c r="AD407" s="148"/>
      <c r="AE407" s="148"/>
      <c r="AF407" s="148"/>
      <c r="AG407" s="148" t="s">
        <v>170</v>
      </c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</row>
    <row r="408" spans="1:60" ht="22.5" outlineLevel="1" x14ac:dyDescent="0.2">
      <c r="A408" s="172">
        <v>202</v>
      </c>
      <c r="B408" s="173" t="s">
        <v>776</v>
      </c>
      <c r="C408" s="180" t="s">
        <v>777</v>
      </c>
      <c r="D408" s="174" t="s">
        <v>264</v>
      </c>
      <c r="E408" s="175">
        <v>1</v>
      </c>
      <c r="F408" s="176"/>
      <c r="G408" s="177">
        <f t="shared" si="35"/>
        <v>0</v>
      </c>
      <c r="H408" s="158">
        <v>0</v>
      </c>
      <c r="I408" s="157">
        <f t="shared" si="36"/>
        <v>0</v>
      </c>
      <c r="J408" s="158">
        <v>35000</v>
      </c>
      <c r="K408" s="157">
        <f t="shared" si="37"/>
        <v>35000</v>
      </c>
      <c r="L408" s="157">
        <v>15</v>
      </c>
      <c r="M408" s="157">
        <f t="shared" si="38"/>
        <v>0</v>
      </c>
      <c r="N408" s="157">
        <v>0</v>
      </c>
      <c r="O408" s="157">
        <f t="shared" si="39"/>
        <v>0</v>
      </c>
      <c r="P408" s="157">
        <v>0</v>
      </c>
      <c r="Q408" s="157">
        <f t="shared" si="40"/>
        <v>0</v>
      </c>
      <c r="R408" s="157"/>
      <c r="S408" s="157" t="s">
        <v>167</v>
      </c>
      <c r="T408" s="157" t="s">
        <v>168</v>
      </c>
      <c r="U408" s="157">
        <v>0</v>
      </c>
      <c r="V408" s="157">
        <f t="shared" si="41"/>
        <v>0</v>
      </c>
      <c r="W408" s="157"/>
      <c r="X408" s="157" t="s">
        <v>169</v>
      </c>
      <c r="Y408" s="148"/>
      <c r="Z408" s="148"/>
      <c r="AA408" s="148"/>
      <c r="AB408" s="148"/>
      <c r="AC408" s="148"/>
      <c r="AD408" s="148"/>
      <c r="AE408" s="148"/>
      <c r="AF408" s="148"/>
      <c r="AG408" s="148" t="s">
        <v>170</v>
      </c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</row>
    <row r="409" spans="1:60" ht="22.5" outlineLevel="1" x14ac:dyDescent="0.2">
      <c r="A409" s="172">
        <v>203</v>
      </c>
      <c r="B409" s="173" t="s">
        <v>778</v>
      </c>
      <c r="C409" s="180" t="s">
        <v>779</v>
      </c>
      <c r="D409" s="174" t="s">
        <v>264</v>
      </c>
      <c r="E409" s="175">
        <v>1</v>
      </c>
      <c r="F409" s="176"/>
      <c r="G409" s="177">
        <f t="shared" si="35"/>
        <v>0</v>
      </c>
      <c r="H409" s="158">
        <v>0</v>
      </c>
      <c r="I409" s="157">
        <f t="shared" si="36"/>
        <v>0</v>
      </c>
      <c r="J409" s="158">
        <v>30000</v>
      </c>
      <c r="K409" s="157">
        <f t="shared" si="37"/>
        <v>30000</v>
      </c>
      <c r="L409" s="157">
        <v>15</v>
      </c>
      <c r="M409" s="157">
        <f t="shared" si="38"/>
        <v>0</v>
      </c>
      <c r="N409" s="157">
        <v>0</v>
      </c>
      <c r="O409" s="157">
        <f t="shared" si="39"/>
        <v>0</v>
      </c>
      <c r="P409" s="157">
        <v>0</v>
      </c>
      <c r="Q409" s="157">
        <f t="shared" si="40"/>
        <v>0</v>
      </c>
      <c r="R409" s="157"/>
      <c r="S409" s="157" t="s">
        <v>167</v>
      </c>
      <c r="T409" s="157" t="s">
        <v>168</v>
      </c>
      <c r="U409" s="157">
        <v>0</v>
      </c>
      <c r="V409" s="157">
        <f t="shared" si="41"/>
        <v>0</v>
      </c>
      <c r="W409" s="157"/>
      <c r="X409" s="157" t="s">
        <v>169</v>
      </c>
      <c r="Y409" s="148"/>
      <c r="Z409" s="148"/>
      <c r="AA409" s="148"/>
      <c r="AB409" s="148"/>
      <c r="AC409" s="148"/>
      <c r="AD409" s="148"/>
      <c r="AE409" s="148"/>
      <c r="AF409" s="148"/>
      <c r="AG409" s="148" t="s">
        <v>170</v>
      </c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</row>
    <row r="410" spans="1:60" ht="22.5" outlineLevel="1" x14ac:dyDescent="0.2">
      <c r="A410" s="172">
        <v>204</v>
      </c>
      <c r="B410" s="173" t="s">
        <v>780</v>
      </c>
      <c r="C410" s="180" t="s">
        <v>781</v>
      </c>
      <c r="D410" s="174" t="s">
        <v>264</v>
      </c>
      <c r="E410" s="175">
        <v>1</v>
      </c>
      <c r="F410" s="176"/>
      <c r="G410" s="177">
        <f t="shared" si="35"/>
        <v>0</v>
      </c>
      <c r="H410" s="158">
        <v>0</v>
      </c>
      <c r="I410" s="157">
        <f t="shared" si="36"/>
        <v>0</v>
      </c>
      <c r="J410" s="158">
        <v>20000</v>
      </c>
      <c r="K410" s="157">
        <f t="shared" si="37"/>
        <v>20000</v>
      </c>
      <c r="L410" s="157">
        <v>15</v>
      </c>
      <c r="M410" s="157">
        <f t="shared" si="38"/>
        <v>0</v>
      </c>
      <c r="N410" s="157">
        <v>0</v>
      </c>
      <c r="O410" s="157">
        <f t="shared" si="39"/>
        <v>0</v>
      </c>
      <c r="P410" s="157">
        <v>0</v>
      </c>
      <c r="Q410" s="157">
        <f t="shared" si="40"/>
        <v>0</v>
      </c>
      <c r="R410" s="157"/>
      <c r="S410" s="157" t="s">
        <v>167</v>
      </c>
      <c r="T410" s="157" t="s">
        <v>168</v>
      </c>
      <c r="U410" s="157">
        <v>0</v>
      </c>
      <c r="V410" s="157">
        <f t="shared" si="41"/>
        <v>0</v>
      </c>
      <c r="W410" s="157"/>
      <c r="X410" s="157" t="s">
        <v>169</v>
      </c>
      <c r="Y410" s="148"/>
      <c r="Z410" s="148"/>
      <c r="AA410" s="148"/>
      <c r="AB410" s="148"/>
      <c r="AC410" s="148"/>
      <c r="AD410" s="148"/>
      <c r="AE410" s="148"/>
      <c r="AF410" s="148"/>
      <c r="AG410" s="148" t="s">
        <v>170</v>
      </c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</row>
    <row r="411" spans="1:60" ht="22.5" outlineLevel="1" x14ac:dyDescent="0.2">
      <c r="A411" s="172">
        <v>205</v>
      </c>
      <c r="B411" s="173" t="s">
        <v>782</v>
      </c>
      <c r="C411" s="180" t="s">
        <v>783</v>
      </c>
      <c r="D411" s="174" t="s">
        <v>264</v>
      </c>
      <c r="E411" s="175">
        <v>1</v>
      </c>
      <c r="F411" s="176"/>
      <c r="G411" s="177">
        <f t="shared" si="35"/>
        <v>0</v>
      </c>
      <c r="H411" s="158">
        <v>0</v>
      </c>
      <c r="I411" s="157">
        <f t="shared" si="36"/>
        <v>0</v>
      </c>
      <c r="J411" s="158">
        <v>20000</v>
      </c>
      <c r="K411" s="157">
        <f t="shared" si="37"/>
        <v>20000</v>
      </c>
      <c r="L411" s="157">
        <v>15</v>
      </c>
      <c r="M411" s="157">
        <f t="shared" si="38"/>
        <v>0</v>
      </c>
      <c r="N411" s="157">
        <v>0</v>
      </c>
      <c r="O411" s="157">
        <f t="shared" si="39"/>
        <v>0</v>
      </c>
      <c r="P411" s="157">
        <v>0</v>
      </c>
      <c r="Q411" s="157">
        <f t="shared" si="40"/>
        <v>0</v>
      </c>
      <c r="R411" s="157"/>
      <c r="S411" s="157" t="s">
        <v>167</v>
      </c>
      <c r="T411" s="157" t="s">
        <v>168</v>
      </c>
      <c r="U411" s="157">
        <v>0</v>
      </c>
      <c r="V411" s="157">
        <f t="shared" si="41"/>
        <v>0</v>
      </c>
      <c r="W411" s="157"/>
      <c r="X411" s="157" t="s">
        <v>169</v>
      </c>
      <c r="Y411" s="148"/>
      <c r="Z411" s="148"/>
      <c r="AA411" s="148"/>
      <c r="AB411" s="148"/>
      <c r="AC411" s="148"/>
      <c r="AD411" s="148"/>
      <c r="AE411" s="148"/>
      <c r="AF411" s="148"/>
      <c r="AG411" s="148" t="s">
        <v>170</v>
      </c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</row>
    <row r="412" spans="1:60" ht="22.5" outlineLevel="1" x14ac:dyDescent="0.2">
      <c r="A412" s="172">
        <v>206</v>
      </c>
      <c r="B412" s="173" t="s">
        <v>784</v>
      </c>
      <c r="C412" s="180" t="s">
        <v>785</v>
      </c>
      <c r="D412" s="174" t="s">
        <v>264</v>
      </c>
      <c r="E412" s="175">
        <v>1</v>
      </c>
      <c r="F412" s="176"/>
      <c r="G412" s="177">
        <f t="shared" si="35"/>
        <v>0</v>
      </c>
      <c r="H412" s="158">
        <v>0</v>
      </c>
      <c r="I412" s="157">
        <f t="shared" si="36"/>
        <v>0</v>
      </c>
      <c r="J412" s="158">
        <v>50000</v>
      </c>
      <c r="K412" s="157">
        <f t="shared" si="37"/>
        <v>50000</v>
      </c>
      <c r="L412" s="157">
        <v>15</v>
      </c>
      <c r="M412" s="157">
        <f t="shared" si="38"/>
        <v>0</v>
      </c>
      <c r="N412" s="157">
        <v>0</v>
      </c>
      <c r="O412" s="157">
        <f t="shared" si="39"/>
        <v>0</v>
      </c>
      <c r="P412" s="157">
        <v>0</v>
      </c>
      <c r="Q412" s="157">
        <f t="shared" si="40"/>
        <v>0</v>
      </c>
      <c r="R412" s="157"/>
      <c r="S412" s="157" t="s">
        <v>167</v>
      </c>
      <c r="T412" s="157" t="s">
        <v>168</v>
      </c>
      <c r="U412" s="157">
        <v>0</v>
      </c>
      <c r="V412" s="157">
        <f t="shared" si="41"/>
        <v>0</v>
      </c>
      <c r="W412" s="157"/>
      <c r="X412" s="157" t="s">
        <v>169</v>
      </c>
      <c r="Y412" s="148"/>
      <c r="Z412" s="148"/>
      <c r="AA412" s="148"/>
      <c r="AB412" s="148"/>
      <c r="AC412" s="148"/>
      <c r="AD412" s="148"/>
      <c r="AE412" s="148"/>
      <c r="AF412" s="148"/>
      <c r="AG412" s="148" t="s">
        <v>170</v>
      </c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</row>
    <row r="413" spans="1:60" ht="22.5" outlineLevel="1" x14ac:dyDescent="0.2">
      <c r="A413" s="172">
        <v>207</v>
      </c>
      <c r="B413" s="173" t="s">
        <v>786</v>
      </c>
      <c r="C413" s="180" t="s">
        <v>787</v>
      </c>
      <c r="D413" s="174" t="s">
        <v>264</v>
      </c>
      <c r="E413" s="175">
        <v>1</v>
      </c>
      <c r="F413" s="176"/>
      <c r="G413" s="177">
        <f t="shared" si="35"/>
        <v>0</v>
      </c>
      <c r="H413" s="158">
        <v>0</v>
      </c>
      <c r="I413" s="157">
        <f t="shared" si="36"/>
        <v>0</v>
      </c>
      <c r="J413" s="158">
        <v>50000</v>
      </c>
      <c r="K413" s="157">
        <f t="shared" si="37"/>
        <v>50000</v>
      </c>
      <c r="L413" s="157">
        <v>15</v>
      </c>
      <c r="M413" s="157">
        <f t="shared" si="38"/>
        <v>0</v>
      </c>
      <c r="N413" s="157">
        <v>0</v>
      </c>
      <c r="O413" s="157">
        <f t="shared" si="39"/>
        <v>0</v>
      </c>
      <c r="P413" s="157">
        <v>0</v>
      </c>
      <c r="Q413" s="157">
        <f t="shared" si="40"/>
        <v>0</v>
      </c>
      <c r="R413" s="157"/>
      <c r="S413" s="157" t="s">
        <v>167</v>
      </c>
      <c r="T413" s="157" t="s">
        <v>168</v>
      </c>
      <c r="U413" s="157">
        <v>0</v>
      </c>
      <c r="V413" s="157">
        <f t="shared" si="41"/>
        <v>0</v>
      </c>
      <c r="W413" s="157"/>
      <c r="X413" s="157" t="s">
        <v>169</v>
      </c>
      <c r="Y413" s="148"/>
      <c r="Z413" s="148"/>
      <c r="AA413" s="148"/>
      <c r="AB413" s="148"/>
      <c r="AC413" s="148"/>
      <c r="AD413" s="148"/>
      <c r="AE413" s="148"/>
      <c r="AF413" s="148"/>
      <c r="AG413" s="148" t="s">
        <v>170</v>
      </c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</row>
    <row r="414" spans="1:60" ht="22.5" outlineLevel="1" x14ac:dyDescent="0.2">
      <c r="A414" s="172">
        <v>208</v>
      </c>
      <c r="B414" s="173" t="s">
        <v>788</v>
      </c>
      <c r="C414" s="180" t="s">
        <v>789</v>
      </c>
      <c r="D414" s="174" t="s">
        <v>264</v>
      </c>
      <c r="E414" s="175">
        <v>1</v>
      </c>
      <c r="F414" s="176"/>
      <c r="G414" s="177">
        <f t="shared" si="35"/>
        <v>0</v>
      </c>
      <c r="H414" s="158">
        <v>0</v>
      </c>
      <c r="I414" s="157">
        <f t="shared" si="36"/>
        <v>0</v>
      </c>
      <c r="J414" s="158">
        <v>30000</v>
      </c>
      <c r="K414" s="157">
        <f t="shared" si="37"/>
        <v>30000</v>
      </c>
      <c r="L414" s="157">
        <v>15</v>
      </c>
      <c r="M414" s="157">
        <f t="shared" si="38"/>
        <v>0</v>
      </c>
      <c r="N414" s="157">
        <v>0</v>
      </c>
      <c r="O414" s="157">
        <f t="shared" si="39"/>
        <v>0</v>
      </c>
      <c r="P414" s="157">
        <v>0</v>
      </c>
      <c r="Q414" s="157">
        <f t="shared" si="40"/>
        <v>0</v>
      </c>
      <c r="R414" s="157"/>
      <c r="S414" s="157" t="s">
        <v>167</v>
      </c>
      <c r="T414" s="157" t="s">
        <v>168</v>
      </c>
      <c r="U414" s="157">
        <v>0</v>
      </c>
      <c r="V414" s="157">
        <f t="shared" si="41"/>
        <v>0</v>
      </c>
      <c r="W414" s="157"/>
      <c r="X414" s="157" t="s">
        <v>169</v>
      </c>
      <c r="Y414" s="148"/>
      <c r="Z414" s="148"/>
      <c r="AA414" s="148"/>
      <c r="AB414" s="148"/>
      <c r="AC414" s="148"/>
      <c r="AD414" s="148"/>
      <c r="AE414" s="148"/>
      <c r="AF414" s="148"/>
      <c r="AG414" s="148" t="s">
        <v>170</v>
      </c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</row>
    <row r="415" spans="1:60" ht="22.5" outlineLevel="1" x14ac:dyDescent="0.2">
      <c r="A415" s="172">
        <v>209</v>
      </c>
      <c r="B415" s="173" t="s">
        <v>790</v>
      </c>
      <c r="C415" s="180" t="s">
        <v>791</v>
      </c>
      <c r="D415" s="174" t="s">
        <v>264</v>
      </c>
      <c r="E415" s="175">
        <v>1</v>
      </c>
      <c r="F415" s="176"/>
      <c r="G415" s="177">
        <f t="shared" si="35"/>
        <v>0</v>
      </c>
      <c r="H415" s="158">
        <v>0</v>
      </c>
      <c r="I415" s="157">
        <f t="shared" si="36"/>
        <v>0</v>
      </c>
      <c r="J415" s="158">
        <v>30000</v>
      </c>
      <c r="K415" s="157">
        <f t="shared" si="37"/>
        <v>30000</v>
      </c>
      <c r="L415" s="157">
        <v>15</v>
      </c>
      <c r="M415" s="157">
        <f t="shared" si="38"/>
        <v>0</v>
      </c>
      <c r="N415" s="157">
        <v>0</v>
      </c>
      <c r="O415" s="157">
        <f t="shared" si="39"/>
        <v>0</v>
      </c>
      <c r="P415" s="157">
        <v>0</v>
      </c>
      <c r="Q415" s="157">
        <f t="shared" si="40"/>
        <v>0</v>
      </c>
      <c r="R415" s="157"/>
      <c r="S415" s="157" t="s">
        <v>167</v>
      </c>
      <c r="T415" s="157" t="s">
        <v>168</v>
      </c>
      <c r="U415" s="157">
        <v>0</v>
      </c>
      <c r="V415" s="157">
        <f t="shared" si="41"/>
        <v>0</v>
      </c>
      <c r="W415" s="157"/>
      <c r="X415" s="157" t="s">
        <v>169</v>
      </c>
      <c r="Y415" s="148"/>
      <c r="Z415" s="148"/>
      <c r="AA415" s="148"/>
      <c r="AB415" s="148"/>
      <c r="AC415" s="148"/>
      <c r="AD415" s="148"/>
      <c r="AE415" s="148"/>
      <c r="AF415" s="148"/>
      <c r="AG415" s="148" t="s">
        <v>170</v>
      </c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</row>
    <row r="416" spans="1:60" ht="22.5" outlineLevel="1" x14ac:dyDescent="0.2">
      <c r="A416" s="172">
        <v>210</v>
      </c>
      <c r="B416" s="173" t="s">
        <v>792</v>
      </c>
      <c r="C416" s="180" t="s">
        <v>793</v>
      </c>
      <c r="D416" s="174" t="s">
        <v>264</v>
      </c>
      <c r="E416" s="175">
        <v>2</v>
      </c>
      <c r="F416" s="176"/>
      <c r="G416" s="177">
        <f t="shared" si="35"/>
        <v>0</v>
      </c>
      <c r="H416" s="158">
        <v>0</v>
      </c>
      <c r="I416" s="157">
        <f t="shared" si="36"/>
        <v>0</v>
      </c>
      <c r="J416" s="158">
        <v>21000</v>
      </c>
      <c r="K416" s="157">
        <f t="shared" si="37"/>
        <v>42000</v>
      </c>
      <c r="L416" s="157">
        <v>15</v>
      </c>
      <c r="M416" s="157">
        <f t="shared" si="38"/>
        <v>0</v>
      </c>
      <c r="N416" s="157">
        <v>0</v>
      </c>
      <c r="O416" s="157">
        <f t="shared" si="39"/>
        <v>0</v>
      </c>
      <c r="P416" s="157">
        <v>0</v>
      </c>
      <c r="Q416" s="157">
        <f t="shared" si="40"/>
        <v>0</v>
      </c>
      <c r="R416" s="157"/>
      <c r="S416" s="157" t="s">
        <v>167</v>
      </c>
      <c r="T416" s="157" t="s">
        <v>168</v>
      </c>
      <c r="U416" s="157">
        <v>0</v>
      </c>
      <c r="V416" s="157">
        <f t="shared" si="41"/>
        <v>0</v>
      </c>
      <c r="W416" s="157"/>
      <c r="X416" s="157" t="s">
        <v>169</v>
      </c>
      <c r="Y416" s="148"/>
      <c r="Z416" s="148"/>
      <c r="AA416" s="148"/>
      <c r="AB416" s="148"/>
      <c r="AC416" s="148"/>
      <c r="AD416" s="148"/>
      <c r="AE416" s="148"/>
      <c r="AF416" s="148"/>
      <c r="AG416" s="148" t="s">
        <v>170</v>
      </c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</row>
    <row r="417" spans="1:60" ht="22.5" outlineLevel="1" x14ac:dyDescent="0.2">
      <c r="A417" s="172">
        <v>211</v>
      </c>
      <c r="B417" s="173" t="s">
        <v>794</v>
      </c>
      <c r="C417" s="180" t="s">
        <v>795</v>
      </c>
      <c r="D417" s="174" t="s">
        <v>264</v>
      </c>
      <c r="E417" s="175">
        <v>2</v>
      </c>
      <c r="F417" s="176"/>
      <c r="G417" s="177">
        <f t="shared" si="35"/>
        <v>0</v>
      </c>
      <c r="H417" s="158">
        <v>0</v>
      </c>
      <c r="I417" s="157">
        <f t="shared" si="36"/>
        <v>0</v>
      </c>
      <c r="J417" s="158">
        <v>20000</v>
      </c>
      <c r="K417" s="157">
        <f t="shared" si="37"/>
        <v>40000</v>
      </c>
      <c r="L417" s="157">
        <v>15</v>
      </c>
      <c r="M417" s="157">
        <f t="shared" si="38"/>
        <v>0</v>
      </c>
      <c r="N417" s="157">
        <v>0</v>
      </c>
      <c r="O417" s="157">
        <f t="shared" si="39"/>
        <v>0</v>
      </c>
      <c r="P417" s="157">
        <v>0</v>
      </c>
      <c r="Q417" s="157">
        <f t="shared" si="40"/>
        <v>0</v>
      </c>
      <c r="R417" s="157"/>
      <c r="S417" s="157" t="s">
        <v>167</v>
      </c>
      <c r="T417" s="157" t="s">
        <v>168</v>
      </c>
      <c r="U417" s="157">
        <v>0</v>
      </c>
      <c r="V417" s="157">
        <f t="shared" si="41"/>
        <v>0</v>
      </c>
      <c r="W417" s="157"/>
      <c r="X417" s="157" t="s">
        <v>169</v>
      </c>
      <c r="Y417" s="148"/>
      <c r="Z417" s="148"/>
      <c r="AA417" s="148"/>
      <c r="AB417" s="148"/>
      <c r="AC417" s="148"/>
      <c r="AD417" s="148"/>
      <c r="AE417" s="148"/>
      <c r="AF417" s="148"/>
      <c r="AG417" s="148" t="s">
        <v>170</v>
      </c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</row>
    <row r="418" spans="1:60" ht="22.5" outlineLevel="1" x14ac:dyDescent="0.2">
      <c r="A418" s="172">
        <v>212</v>
      </c>
      <c r="B418" s="173" t="s">
        <v>796</v>
      </c>
      <c r="C418" s="180" t="s">
        <v>797</v>
      </c>
      <c r="D418" s="174" t="s">
        <v>264</v>
      </c>
      <c r="E418" s="175">
        <v>2</v>
      </c>
      <c r="F418" s="176"/>
      <c r="G418" s="177">
        <f t="shared" si="35"/>
        <v>0</v>
      </c>
      <c r="H418" s="158">
        <v>0</v>
      </c>
      <c r="I418" s="157">
        <f t="shared" si="36"/>
        <v>0</v>
      </c>
      <c r="J418" s="158">
        <v>23000</v>
      </c>
      <c r="K418" s="157">
        <f t="shared" si="37"/>
        <v>46000</v>
      </c>
      <c r="L418" s="157">
        <v>15</v>
      </c>
      <c r="M418" s="157">
        <f t="shared" si="38"/>
        <v>0</v>
      </c>
      <c r="N418" s="157">
        <v>0</v>
      </c>
      <c r="O418" s="157">
        <f t="shared" si="39"/>
        <v>0</v>
      </c>
      <c r="P418" s="157">
        <v>0</v>
      </c>
      <c r="Q418" s="157">
        <f t="shared" si="40"/>
        <v>0</v>
      </c>
      <c r="R418" s="157"/>
      <c r="S418" s="157" t="s">
        <v>167</v>
      </c>
      <c r="T418" s="157" t="s">
        <v>168</v>
      </c>
      <c r="U418" s="157">
        <v>0</v>
      </c>
      <c r="V418" s="157">
        <f t="shared" si="41"/>
        <v>0</v>
      </c>
      <c r="W418" s="157"/>
      <c r="X418" s="157" t="s">
        <v>169</v>
      </c>
      <c r="Y418" s="148"/>
      <c r="Z418" s="148"/>
      <c r="AA418" s="148"/>
      <c r="AB418" s="148"/>
      <c r="AC418" s="148"/>
      <c r="AD418" s="148"/>
      <c r="AE418" s="148"/>
      <c r="AF418" s="148"/>
      <c r="AG418" s="148" t="s">
        <v>170</v>
      </c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</row>
    <row r="419" spans="1:60" ht="22.5" outlineLevel="1" x14ac:dyDescent="0.2">
      <c r="A419" s="172">
        <v>213</v>
      </c>
      <c r="B419" s="173" t="s">
        <v>798</v>
      </c>
      <c r="C419" s="180" t="s">
        <v>799</v>
      </c>
      <c r="D419" s="174" t="s">
        <v>264</v>
      </c>
      <c r="E419" s="175">
        <v>2</v>
      </c>
      <c r="F419" s="176"/>
      <c r="G419" s="177">
        <f t="shared" si="35"/>
        <v>0</v>
      </c>
      <c r="H419" s="158">
        <v>0</v>
      </c>
      <c r="I419" s="157">
        <f t="shared" si="36"/>
        <v>0</v>
      </c>
      <c r="J419" s="158">
        <v>20000</v>
      </c>
      <c r="K419" s="157">
        <f t="shared" si="37"/>
        <v>40000</v>
      </c>
      <c r="L419" s="157">
        <v>15</v>
      </c>
      <c r="M419" s="157">
        <f t="shared" si="38"/>
        <v>0</v>
      </c>
      <c r="N419" s="157">
        <v>0</v>
      </c>
      <c r="O419" s="157">
        <f t="shared" si="39"/>
        <v>0</v>
      </c>
      <c r="P419" s="157">
        <v>0</v>
      </c>
      <c r="Q419" s="157">
        <f t="shared" si="40"/>
        <v>0</v>
      </c>
      <c r="R419" s="157"/>
      <c r="S419" s="157" t="s">
        <v>167</v>
      </c>
      <c r="T419" s="157" t="s">
        <v>168</v>
      </c>
      <c r="U419" s="157">
        <v>0</v>
      </c>
      <c r="V419" s="157">
        <f t="shared" si="41"/>
        <v>0</v>
      </c>
      <c r="W419" s="157"/>
      <c r="X419" s="157" t="s">
        <v>169</v>
      </c>
      <c r="Y419" s="148"/>
      <c r="Z419" s="148"/>
      <c r="AA419" s="148"/>
      <c r="AB419" s="148"/>
      <c r="AC419" s="148"/>
      <c r="AD419" s="148"/>
      <c r="AE419" s="148"/>
      <c r="AF419" s="148"/>
      <c r="AG419" s="148" t="s">
        <v>170</v>
      </c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</row>
    <row r="420" spans="1:60" ht="22.5" outlineLevel="1" x14ac:dyDescent="0.2">
      <c r="A420" s="172">
        <v>214</v>
      </c>
      <c r="B420" s="173" t="s">
        <v>800</v>
      </c>
      <c r="C420" s="180" t="s">
        <v>801</v>
      </c>
      <c r="D420" s="174" t="s">
        <v>264</v>
      </c>
      <c r="E420" s="175">
        <v>1</v>
      </c>
      <c r="F420" s="176"/>
      <c r="G420" s="177">
        <f t="shared" si="35"/>
        <v>0</v>
      </c>
      <c r="H420" s="158">
        <v>0</v>
      </c>
      <c r="I420" s="157">
        <f t="shared" si="36"/>
        <v>0</v>
      </c>
      <c r="J420" s="158">
        <v>45000</v>
      </c>
      <c r="K420" s="157">
        <f t="shared" si="37"/>
        <v>45000</v>
      </c>
      <c r="L420" s="157">
        <v>15</v>
      </c>
      <c r="M420" s="157">
        <f t="shared" si="38"/>
        <v>0</v>
      </c>
      <c r="N420" s="157">
        <v>0</v>
      </c>
      <c r="O420" s="157">
        <f t="shared" si="39"/>
        <v>0</v>
      </c>
      <c r="P420" s="157">
        <v>0</v>
      </c>
      <c r="Q420" s="157">
        <f t="shared" si="40"/>
        <v>0</v>
      </c>
      <c r="R420" s="157"/>
      <c r="S420" s="157" t="s">
        <v>167</v>
      </c>
      <c r="T420" s="157" t="s">
        <v>168</v>
      </c>
      <c r="U420" s="157">
        <v>0</v>
      </c>
      <c r="V420" s="157">
        <f t="shared" si="41"/>
        <v>0</v>
      </c>
      <c r="W420" s="157"/>
      <c r="X420" s="157" t="s">
        <v>169</v>
      </c>
      <c r="Y420" s="148"/>
      <c r="Z420" s="148"/>
      <c r="AA420" s="148"/>
      <c r="AB420" s="148"/>
      <c r="AC420" s="148"/>
      <c r="AD420" s="148"/>
      <c r="AE420" s="148"/>
      <c r="AF420" s="148"/>
      <c r="AG420" s="148" t="s">
        <v>170</v>
      </c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</row>
    <row r="421" spans="1:60" ht="22.5" outlineLevel="1" x14ac:dyDescent="0.2">
      <c r="A421" s="172">
        <v>215</v>
      </c>
      <c r="B421" s="173" t="s">
        <v>802</v>
      </c>
      <c r="C421" s="180" t="s">
        <v>803</v>
      </c>
      <c r="D421" s="174" t="s">
        <v>264</v>
      </c>
      <c r="E421" s="175">
        <v>5</v>
      </c>
      <c r="F421" s="176"/>
      <c r="G421" s="177">
        <f t="shared" si="35"/>
        <v>0</v>
      </c>
      <c r="H421" s="158">
        <v>0</v>
      </c>
      <c r="I421" s="157">
        <f t="shared" si="36"/>
        <v>0</v>
      </c>
      <c r="J421" s="158">
        <v>18000</v>
      </c>
      <c r="K421" s="157">
        <f t="shared" si="37"/>
        <v>90000</v>
      </c>
      <c r="L421" s="157">
        <v>15</v>
      </c>
      <c r="M421" s="157">
        <f t="shared" si="38"/>
        <v>0</v>
      </c>
      <c r="N421" s="157">
        <v>0</v>
      </c>
      <c r="O421" s="157">
        <f t="shared" si="39"/>
        <v>0</v>
      </c>
      <c r="P421" s="157">
        <v>0</v>
      </c>
      <c r="Q421" s="157">
        <f t="shared" si="40"/>
        <v>0</v>
      </c>
      <c r="R421" s="157"/>
      <c r="S421" s="157" t="s">
        <v>167</v>
      </c>
      <c r="T421" s="157" t="s">
        <v>168</v>
      </c>
      <c r="U421" s="157">
        <v>0</v>
      </c>
      <c r="V421" s="157">
        <f t="shared" si="41"/>
        <v>0</v>
      </c>
      <c r="W421" s="157"/>
      <c r="X421" s="157" t="s">
        <v>169</v>
      </c>
      <c r="Y421" s="148"/>
      <c r="Z421" s="148"/>
      <c r="AA421" s="148"/>
      <c r="AB421" s="148"/>
      <c r="AC421" s="148"/>
      <c r="AD421" s="148"/>
      <c r="AE421" s="148"/>
      <c r="AF421" s="148"/>
      <c r="AG421" s="148" t="s">
        <v>170</v>
      </c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</row>
    <row r="422" spans="1:60" ht="22.5" outlineLevel="1" x14ac:dyDescent="0.2">
      <c r="A422" s="172">
        <v>216</v>
      </c>
      <c r="B422" s="173" t="s">
        <v>804</v>
      </c>
      <c r="C422" s="180" t="s">
        <v>805</v>
      </c>
      <c r="D422" s="174" t="s">
        <v>264</v>
      </c>
      <c r="E422" s="175">
        <v>3</v>
      </c>
      <c r="F422" s="176"/>
      <c r="G422" s="177">
        <f t="shared" si="35"/>
        <v>0</v>
      </c>
      <c r="H422" s="158">
        <v>0</v>
      </c>
      <c r="I422" s="157">
        <f t="shared" si="36"/>
        <v>0</v>
      </c>
      <c r="J422" s="158">
        <v>15000</v>
      </c>
      <c r="K422" s="157">
        <f t="shared" si="37"/>
        <v>45000</v>
      </c>
      <c r="L422" s="157">
        <v>15</v>
      </c>
      <c r="M422" s="157">
        <f t="shared" si="38"/>
        <v>0</v>
      </c>
      <c r="N422" s="157">
        <v>0</v>
      </c>
      <c r="O422" s="157">
        <f t="shared" si="39"/>
        <v>0</v>
      </c>
      <c r="P422" s="157">
        <v>0</v>
      </c>
      <c r="Q422" s="157">
        <f t="shared" si="40"/>
        <v>0</v>
      </c>
      <c r="R422" s="157"/>
      <c r="S422" s="157" t="s">
        <v>167</v>
      </c>
      <c r="T422" s="157" t="s">
        <v>168</v>
      </c>
      <c r="U422" s="157">
        <v>0</v>
      </c>
      <c r="V422" s="157">
        <f t="shared" si="41"/>
        <v>0</v>
      </c>
      <c r="W422" s="157"/>
      <c r="X422" s="157" t="s">
        <v>169</v>
      </c>
      <c r="Y422" s="148"/>
      <c r="Z422" s="148"/>
      <c r="AA422" s="148"/>
      <c r="AB422" s="148"/>
      <c r="AC422" s="148"/>
      <c r="AD422" s="148"/>
      <c r="AE422" s="148"/>
      <c r="AF422" s="148"/>
      <c r="AG422" s="148" t="s">
        <v>170</v>
      </c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</row>
    <row r="423" spans="1:60" ht="22.5" outlineLevel="1" x14ac:dyDescent="0.2">
      <c r="A423" s="172">
        <v>217</v>
      </c>
      <c r="B423" s="173" t="s">
        <v>806</v>
      </c>
      <c r="C423" s="180" t="s">
        <v>807</v>
      </c>
      <c r="D423" s="174" t="s">
        <v>264</v>
      </c>
      <c r="E423" s="175">
        <v>1</v>
      </c>
      <c r="F423" s="176"/>
      <c r="G423" s="177">
        <f t="shared" si="35"/>
        <v>0</v>
      </c>
      <c r="H423" s="158">
        <v>0</v>
      </c>
      <c r="I423" s="157">
        <f t="shared" si="36"/>
        <v>0</v>
      </c>
      <c r="J423" s="158">
        <v>15000</v>
      </c>
      <c r="K423" s="157">
        <f t="shared" si="37"/>
        <v>15000</v>
      </c>
      <c r="L423" s="157">
        <v>15</v>
      </c>
      <c r="M423" s="157">
        <f t="shared" si="38"/>
        <v>0</v>
      </c>
      <c r="N423" s="157">
        <v>0</v>
      </c>
      <c r="O423" s="157">
        <f t="shared" si="39"/>
        <v>0</v>
      </c>
      <c r="P423" s="157">
        <v>0</v>
      </c>
      <c r="Q423" s="157">
        <f t="shared" si="40"/>
        <v>0</v>
      </c>
      <c r="R423" s="157"/>
      <c r="S423" s="157" t="s">
        <v>167</v>
      </c>
      <c r="T423" s="157" t="s">
        <v>168</v>
      </c>
      <c r="U423" s="157">
        <v>0</v>
      </c>
      <c r="V423" s="157">
        <f t="shared" si="41"/>
        <v>0</v>
      </c>
      <c r="W423" s="157"/>
      <c r="X423" s="157" t="s">
        <v>169</v>
      </c>
      <c r="Y423" s="148"/>
      <c r="Z423" s="148"/>
      <c r="AA423" s="148"/>
      <c r="AB423" s="148"/>
      <c r="AC423" s="148"/>
      <c r="AD423" s="148"/>
      <c r="AE423" s="148"/>
      <c r="AF423" s="148"/>
      <c r="AG423" s="148" t="s">
        <v>170</v>
      </c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</row>
    <row r="424" spans="1:60" ht="22.5" outlineLevel="1" x14ac:dyDescent="0.2">
      <c r="A424" s="172">
        <v>218</v>
      </c>
      <c r="B424" s="173" t="s">
        <v>808</v>
      </c>
      <c r="C424" s="180" t="s">
        <v>809</v>
      </c>
      <c r="D424" s="174" t="s">
        <v>264</v>
      </c>
      <c r="E424" s="175">
        <v>1</v>
      </c>
      <c r="F424" s="176"/>
      <c r="G424" s="177">
        <f t="shared" si="35"/>
        <v>0</v>
      </c>
      <c r="H424" s="158">
        <v>0</v>
      </c>
      <c r="I424" s="157">
        <f t="shared" si="36"/>
        <v>0</v>
      </c>
      <c r="J424" s="158">
        <v>40000</v>
      </c>
      <c r="K424" s="157">
        <f t="shared" si="37"/>
        <v>40000</v>
      </c>
      <c r="L424" s="157">
        <v>15</v>
      </c>
      <c r="M424" s="157">
        <f t="shared" si="38"/>
        <v>0</v>
      </c>
      <c r="N424" s="157">
        <v>0</v>
      </c>
      <c r="O424" s="157">
        <f t="shared" si="39"/>
        <v>0</v>
      </c>
      <c r="P424" s="157">
        <v>0</v>
      </c>
      <c r="Q424" s="157">
        <f t="shared" si="40"/>
        <v>0</v>
      </c>
      <c r="R424" s="157"/>
      <c r="S424" s="157" t="s">
        <v>167</v>
      </c>
      <c r="T424" s="157" t="s">
        <v>168</v>
      </c>
      <c r="U424" s="157">
        <v>0</v>
      </c>
      <c r="V424" s="157">
        <f t="shared" si="41"/>
        <v>0</v>
      </c>
      <c r="W424" s="157"/>
      <c r="X424" s="157" t="s">
        <v>169</v>
      </c>
      <c r="Y424" s="148"/>
      <c r="Z424" s="148"/>
      <c r="AA424" s="148"/>
      <c r="AB424" s="148"/>
      <c r="AC424" s="148"/>
      <c r="AD424" s="148"/>
      <c r="AE424" s="148"/>
      <c r="AF424" s="148"/>
      <c r="AG424" s="148" t="s">
        <v>170</v>
      </c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</row>
    <row r="425" spans="1:60" ht="22.5" outlineLevel="1" x14ac:dyDescent="0.2">
      <c r="A425" s="172">
        <v>219</v>
      </c>
      <c r="B425" s="173" t="s">
        <v>810</v>
      </c>
      <c r="C425" s="180" t="s">
        <v>811</v>
      </c>
      <c r="D425" s="174" t="s">
        <v>264</v>
      </c>
      <c r="E425" s="175">
        <v>1</v>
      </c>
      <c r="F425" s="176"/>
      <c r="G425" s="177">
        <f t="shared" si="35"/>
        <v>0</v>
      </c>
      <c r="H425" s="158">
        <v>0</v>
      </c>
      <c r="I425" s="157">
        <f t="shared" si="36"/>
        <v>0</v>
      </c>
      <c r="J425" s="158">
        <v>15000</v>
      </c>
      <c r="K425" s="157">
        <f t="shared" si="37"/>
        <v>15000</v>
      </c>
      <c r="L425" s="157">
        <v>15</v>
      </c>
      <c r="M425" s="157">
        <f t="shared" si="38"/>
        <v>0</v>
      </c>
      <c r="N425" s="157">
        <v>0</v>
      </c>
      <c r="O425" s="157">
        <f t="shared" si="39"/>
        <v>0</v>
      </c>
      <c r="P425" s="157">
        <v>0</v>
      </c>
      <c r="Q425" s="157">
        <f t="shared" si="40"/>
        <v>0</v>
      </c>
      <c r="R425" s="157"/>
      <c r="S425" s="157" t="s">
        <v>167</v>
      </c>
      <c r="T425" s="157" t="s">
        <v>168</v>
      </c>
      <c r="U425" s="157">
        <v>0</v>
      </c>
      <c r="V425" s="157">
        <f t="shared" si="41"/>
        <v>0</v>
      </c>
      <c r="W425" s="157"/>
      <c r="X425" s="157" t="s">
        <v>169</v>
      </c>
      <c r="Y425" s="148"/>
      <c r="Z425" s="148"/>
      <c r="AA425" s="148"/>
      <c r="AB425" s="148"/>
      <c r="AC425" s="148"/>
      <c r="AD425" s="148"/>
      <c r="AE425" s="148"/>
      <c r="AF425" s="148"/>
      <c r="AG425" s="148" t="s">
        <v>170</v>
      </c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</row>
    <row r="426" spans="1:60" ht="22.5" outlineLevel="1" x14ac:dyDescent="0.2">
      <c r="A426" s="172">
        <v>220</v>
      </c>
      <c r="B426" s="173" t="s">
        <v>812</v>
      </c>
      <c r="C426" s="180" t="s">
        <v>813</v>
      </c>
      <c r="D426" s="174" t="s">
        <v>264</v>
      </c>
      <c r="E426" s="175">
        <v>1</v>
      </c>
      <c r="F426" s="176"/>
      <c r="G426" s="177">
        <f t="shared" si="35"/>
        <v>0</v>
      </c>
      <c r="H426" s="158">
        <v>0</v>
      </c>
      <c r="I426" s="157">
        <f t="shared" si="36"/>
        <v>0</v>
      </c>
      <c r="J426" s="158">
        <v>20000</v>
      </c>
      <c r="K426" s="157">
        <f t="shared" si="37"/>
        <v>20000</v>
      </c>
      <c r="L426" s="157">
        <v>15</v>
      </c>
      <c r="M426" s="157">
        <f t="shared" si="38"/>
        <v>0</v>
      </c>
      <c r="N426" s="157">
        <v>0</v>
      </c>
      <c r="O426" s="157">
        <f t="shared" si="39"/>
        <v>0</v>
      </c>
      <c r="P426" s="157">
        <v>0</v>
      </c>
      <c r="Q426" s="157">
        <f t="shared" si="40"/>
        <v>0</v>
      </c>
      <c r="R426" s="157"/>
      <c r="S426" s="157" t="s">
        <v>167</v>
      </c>
      <c r="T426" s="157" t="s">
        <v>168</v>
      </c>
      <c r="U426" s="157">
        <v>0</v>
      </c>
      <c r="V426" s="157">
        <f t="shared" si="41"/>
        <v>0</v>
      </c>
      <c r="W426" s="157"/>
      <c r="X426" s="157" t="s">
        <v>169</v>
      </c>
      <c r="Y426" s="148"/>
      <c r="Z426" s="148"/>
      <c r="AA426" s="148"/>
      <c r="AB426" s="148"/>
      <c r="AC426" s="148"/>
      <c r="AD426" s="148"/>
      <c r="AE426" s="148"/>
      <c r="AF426" s="148"/>
      <c r="AG426" s="148" t="s">
        <v>170</v>
      </c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</row>
    <row r="427" spans="1:60" ht="22.5" outlineLevel="1" x14ac:dyDescent="0.2">
      <c r="A427" s="172">
        <v>221</v>
      </c>
      <c r="B427" s="173" t="s">
        <v>814</v>
      </c>
      <c r="C427" s="180" t="s">
        <v>815</v>
      </c>
      <c r="D427" s="174" t="s">
        <v>264</v>
      </c>
      <c r="E427" s="175">
        <v>1</v>
      </c>
      <c r="F427" s="176"/>
      <c r="G427" s="177">
        <f t="shared" si="35"/>
        <v>0</v>
      </c>
      <c r="H427" s="158">
        <v>0</v>
      </c>
      <c r="I427" s="157">
        <f t="shared" si="36"/>
        <v>0</v>
      </c>
      <c r="J427" s="158">
        <v>45000</v>
      </c>
      <c r="K427" s="157">
        <f t="shared" si="37"/>
        <v>45000</v>
      </c>
      <c r="L427" s="157">
        <v>15</v>
      </c>
      <c r="M427" s="157">
        <f t="shared" si="38"/>
        <v>0</v>
      </c>
      <c r="N427" s="157">
        <v>0</v>
      </c>
      <c r="O427" s="157">
        <f t="shared" si="39"/>
        <v>0</v>
      </c>
      <c r="P427" s="157">
        <v>0</v>
      </c>
      <c r="Q427" s="157">
        <f t="shared" si="40"/>
        <v>0</v>
      </c>
      <c r="R427" s="157"/>
      <c r="S427" s="157" t="s">
        <v>167</v>
      </c>
      <c r="T427" s="157" t="s">
        <v>168</v>
      </c>
      <c r="U427" s="157">
        <v>0</v>
      </c>
      <c r="V427" s="157">
        <f t="shared" si="41"/>
        <v>0</v>
      </c>
      <c r="W427" s="157"/>
      <c r="X427" s="157" t="s">
        <v>169</v>
      </c>
      <c r="Y427" s="148"/>
      <c r="Z427" s="148"/>
      <c r="AA427" s="148"/>
      <c r="AB427" s="148"/>
      <c r="AC427" s="148"/>
      <c r="AD427" s="148"/>
      <c r="AE427" s="148"/>
      <c r="AF427" s="148"/>
      <c r="AG427" s="148" t="s">
        <v>170</v>
      </c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</row>
    <row r="428" spans="1:60" ht="22.5" outlineLevel="1" x14ac:dyDescent="0.2">
      <c r="A428" s="172">
        <v>222</v>
      </c>
      <c r="B428" s="173" t="s">
        <v>816</v>
      </c>
      <c r="C428" s="180" t="s">
        <v>817</v>
      </c>
      <c r="D428" s="174" t="s">
        <v>264</v>
      </c>
      <c r="E428" s="175">
        <v>1</v>
      </c>
      <c r="F428" s="176"/>
      <c r="G428" s="177">
        <f t="shared" si="35"/>
        <v>0</v>
      </c>
      <c r="H428" s="158">
        <v>0</v>
      </c>
      <c r="I428" s="157">
        <f t="shared" si="36"/>
        <v>0</v>
      </c>
      <c r="J428" s="158">
        <v>25000</v>
      </c>
      <c r="K428" s="157">
        <f t="shared" si="37"/>
        <v>25000</v>
      </c>
      <c r="L428" s="157">
        <v>15</v>
      </c>
      <c r="M428" s="157">
        <f t="shared" si="38"/>
        <v>0</v>
      </c>
      <c r="N428" s="157">
        <v>0</v>
      </c>
      <c r="O428" s="157">
        <f t="shared" si="39"/>
        <v>0</v>
      </c>
      <c r="P428" s="157">
        <v>0</v>
      </c>
      <c r="Q428" s="157">
        <f t="shared" si="40"/>
        <v>0</v>
      </c>
      <c r="R428" s="157"/>
      <c r="S428" s="157" t="s">
        <v>167</v>
      </c>
      <c r="T428" s="157" t="s">
        <v>168</v>
      </c>
      <c r="U428" s="157">
        <v>0</v>
      </c>
      <c r="V428" s="157">
        <f t="shared" si="41"/>
        <v>0</v>
      </c>
      <c r="W428" s="157"/>
      <c r="X428" s="157" t="s">
        <v>169</v>
      </c>
      <c r="Y428" s="148"/>
      <c r="Z428" s="148"/>
      <c r="AA428" s="148"/>
      <c r="AB428" s="148"/>
      <c r="AC428" s="148"/>
      <c r="AD428" s="148"/>
      <c r="AE428" s="148"/>
      <c r="AF428" s="148"/>
      <c r="AG428" s="148" t="s">
        <v>170</v>
      </c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</row>
    <row r="429" spans="1:60" ht="22.5" outlineLevel="1" x14ac:dyDescent="0.2">
      <c r="A429" s="172">
        <v>223</v>
      </c>
      <c r="B429" s="173" t="s">
        <v>818</v>
      </c>
      <c r="C429" s="180" t="s">
        <v>819</v>
      </c>
      <c r="D429" s="174" t="s">
        <v>264</v>
      </c>
      <c r="E429" s="175">
        <v>28</v>
      </c>
      <c r="F429" s="176"/>
      <c r="G429" s="177">
        <f t="shared" si="35"/>
        <v>0</v>
      </c>
      <c r="H429" s="158">
        <v>0</v>
      </c>
      <c r="I429" s="157">
        <f t="shared" si="36"/>
        <v>0</v>
      </c>
      <c r="J429" s="158">
        <v>6000</v>
      </c>
      <c r="K429" s="157">
        <f t="shared" si="37"/>
        <v>168000</v>
      </c>
      <c r="L429" s="157">
        <v>15</v>
      </c>
      <c r="M429" s="157">
        <f t="shared" si="38"/>
        <v>0</v>
      </c>
      <c r="N429" s="157">
        <v>0</v>
      </c>
      <c r="O429" s="157">
        <f t="shared" si="39"/>
        <v>0</v>
      </c>
      <c r="P429" s="157">
        <v>0</v>
      </c>
      <c r="Q429" s="157">
        <f t="shared" si="40"/>
        <v>0</v>
      </c>
      <c r="R429" s="157"/>
      <c r="S429" s="157" t="s">
        <v>167</v>
      </c>
      <c r="T429" s="157" t="s">
        <v>168</v>
      </c>
      <c r="U429" s="157">
        <v>0</v>
      </c>
      <c r="V429" s="157">
        <f t="shared" si="41"/>
        <v>0</v>
      </c>
      <c r="W429" s="157"/>
      <c r="X429" s="157" t="s">
        <v>169</v>
      </c>
      <c r="Y429" s="148"/>
      <c r="Z429" s="148"/>
      <c r="AA429" s="148"/>
      <c r="AB429" s="148"/>
      <c r="AC429" s="148"/>
      <c r="AD429" s="148"/>
      <c r="AE429" s="148"/>
      <c r="AF429" s="148"/>
      <c r="AG429" s="148" t="s">
        <v>170</v>
      </c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</row>
    <row r="430" spans="1:60" ht="22.5" outlineLevel="1" x14ac:dyDescent="0.2">
      <c r="A430" s="172">
        <v>224</v>
      </c>
      <c r="B430" s="173" t="s">
        <v>820</v>
      </c>
      <c r="C430" s="180" t="s">
        <v>821</v>
      </c>
      <c r="D430" s="174" t="s">
        <v>264</v>
      </c>
      <c r="E430" s="175">
        <v>14</v>
      </c>
      <c r="F430" s="176"/>
      <c r="G430" s="177">
        <f t="shared" si="35"/>
        <v>0</v>
      </c>
      <c r="H430" s="158">
        <v>0</v>
      </c>
      <c r="I430" s="157">
        <f t="shared" si="36"/>
        <v>0</v>
      </c>
      <c r="J430" s="158">
        <v>6000</v>
      </c>
      <c r="K430" s="157">
        <f t="shared" si="37"/>
        <v>84000</v>
      </c>
      <c r="L430" s="157">
        <v>15</v>
      </c>
      <c r="M430" s="157">
        <f t="shared" si="38"/>
        <v>0</v>
      </c>
      <c r="N430" s="157">
        <v>0</v>
      </c>
      <c r="O430" s="157">
        <f t="shared" si="39"/>
        <v>0</v>
      </c>
      <c r="P430" s="157">
        <v>0</v>
      </c>
      <c r="Q430" s="157">
        <f t="shared" si="40"/>
        <v>0</v>
      </c>
      <c r="R430" s="157"/>
      <c r="S430" s="157" t="s">
        <v>167</v>
      </c>
      <c r="T430" s="157" t="s">
        <v>168</v>
      </c>
      <c r="U430" s="157">
        <v>0</v>
      </c>
      <c r="V430" s="157">
        <f t="shared" si="41"/>
        <v>0</v>
      </c>
      <c r="W430" s="157"/>
      <c r="X430" s="157" t="s">
        <v>169</v>
      </c>
      <c r="Y430" s="148"/>
      <c r="Z430" s="148"/>
      <c r="AA430" s="148"/>
      <c r="AB430" s="148"/>
      <c r="AC430" s="148"/>
      <c r="AD430" s="148"/>
      <c r="AE430" s="148"/>
      <c r="AF430" s="148"/>
      <c r="AG430" s="148" t="s">
        <v>170</v>
      </c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</row>
    <row r="431" spans="1:60" x14ac:dyDescent="0.2">
      <c r="A431" s="160" t="s">
        <v>162</v>
      </c>
      <c r="B431" s="161" t="s">
        <v>125</v>
      </c>
      <c r="C431" s="179" t="s">
        <v>126</v>
      </c>
      <c r="D431" s="162"/>
      <c r="E431" s="163"/>
      <c r="F431" s="164"/>
      <c r="G431" s="165">
        <f>SUMIF(AG432:AG437,"&lt;&gt;NOR",G432:G437)</f>
        <v>0</v>
      </c>
      <c r="H431" s="159"/>
      <c r="I431" s="159">
        <f>SUM(I432:I437)</f>
        <v>20737.169999999998</v>
      </c>
      <c r="J431" s="159"/>
      <c r="K431" s="159">
        <f>SUM(K432:K437)</f>
        <v>244940.79999999999</v>
      </c>
      <c r="L431" s="159"/>
      <c r="M431" s="159">
        <f>SUM(M432:M437)</f>
        <v>0</v>
      </c>
      <c r="N431" s="159"/>
      <c r="O431" s="159">
        <f>SUM(O432:O437)</f>
        <v>5.0599999999999996</v>
      </c>
      <c r="P431" s="159"/>
      <c r="Q431" s="159">
        <f>SUM(Q432:Q437)</f>
        <v>0</v>
      </c>
      <c r="R431" s="159"/>
      <c r="S431" s="159"/>
      <c r="T431" s="159"/>
      <c r="U431" s="159"/>
      <c r="V431" s="159">
        <f>SUM(V432:V437)</f>
        <v>290.11</v>
      </c>
      <c r="W431" s="159"/>
      <c r="X431" s="159"/>
      <c r="AG431" t="s">
        <v>163</v>
      </c>
    </row>
    <row r="432" spans="1:60" outlineLevel="1" x14ac:dyDescent="0.2">
      <c r="A432" s="172">
        <v>225</v>
      </c>
      <c r="B432" s="173" t="s">
        <v>822</v>
      </c>
      <c r="C432" s="180" t="s">
        <v>823</v>
      </c>
      <c r="D432" s="174" t="s">
        <v>0</v>
      </c>
      <c r="E432" s="175">
        <v>926.5</v>
      </c>
      <c r="F432" s="176"/>
      <c r="G432" s="177">
        <f>ROUND(E432*F432,2)</f>
        <v>0</v>
      </c>
      <c r="H432" s="158">
        <v>0</v>
      </c>
      <c r="I432" s="157">
        <f>ROUND(E432*H432,2)</f>
        <v>0</v>
      </c>
      <c r="J432" s="158">
        <v>8.1</v>
      </c>
      <c r="K432" s="157">
        <f>ROUND(E432*J432,2)</f>
        <v>7504.65</v>
      </c>
      <c r="L432" s="157">
        <v>15</v>
      </c>
      <c r="M432" s="157">
        <f>G432*(1+L432/100)</f>
        <v>0</v>
      </c>
      <c r="N432" s="157">
        <v>0</v>
      </c>
      <c r="O432" s="157">
        <f>ROUND(E432*N432,2)</f>
        <v>0</v>
      </c>
      <c r="P432" s="157">
        <v>0</v>
      </c>
      <c r="Q432" s="157">
        <f>ROUND(E432*P432,2)</f>
        <v>0</v>
      </c>
      <c r="R432" s="157"/>
      <c r="S432" s="157" t="s">
        <v>187</v>
      </c>
      <c r="T432" s="157" t="s">
        <v>187</v>
      </c>
      <c r="U432" s="157">
        <v>0</v>
      </c>
      <c r="V432" s="157">
        <f>ROUND(E432*U432,2)</f>
        <v>0</v>
      </c>
      <c r="W432" s="157"/>
      <c r="X432" s="157" t="s">
        <v>169</v>
      </c>
      <c r="Y432" s="148"/>
      <c r="Z432" s="148"/>
      <c r="AA432" s="148"/>
      <c r="AB432" s="148"/>
      <c r="AC432" s="148"/>
      <c r="AD432" s="148"/>
      <c r="AE432" s="148"/>
      <c r="AF432" s="148"/>
      <c r="AG432" s="148" t="s">
        <v>454</v>
      </c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</row>
    <row r="433" spans="1:60" outlineLevel="1" x14ac:dyDescent="0.2">
      <c r="A433" s="172">
        <v>226</v>
      </c>
      <c r="B433" s="173" t="s">
        <v>824</v>
      </c>
      <c r="C433" s="180" t="s">
        <v>825</v>
      </c>
      <c r="D433" s="174" t="s">
        <v>218</v>
      </c>
      <c r="E433" s="175">
        <v>230</v>
      </c>
      <c r="F433" s="176"/>
      <c r="G433" s="177">
        <f>ROUND(E433*F433,2)</f>
        <v>0</v>
      </c>
      <c r="H433" s="158">
        <v>0</v>
      </c>
      <c r="I433" s="157">
        <f>ROUND(E433*H433,2)</f>
        <v>0</v>
      </c>
      <c r="J433" s="158">
        <v>350</v>
      </c>
      <c r="K433" s="157">
        <f>ROUND(E433*J433,2)</f>
        <v>80500</v>
      </c>
      <c r="L433" s="157">
        <v>15</v>
      </c>
      <c r="M433" s="157">
        <f>G433*(1+L433/100)</f>
        <v>0</v>
      </c>
      <c r="N433" s="157">
        <v>1.9199999999999998E-2</v>
      </c>
      <c r="O433" s="157">
        <f>ROUND(E433*N433,2)</f>
        <v>4.42</v>
      </c>
      <c r="P433" s="157">
        <v>0</v>
      </c>
      <c r="Q433" s="157">
        <f>ROUND(E433*P433,2)</f>
        <v>0</v>
      </c>
      <c r="R433" s="157"/>
      <c r="S433" s="157" t="s">
        <v>167</v>
      </c>
      <c r="T433" s="157" t="s">
        <v>168</v>
      </c>
      <c r="U433" s="157">
        <v>0</v>
      </c>
      <c r="V433" s="157">
        <f>ROUND(E433*U433,2)</f>
        <v>0</v>
      </c>
      <c r="W433" s="157"/>
      <c r="X433" s="157" t="s">
        <v>169</v>
      </c>
      <c r="Y433" s="148"/>
      <c r="Z433" s="148"/>
      <c r="AA433" s="148"/>
      <c r="AB433" s="148"/>
      <c r="AC433" s="148"/>
      <c r="AD433" s="148"/>
      <c r="AE433" s="148"/>
      <c r="AF433" s="148"/>
      <c r="AG433" s="148" t="s">
        <v>170</v>
      </c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</row>
    <row r="434" spans="1:60" outlineLevel="1" x14ac:dyDescent="0.2">
      <c r="A434" s="172">
        <v>227</v>
      </c>
      <c r="B434" s="173" t="s">
        <v>826</v>
      </c>
      <c r="C434" s="180" t="s">
        <v>827</v>
      </c>
      <c r="D434" s="174" t="s">
        <v>218</v>
      </c>
      <c r="E434" s="175">
        <v>27</v>
      </c>
      <c r="F434" s="176"/>
      <c r="G434" s="177">
        <f>ROUND(E434*F434,2)</f>
        <v>0</v>
      </c>
      <c r="H434" s="158">
        <v>0</v>
      </c>
      <c r="I434" s="157">
        <f>ROUND(E434*H434,2)</f>
        <v>0</v>
      </c>
      <c r="J434" s="158">
        <v>450</v>
      </c>
      <c r="K434" s="157">
        <f>ROUND(E434*J434,2)</f>
        <v>12150</v>
      </c>
      <c r="L434" s="157">
        <v>15</v>
      </c>
      <c r="M434" s="157">
        <f>G434*(1+L434/100)</f>
        <v>0</v>
      </c>
      <c r="N434" s="157">
        <v>0</v>
      </c>
      <c r="O434" s="157">
        <f>ROUND(E434*N434,2)</f>
        <v>0</v>
      </c>
      <c r="P434" s="157">
        <v>0</v>
      </c>
      <c r="Q434" s="157">
        <f>ROUND(E434*P434,2)</f>
        <v>0</v>
      </c>
      <c r="R434" s="157"/>
      <c r="S434" s="157" t="s">
        <v>167</v>
      </c>
      <c r="T434" s="157" t="s">
        <v>168</v>
      </c>
      <c r="U434" s="157">
        <v>0</v>
      </c>
      <c r="V434" s="157">
        <f>ROUND(E434*U434,2)</f>
        <v>0</v>
      </c>
      <c r="W434" s="157"/>
      <c r="X434" s="157" t="s">
        <v>169</v>
      </c>
      <c r="Y434" s="148"/>
      <c r="Z434" s="148"/>
      <c r="AA434" s="148"/>
      <c r="AB434" s="148"/>
      <c r="AC434" s="148"/>
      <c r="AD434" s="148"/>
      <c r="AE434" s="148"/>
      <c r="AF434" s="148"/>
      <c r="AG434" s="148" t="s">
        <v>170</v>
      </c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</row>
    <row r="435" spans="1:60" ht="22.5" outlineLevel="1" x14ac:dyDescent="0.2">
      <c r="A435" s="166">
        <v>228</v>
      </c>
      <c r="B435" s="167" t="s">
        <v>828</v>
      </c>
      <c r="C435" s="181" t="s">
        <v>829</v>
      </c>
      <c r="D435" s="168" t="s">
        <v>218</v>
      </c>
      <c r="E435" s="169">
        <v>233.79</v>
      </c>
      <c r="F435" s="170"/>
      <c r="G435" s="171">
        <f>ROUND(E435*F435,2)</f>
        <v>0</v>
      </c>
      <c r="H435" s="158">
        <v>88.7</v>
      </c>
      <c r="I435" s="157">
        <f>ROUND(E435*H435,2)</f>
        <v>20737.169999999998</v>
      </c>
      <c r="J435" s="158">
        <v>619.29999999999995</v>
      </c>
      <c r="K435" s="157">
        <f>ROUND(E435*J435,2)</f>
        <v>144786.15</v>
      </c>
      <c r="L435" s="157">
        <v>15</v>
      </c>
      <c r="M435" s="157">
        <f>G435*(1+L435/100)</f>
        <v>0</v>
      </c>
      <c r="N435" s="157">
        <v>2.7499999999999998E-3</v>
      </c>
      <c r="O435" s="157">
        <f>ROUND(E435*N435,2)</f>
        <v>0.64</v>
      </c>
      <c r="P435" s="157">
        <v>0</v>
      </c>
      <c r="Q435" s="157">
        <f>ROUND(E435*P435,2)</f>
        <v>0</v>
      </c>
      <c r="R435" s="157"/>
      <c r="S435" s="157" t="s">
        <v>187</v>
      </c>
      <c r="T435" s="157" t="s">
        <v>187</v>
      </c>
      <c r="U435" s="157">
        <v>1.24089</v>
      </c>
      <c r="V435" s="157">
        <f>ROUND(E435*U435,2)</f>
        <v>290.11</v>
      </c>
      <c r="W435" s="157"/>
      <c r="X435" s="157" t="s">
        <v>528</v>
      </c>
      <c r="Y435" s="148"/>
      <c r="Z435" s="148"/>
      <c r="AA435" s="148"/>
      <c r="AB435" s="148"/>
      <c r="AC435" s="148"/>
      <c r="AD435" s="148"/>
      <c r="AE435" s="148"/>
      <c r="AF435" s="148"/>
      <c r="AG435" s="148" t="s">
        <v>529</v>
      </c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</row>
    <row r="436" spans="1:60" outlineLevel="1" x14ac:dyDescent="0.2">
      <c r="A436" s="155"/>
      <c r="B436" s="156"/>
      <c r="C436" s="187" t="s">
        <v>571</v>
      </c>
      <c r="D436" s="185"/>
      <c r="E436" s="186">
        <v>209.79</v>
      </c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48"/>
      <c r="Z436" s="148"/>
      <c r="AA436" s="148"/>
      <c r="AB436" s="148"/>
      <c r="AC436" s="148"/>
      <c r="AD436" s="148"/>
      <c r="AE436" s="148"/>
      <c r="AF436" s="148"/>
      <c r="AG436" s="148" t="s">
        <v>200</v>
      </c>
      <c r="AH436" s="148">
        <v>0</v>
      </c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</row>
    <row r="437" spans="1:60" outlineLevel="1" x14ac:dyDescent="0.2">
      <c r="A437" s="155"/>
      <c r="B437" s="156"/>
      <c r="C437" s="187" t="s">
        <v>398</v>
      </c>
      <c r="D437" s="185"/>
      <c r="E437" s="186">
        <v>24</v>
      </c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48"/>
      <c r="Z437" s="148"/>
      <c r="AA437" s="148"/>
      <c r="AB437" s="148"/>
      <c r="AC437" s="148"/>
      <c r="AD437" s="148"/>
      <c r="AE437" s="148"/>
      <c r="AF437" s="148"/>
      <c r="AG437" s="148" t="s">
        <v>200</v>
      </c>
      <c r="AH437" s="148">
        <v>0</v>
      </c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</row>
    <row r="438" spans="1:60" x14ac:dyDescent="0.2">
      <c r="A438" s="160" t="s">
        <v>162</v>
      </c>
      <c r="B438" s="161" t="s">
        <v>129</v>
      </c>
      <c r="C438" s="179" t="s">
        <v>130</v>
      </c>
      <c r="D438" s="162"/>
      <c r="E438" s="163"/>
      <c r="F438" s="164"/>
      <c r="G438" s="165">
        <f>SUMIF(AG439:AG444,"&lt;&gt;NOR",G439:G444)</f>
        <v>0</v>
      </c>
      <c r="H438" s="159"/>
      <c r="I438" s="159">
        <f>SUM(I439:I444)</f>
        <v>3496.02</v>
      </c>
      <c r="J438" s="159"/>
      <c r="K438" s="159">
        <f>SUM(K439:K444)</f>
        <v>42302.51</v>
      </c>
      <c r="L438" s="159"/>
      <c r="M438" s="159">
        <f>SUM(M439:M444)</f>
        <v>0</v>
      </c>
      <c r="N438" s="159"/>
      <c r="O438" s="159">
        <f>SUM(O439:O444)</f>
        <v>0.16</v>
      </c>
      <c r="P438" s="159"/>
      <c r="Q438" s="159">
        <f>SUM(Q439:Q444)</f>
        <v>0</v>
      </c>
      <c r="R438" s="159"/>
      <c r="S438" s="159"/>
      <c r="T438" s="159"/>
      <c r="U438" s="159"/>
      <c r="V438" s="159">
        <f>SUM(V439:V444)</f>
        <v>73.669999999999987</v>
      </c>
      <c r="W438" s="159"/>
      <c r="X438" s="159"/>
      <c r="AG438" t="s">
        <v>163</v>
      </c>
    </row>
    <row r="439" spans="1:60" outlineLevel="1" x14ac:dyDescent="0.2">
      <c r="A439" s="166">
        <v>229</v>
      </c>
      <c r="B439" s="167" t="s">
        <v>830</v>
      </c>
      <c r="C439" s="181" t="s">
        <v>831</v>
      </c>
      <c r="D439" s="168" t="s">
        <v>218</v>
      </c>
      <c r="E439" s="169">
        <v>563.31050000000005</v>
      </c>
      <c r="F439" s="170"/>
      <c r="G439" s="171">
        <f>ROUND(E439*F439,2)</f>
        <v>0</v>
      </c>
      <c r="H439" s="158">
        <v>4.16</v>
      </c>
      <c r="I439" s="157">
        <f>ROUND(E439*H439,2)</f>
        <v>2343.37</v>
      </c>
      <c r="J439" s="158">
        <v>16.04</v>
      </c>
      <c r="K439" s="157">
        <f>ROUND(E439*J439,2)</f>
        <v>9035.5</v>
      </c>
      <c r="L439" s="157">
        <v>15</v>
      </c>
      <c r="M439" s="157">
        <f>G439*(1+L439/100)</f>
        <v>0</v>
      </c>
      <c r="N439" s="157">
        <v>6.9999999999999994E-5</v>
      </c>
      <c r="O439" s="157">
        <f>ROUND(E439*N439,2)</f>
        <v>0.04</v>
      </c>
      <c r="P439" s="157">
        <v>0</v>
      </c>
      <c r="Q439" s="157">
        <f>ROUND(E439*P439,2)</f>
        <v>0</v>
      </c>
      <c r="R439" s="157"/>
      <c r="S439" s="157" t="s">
        <v>187</v>
      </c>
      <c r="T439" s="157" t="s">
        <v>187</v>
      </c>
      <c r="U439" s="157">
        <v>0.03</v>
      </c>
      <c r="V439" s="157">
        <f>ROUND(E439*U439,2)</f>
        <v>16.899999999999999</v>
      </c>
      <c r="W439" s="157"/>
      <c r="X439" s="157" t="s">
        <v>169</v>
      </c>
      <c r="Y439" s="148"/>
      <c r="Z439" s="148"/>
      <c r="AA439" s="148"/>
      <c r="AB439" s="148"/>
      <c r="AC439" s="148"/>
      <c r="AD439" s="148"/>
      <c r="AE439" s="148"/>
      <c r="AF439" s="148"/>
      <c r="AG439" s="148" t="s">
        <v>407</v>
      </c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</row>
    <row r="440" spans="1:60" outlineLevel="1" x14ac:dyDescent="0.2">
      <c r="A440" s="155"/>
      <c r="B440" s="156"/>
      <c r="C440" s="187" t="s">
        <v>832</v>
      </c>
      <c r="D440" s="185"/>
      <c r="E440" s="186">
        <v>563.31050000000005</v>
      </c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48"/>
      <c r="Z440" s="148"/>
      <c r="AA440" s="148"/>
      <c r="AB440" s="148"/>
      <c r="AC440" s="148"/>
      <c r="AD440" s="148"/>
      <c r="AE440" s="148"/>
      <c r="AF440" s="148"/>
      <c r="AG440" s="148" t="s">
        <v>200</v>
      </c>
      <c r="AH440" s="148">
        <v>0</v>
      </c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</row>
    <row r="441" spans="1:60" outlineLevel="1" x14ac:dyDescent="0.2">
      <c r="A441" s="166">
        <v>230</v>
      </c>
      <c r="B441" s="167" t="s">
        <v>833</v>
      </c>
      <c r="C441" s="181" t="s">
        <v>834</v>
      </c>
      <c r="D441" s="168" t="s">
        <v>218</v>
      </c>
      <c r="E441" s="169">
        <v>228.70050000000001</v>
      </c>
      <c r="F441" s="170"/>
      <c r="G441" s="171">
        <f>ROUND(E441*F441,2)</f>
        <v>0</v>
      </c>
      <c r="H441" s="158">
        <v>5.04</v>
      </c>
      <c r="I441" s="157">
        <f>ROUND(E441*H441,2)</f>
        <v>1152.6500000000001</v>
      </c>
      <c r="J441" s="158">
        <v>50.36</v>
      </c>
      <c r="K441" s="157">
        <f>ROUND(E441*J441,2)</f>
        <v>11517.36</v>
      </c>
      <c r="L441" s="157">
        <v>15</v>
      </c>
      <c r="M441" s="157">
        <f>G441*(1+L441/100)</f>
        <v>0</v>
      </c>
      <c r="N441" s="157">
        <v>1.6000000000000001E-4</v>
      </c>
      <c r="O441" s="157">
        <f>ROUND(E441*N441,2)</f>
        <v>0.04</v>
      </c>
      <c r="P441" s="157">
        <v>0</v>
      </c>
      <c r="Q441" s="157">
        <f>ROUND(E441*P441,2)</f>
        <v>0</v>
      </c>
      <c r="R441" s="157"/>
      <c r="S441" s="157" t="s">
        <v>187</v>
      </c>
      <c r="T441" s="157" t="s">
        <v>187</v>
      </c>
      <c r="U441" s="157">
        <v>0.10191</v>
      </c>
      <c r="V441" s="157">
        <f>ROUND(E441*U441,2)</f>
        <v>23.31</v>
      </c>
      <c r="W441" s="157"/>
      <c r="X441" s="157" t="s">
        <v>169</v>
      </c>
      <c r="Y441" s="148"/>
      <c r="Z441" s="148"/>
      <c r="AA441" s="148"/>
      <c r="AB441" s="148"/>
      <c r="AC441" s="148"/>
      <c r="AD441" s="148"/>
      <c r="AE441" s="148"/>
      <c r="AF441" s="148"/>
      <c r="AG441" s="148" t="s">
        <v>407</v>
      </c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</row>
    <row r="442" spans="1:60" outlineLevel="1" x14ac:dyDescent="0.2">
      <c r="A442" s="155"/>
      <c r="B442" s="156"/>
      <c r="C442" s="187" t="s">
        <v>835</v>
      </c>
      <c r="D442" s="185"/>
      <c r="E442" s="186">
        <v>228.7</v>
      </c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48"/>
      <c r="Z442" s="148"/>
      <c r="AA442" s="148"/>
      <c r="AB442" s="148"/>
      <c r="AC442" s="148"/>
      <c r="AD442" s="148"/>
      <c r="AE442" s="148"/>
      <c r="AF442" s="148"/>
      <c r="AG442" s="148" t="s">
        <v>200</v>
      </c>
      <c r="AH442" s="148">
        <v>0</v>
      </c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</row>
    <row r="443" spans="1:60" outlineLevel="1" x14ac:dyDescent="0.2">
      <c r="A443" s="166">
        <v>231</v>
      </c>
      <c r="B443" s="167" t="s">
        <v>836</v>
      </c>
      <c r="C443" s="181" t="s">
        <v>837</v>
      </c>
      <c r="D443" s="168" t="s">
        <v>218</v>
      </c>
      <c r="E443" s="169">
        <v>334.61</v>
      </c>
      <c r="F443" s="170"/>
      <c r="G443" s="171">
        <f>ROUND(E443*F443,2)</f>
        <v>0</v>
      </c>
      <c r="H443" s="158">
        <v>0</v>
      </c>
      <c r="I443" s="157">
        <f>ROUND(E443*H443,2)</f>
        <v>0</v>
      </c>
      <c r="J443" s="158">
        <v>65</v>
      </c>
      <c r="K443" s="157">
        <f>ROUND(E443*J443,2)</f>
        <v>21749.65</v>
      </c>
      <c r="L443" s="157">
        <v>15</v>
      </c>
      <c r="M443" s="157">
        <f>G443*(1+L443/100)</f>
        <v>0</v>
      </c>
      <c r="N443" s="157">
        <v>2.5000000000000001E-4</v>
      </c>
      <c r="O443" s="157">
        <f>ROUND(E443*N443,2)</f>
        <v>0.08</v>
      </c>
      <c r="P443" s="157">
        <v>0</v>
      </c>
      <c r="Q443" s="157">
        <f>ROUND(E443*P443,2)</f>
        <v>0</v>
      </c>
      <c r="R443" s="157"/>
      <c r="S443" s="157" t="s">
        <v>167</v>
      </c>
      <c r="T443" s="157" t="s">
        <v>168</v>
      </c>
      <c r="U443" s="157">
        <v>0.1</v>
      </c>
      <c r="V443" s="157">
        <f>ROUND(E443*U443,2)</f>
        <v>33.46</v>
      </c>
      <c r="W443" s="157"/>
      <c r="X443" s="157" t="s">
        <v>169</v>
      </c>
      <c r="Y443" s="148"/>
      <c r="Z443" s="148"/>
      <c r="AA443" s="148"/>
      <c r="AB443" s="148"/>
      <c r="AC443" s="148"/>
      <c r="AD443" s="148"/>
      <c r="AE443" s="148"/>
      <c r="AF443" s="148"/>
      <c r="AG443" s="148" t="s">
        <v>407</v>
      </c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</row>
    <row r="444" spans="1:60" outlineLevel="1" x14ac:dyDescent="0.2">
      <c r="A444" s="155"/>
      <c r="B444" s="156"/>
      <c r="C444" s="187" t="s">
        <v>838</v>
      </c>
      <c r="D444" s="185"/>
      <c r="E444" s="186">
        <v>334.61</v>
      </c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48"/>
      <c r="Z444" s="148"/>
      <c r="AA444" s="148"/>
      <c r="AB444" s="148"/>
      <c r="AC444" s="148"/>
      <c r="AD444" s="148"/>
      <c r="AE444" s="148"/>
      <c r="AF444" s="148"/>
      <c r="AG444" s="148" t="s">
        <v>200</v>
      </c>
      <c r="AH444" s="148">
        <v>0</v>
      </c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</row>
    <row r="445" spans="1:60" x14ac:dyDescent="0.2">
      <c r="A445" s="5"/>
      <c r="B445" s="6"/>
      <c r="C445" s="182"/>
      <c r="D445" s="8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AE445">
        <v>15</v>
      </c>
      <c r="AF445">
        <v>21</v>
      </c>
    </row>
    <row r="446" spans="1:60" x14ac:dyDescent="0.2">
      <c r="A446" s="151"/>
      <c r="B446" s="152" t="s">
        <v>31</v>
      </c>
      <c r="C446" s="183"/>
      <c r="D446" s="153"/>
      <c r="E446" s="154"/>
      <c r="F446" s="154"/>
      <c r="G446" s="178">
        <f>G8+G20+G35+G56+G64+G134+G230+G232+G245+G301+G325+G370+G378+G380+G399+G431+G438</f>
        <v>0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AE446">
        <f>SUMIF(L7:L444,AE445,G7:G444)</f>
        <v>0</v>
      </c>
      <c r="AF446">
        <f>SUMIF(L7:L444,AF445,G7:G444)</f>
        <v>0</v>
      </c>
      <c r="AG446" t="s">
        <v>192</v>
      </c>
    </row>
    <row r="447" spans="1:60" x14ac:dyDescent="0.2">
      <c r="A447" s="5"/>
      <c r="B447" s="6"/>
      <c r="C447" s="182"/>
      <c r="D447" s="8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60" x14ac:dyDescent="0.2">
      <c r="A448" s="5"/>
      <c r="B448" s="6"/>
      <c r="C448" s="182"/>
      <c r="D448" s="8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33" x14ac:dyDescent="0.2">
      <c r="A449" s="266" t="s">
        <v>193</v>
      </c>
      <c r="B449" s="266"/>
      <c r="C449" s="267"/>
      <c r="D449" s="8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33" x14ac:dyDescent="0.2">
      <c r="A450" s="247"/>
      <c r="B450" s="248"/>
      <c r="C450" s="249"/>
      <c r="D450" s="248"/>
      <c r="E450" s="248"/>
      <c r="F450" s="248"/>
      <c r="G450" s="250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AG450" t="s">
        <v>194</v>
      </c>
    </row>
    <row r="451" spans="1:33" x14ac:dyDescent="0.2">
      <c r="A451" s="251"/>
      <c r="B451" s="252"/>
      <c r="C451" s="253"/>
      <c r="D451" s="252"/>
      <c r="E451" s="252"/>
      <c r="F451" s="252"/>
      <c r="G451" s="254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33" x14ac:dyDescent="0.2">
      <c r="A452" s="251"/>
      <c r="B452" s="252"/>
      <c r="C452" s="253"/>
      <c r="D452" s="252"/>
      <c r="E452" s="252"/>
      <c r="F452" s="252"/>
      <c r="G452" s="254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33" x14ac:dyDescent="0.2">
      <c r="A453" s="251"/>
      <c r="B453" s="252"/>
      <c r="C453" s="253"/>
      <c r="D453" s="252"/>
      <c r="E453" s="252"/>
      <c r="F453" s="252"/>
      <c r="G453" s="254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33" x14ac:dyDescent="0.2">
      <c r="A454" s="255"/>
      <c r="B454" s="256"/>
      <c r="C454" s="257"/>
      <c r="D454" s="256"/>
      <c r="E454" s="256"/>
      <c r="F454" s="256"/>
      <c r="G454" s="258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33" x14ac:dyDescent="0.2">
      <c r="A455" s="5"/>
      <c r="B455" s="6"/>
      <c r="C455" s="182"/>
      <c r="D455" s="8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33" x14ac:dyDescent="0.2">
      <c r="C456" s="184"/>
      <c r="D456" s="139"/>
      <c r="AG456" t="s">
        <v>195</v>
      </c>
    </row>
    <row r="457" spans="1:33" x14ac:dyDescent="0.2">
      <c r="D457" s="139"/>
    </row>
    <row r="458" spans="1:33" x14ac:dyDescent="0.2">
      <c r="D458" s="139"/>
    </row>
    <row r="459" spans="1:33" x14ac:dyDescent="0.2">
      <c r="D459" s="139"/>
    </row>
    <row r="460" spans="1:33" x14ac:dyDescent="0.2">
      <c r="D460" s="139"/>
    </row>
    <row r="461" spans="1:33" x14ac:dyDescent="0.2">
      <c r="D461" s="139"/>
    </row>
    <row r="462" spans="1:33" x14ac:dyDescent="0.2">
      <c r="D462" s="139"/>
    </row>
    <row r="463" spans="1:33" x14ac:dyDescent="0.2">
      <c r="D463" s="139"/>
    </row>
    <row r="464" spans="1:33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450:G454"/>
    <mergeCell ref="A1:G1"/>
    <mergeCell ref="C2:G2"/>
    <mergeCell ref="C3:G3"/>
    <mergeCell ref="C4:G4"/>
    <mergeCell ref="A449:C44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workbookViewId="0">
      <pane ySplit="7" topLeftCell="A373" activePane="bottomLeft" state="frozen"/>
      <selection pane="bottomLeft" activeCell="C384" sqref="C384"/>
    </sheetView>
  </sheetViews>
  <sheetFormatPr defaultRowHeight="12.75" outlineLevelRow="1" x14ac:dyDescent="0.2"/>
  <cols>
    <col min="1" max="1" width="3.42578125" customWidth="1"/>
    <col min="2" max="2" width="12.7109375" style="87" customWidth="1"/>
    <col min="3" max="3" width="38.28515625" style="87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7</v>
      </c>
      <c r="B1" s="259"/>
      <c r="C1" s="259"/>
      <c r="D1" s="259"/>
      <c r="E1" s="259"/>
      <c r="F1" s="259"/>
      <c r="G1" s="259"/>
      <c r="AG1" t="s">
        <v>137</v>
      </c>
    </row>
    <row r="2" spans="1:60" ht="25.15" customHeight="1" x14ac:dyDescent="0.2">
      <c r="A2" s="140" t="s">
        <v>8</v>
      </c>
      <c r="B2" s="75" t="s">
        <v>43</v>
      </c>
      <c r="C2" s="260" t="s">
        <v>44</v>
      </c>
      <c r="D2" s="261"/>
      <c r="E2" s="261"/>
      <c r="F2" s="261"/>
      <c r="G2" s="262"/>
      <c r="AG2" t="s">
        <v>138</v>
      </c>
    </row>
    <row r="3" spans="1:60" ht="25.15" customHeight="1" x14ac:dyDescent="0.2">
      <c r="A3" s="140" t="s">
        <v>9</v>
      </c>
      <c r="B3" s="75" t="s">
        <v>46</v>
      </c>
      <c r="C3" s="260" t="s">
        <v>47</v>
      </c>
      <c r="D3" s="261"/>
      <c r="E3" s="261"/>
      <c r="F3" s="261"/>
      <c r="G3" s="262"/>
      <c r="AC3" s="87" t="s">
        <v>138</v>
      </c>
      <c r="AG3" t="s">
        <v>139</v>
      </c>
    </row>
    <row r="4" spans="1:60" ht="25.15" customHeight="1" x14ac:dyDescent="0.2">
      <c r="A4" s="141" t="s">
        <v>10</v>
      </c>
      <c r="B4" s="142" t="s">
        <v>52</v>
      </c>
      <c r="C4" s="263" t="s">
        <v>53</v>
      </c>
      <c r="D4" s="264"/>
      <c r="E4" s="264"/>
      <c r="F4" s="264"/>
      <c r="G4" s="265"/>
      <c r="AG4" t="s">
        <v>140</v>
      </c>
    </row>
    <row r="5" spans="1:60" x14ac:dyDescent="0.2">
      <c r="D5" s="139"/>
    </row>
    <row r="6" spans="1:60" ht="38.25" x14ac:dyDescent="0.2">
      <c r="A6" s="144" t="s">
        <v>141</v>
      </c>
      <c r="B6" s="146" t="s">
        <v>142</v>
      </c>
      <c r="C6" s="146" t="s">
        <v>143</v>
      </c>
      <c r="D6" s="145" t="s">
        <v>144</v>
      </c>
      <c r="E6" s="144" t="s">
        <v>145</v>
      </c>
      <c r="F6" s="143" t="s">
        <v>146</v>
      </c>
      <c r="G6" s="144" t="s">
        <v>31</v>
      </c>
      <c r="H6" s="147" t="s">
        <v>32</v>
      </c>
      <c r="I6" s="147" t="s">
        <v>147</v>
      </c>
      <c r="J6" s="147" t="s">
        <v>33</v>
      </c>
      <c r="K6" s="147" t="s">
        <v>148</v>
      </c>
      <c r="L6" s="147" t="s">
        <v>149</v>
      </c>
      <c r="M6" s="147" t="s">
        <v>150</v>
      </c>
      <c r="N6" s="147" t="s">
        <v>151</v>
      </c>
      <c r="O6" s="147" t="s">
        <v>152</v>
      </c>
      <c r="P6" s="147" t="s">
        <v>153</v>
      </c>
      <c r="Q6" s="147" t="s">
        <v>154</v>
      </c>
      <c r="R6" s="147" t="s">
        <v>155</v>
      </c>
      <c r="S6" s="147" t="s">
        <v>156</v>
      </c>
      <c r="T6" s="147" t="s">
        <v>157</v>
      </c>
      <c r="U6" s="147" t="s">
        <v>158</v>
      </c>
      <c r="V6" s="147" t="s">
        <v>159</v>
      </c>
      <c r="W6" s="147" t="s">
        <v>160</v>
      </c>
      <c r="X6" s="147" t="s">
        <v>161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0" t="s">
        <v>162</v>
      </c>
      <c r="B8" s="161" t="s">
        <v>67</v>
      </c>
      <c r="C8" s="179" t="s">
        <v>68</v>
      </c>
      <c r="D8" s="162"/>
      <c r="E8" s="163"/>
      <c r="F8" s="164"/>
      <c r="G8" s="165">
        <f>SUMIF(AG9:AG25,"&lt;&gt;NOR",G9:G25)</f>
        <v>0</v>
      </c>
      <c r="H8" s="159"/>
      <c r="I8" s="159">
        <f>SUM(I9:I25)</f>
        <v>94.67</v>
      </c>
      <c r="J8" s="159"/>
      <c r="K8" s="159">
        <f>SUM(K9:K25)</f>
        <v>265945.58</v>
      </c>
      <c r="L8" s="159"/>
      <c r="M8" s="159">
        <f>SUM(M9:M25)</f>
        <v>0</v>
      </c>
      <c r="N8" s="159"/>
      <c r="O8" s="159">
        <f>SUM(O9:O25)</f>
        <v>0</v>
      </c>
      <c r="P8" s="159"/>
      <c r="Q8" s="159">
        <f>SUM(Q9:Q25)</f>
        <v>0</v>
      </c>
      <c r="R8" s="159"/>
      <c r="S8" s="159"/>
      <c r="T8" s="159"/>
      <c r="U8" s="159"/>
      <c r="V8" s="159">
        <f>SUM(V9:V25)</f>
        <v>620.87000000000012</v>
      </c>
      <c r="W8" s="159"/>
      <c r="X8" s="159"/>
      <c r="AG8" t="s">
        <v>163</v>
      </c>
    </row>
    <row r="9" spans="1:60" outlineLevel="1" x14ac:dyDescent="0.2">
      <c r="A9" s="166">
        <v>1</v>
      </c>
      <c r="B9" s="167" t="s">
        <v>839</v>
      </c>
      <c r="C9" s="181" t="s">
        <v>840</v>
      </c>
      <c r="D9" s="168" t="s">
        <v>198</v>
      </c>
      <c r="E9" s="169">
        <v>5.52</v>
      </c>
      <c r="F9" s="170"/>
      <c r="G9" s="171">
        <f>ROUND(E9*F9,2)</f>
        <v>0</v>
      </c>
      <c r="H9" s="158">
        <v>0</v>
      </c>
      <c r="I9" s="157">
        <f>ROUND(E9*H9,2)</f>
        <v>0</v>
      </c>
      <c r="J9" s="158">
        <v>84.7</v>
      </c>
      <c r="K9" s="157">
        <f>ROUND(E9*J9,2)</f>
        <v>467.54</v>
      </c>
      <c r="L9" s="157">
        <v>15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187</v>
      </c>
      <c r="T9" s="157" t="s">
        <v>187</v>
      </c>
      <c r="U9" s="157">
        <v>1.34E-2</v>
      </c>
      <c r="V9" s="157">
        <f>ROUND(E9*U9,2)</f>
        <v>7.0000000000000007E-2</v>
      </c>
      <c r="W9" s="157"/>
      <c r="X9" s="157" t="s">
        <v>169</v>
      </c>
      <c r="Y9" s="148"/>
      <c r="Z9" s="148"/>
      <c r="AA9" s="148"/>
      <c r="AB9" s="148"/>
      <c r="AC9" s="148"/>
      <c r="AD9" s="148"/>
      <c r="AE9" s="148"/>
      <c r="AF9" s="148"/>
      <c r="AG9" s="148" t="s">
        <v>170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7" t="s">
        <v>841</v>
      </c>
      <c r="D10" s="185"/>
      <c r="E10" s="186">
        <v>5.52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200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6">
        <v>2</v>
      </c>
      <c r="B11" s="167" t="s">
        <v>196</v>
      </c>
      <c r="C11" s="181" t="s">
        <v>197</v>
      </c>
      <c r="D11" s="168" t="s">
        <v>198</v>
      </c>
      <c r="E11" s="169">
        <v>167.3563</v>
      </c>
      <c r="F11" s="170"/>
      <c r="G11" s="171">
        <f>ROUND(E11*F11,2)</f>
        <v>0</v>
      </c>
      <c r="H11" s="158">
        <v>0</v>
      </c>
      <c r="I11" s="157">
        <f>ROUND(E11*H11,2)</f>
        <v>0</v>
      </c>
      <c r="J11" s="158">
        <v>1273</v>
      </c>
      <c r="K11" s="157">
        <f>ROUND(E11*J11,2)</f>
        <v>213044.57</v>
      </c>
      <c r="L11" s="157">
        <v>15</v>
      </c>
      <c r="M11" s="157">
        <f>G11*(1+L11/100)</f>
        <v>0</v>
      </c>
      <c r="N11" s="157">
        <v>0</v>
      </c>
      <c r="O11" s="157">
        <f>ROUND(E11*N11,2)</f>
        <v>0</v>
      </c>
      <c r="P11" s="157">
        <v>0</v>
      </c>
      <c r="Q11" s="157">
        <f>ROUND(E11*P11,2)</f>
        <v>0</v>
      </c>
      <c r="R11" s="157"/>
      <c r="S11" s="157" t="s">
        <v>187</v>
      </c>
      <c r="T11" s="157" t="s">
        <v>187</v>
      </c>
      <c r="U11" s="157">
        <v>3.5329999999999999</v>
      </c>
      <c r="V11" s="157">
        <f>ROUND(E11*U11,2)</f>
        <v>591.27</v>
      </c>
      <c r="W11" s="157"/>
      <c r="X11" s="157" t="s">
        <v>169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170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87" t="s">
        <v>842</v>
      </c>
      <c r="D12" s="185"/>
      <c r="E12" s="186">
        <v>29.46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200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55"/>
      <c r="B13" s="156"/>
      <c r="C13" s="187" t="s">
        <v>843</v>
      </c>
      <c r="D13" s="185"/>
      <c r="E13" s="186">
        <v>10.24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200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22.5" outlineLevel="1" x14ac:dyDescent="0.2">
      <c r="A14" s="155"/>
      <c r="B14" s="156"/>
      <c r="C14" s="187" t="s">
        <v>844</v>
      </c>
      <c r="D14" s="185"/>
      <c r="E14" s="186">
        <v>39.58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200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55"/>
      <c r="B15" s="156"/>
      <c r="C15" s="187" t="s">
        <v>845</v>
      </c>
      <c r="D15" s="185"/>
      <c r="E15" s="186">
        <v>88.08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200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22.5" outlineLevel="1" x14ac:dyDescent="0.2">
      <c r="A16" s="166">
        <v>3</v>
      </c>
      <c r="B16" s="167" t="s">
        <v>205</v>
      </c>
      <c r="C16" s="181" t="s">
        <v>206</v>
      </c>
      <c r="D16" s="168" t="s">
        <v>198</v>
      </c>
      <c r="E16" s="169">
        <v>65.232600000000005</v>
      </c>
      <c r="F16" s="170"/>
      <c r="G16" s="171">
        <f>ROUND(E16*F16,2)</f>
        <v>0</v>
      </c>
      <c r="H16" s="158">
        <v>0</v>
      </c>
      <c r="I16" s="157">
        <f>ROUND(E16*H16,2)</f>
        <v>0</v>
      </c>
      <c r="J16" s="158">
        <v>267</v>
      </c>
      <c r="K16" s="157">
        <f>ROUND(E16*J16,2)</f>
        <v>17417.099999999999</v>
      </c>
      <c r="L16" s="157">
        <v>15</v>
      </c>
      <c r="M16" s="157">
        <f>G16*(1+L16/100)</f>
        <v>0</v>
      </c>
      <c r="N16" s="157">
        <v>0</v>
      </c>
      <c r="O16" s="157">
        <f>ROUND(E16*N16,2)</f>
        <v>0</v>
      </c>
      <c r="P16" s="157">
        <v>0</v>
      </c>
      <c r="Q16" s="157">
        <f>ROUND(E16*P16,2)</f>
        <v>0</v>
      </c>
      <c r="R16" s="157"/>
      <c r="S16" s="157" t="s">
        <v>187</v>
      </c>
      <c r="T16" s="157" t="s">
        <v>187</v>
      </c>
      <c r="U16" s="157">
        <v>1.0999999999999999E-2</v>
      </c>
      <c r="V16" s="157">
        <f>ROUND(E16*U16,2)</f>
        <v>0.72</v>
      </c>
      <c r="W16" s="157"/>
      <c r="X16" s="157" t="s">
        <v>169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170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187" t="s">
        <v>846</v>
      </c>
      <c r="D17" s="185"/>
      <c r="E17" s="186">
        <v>39.700000000000003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200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55"/>
      <c r="B18" s="156"/>
      <c r="C18" s="187" t="s">
        <v>847</v>
      </c>
      <c r="D18" s="185"/>
      <c r="E18" s="186">
        <v>25.53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200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2.5" outlineLevel="1" x14ac:dyDescent="0.2">
      <c r="A19" s="172">
        <v>4</v>
      </c>
      <c r="B19" s="173" t="s">
        <v>208</v>
      </c>
      <c r="C19" s="180" t="s">
        <v>209</v>
      </c>
      <c r="D19" s="174" t="s">
        <v>198</v>
      </c>
      <c r="E19" s="175">
        <v>65.232600000000005</v>
      </c>
      <c r="F19" s="176"/>
      <c r="G19" s="177">
        <f>ROUND(E19*F19,2)</f>
        <v>0</v>
      </c>
      <c r="H19" s="158">
        <v>0</v>
      </c>
      <c r="I19" s="157">
        <f>ROUND(E19*H19,2)</f>
        <v>0</v>
      </c>
      <c r="J19" s="158">
        <v>16.600000000000001</v>
      </c>
      <c r="K19" s="157">
        <f>ROUND(E19*J19,2)</f>
        <v>1082.8599999999999</v>
      </c>
      <c r="L19" s="157">
        <v>15</v>
      </c>
      <c r="M19" s="157">
        <f>G19*(1+L19/100)</f>
        <v>0</v>
      </c>
      <c r="N19" s="157">
        <v>0</v>
      </c>
      <c r="O19" s="157">
        <f>ROUND(E19*N19,2)</f>
        <v>0</v>
      </c>
      <c r="P19" s="157">
        <v>0</v>
      </c>
      <c r="Q19" s="157">
        <f>ROUND(E19*P19,2)</f>
        <v>0</v>
      </c>
      <c r="R19" s="157"/>
      <c r="S19" s="157" t="s">
        <v>187</v>
      </c>
      <c r="T19" s="157" t="s">
        <v>187</v>
      </c>
      <c r="U19" s="157">
        <v>8.9999999999999993E-3</v>
      </c>
      <c r="V19" s="157">
        <f>ROUND(E19*U19,2)</f>
        <v>0.59</v>
      </c>
      <c r="W19" s="157"/>
      <c r="X19" s="157" t="s">
        <v>169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170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6">
        <v>5</v>
      </c>
      <c r="B20" s="167" t="s">
        <v>210</v>
      </c>
      <c r="C20" s="181" t="s">
        <v>211</v>
      </c>
      <c r="D20" s="168" t="s">
        <v>198</v>
      </c>
      <c r="E20" s="169">
        <v>102.1236</v>
      </c>
      <c r="F20" s="170"/>
      <c r="G20" s="171">
        <f>ROUND(E20*F20,2)</f>
        <v>0</v>
      </c>
      <c r="H20" s="158">
        <v>0</v>
      </c>
      <c r="I20" s="157">
        <f>ROUND(E20*H20,2)</f>
        <v>0</v>
      </c>
      <c r="J20" s="158">
        <v>124</v>
      </c>
      <c r="K20" s="157">
        <f>ROUND(E20*J20,2)</f>
        <v>12663.33</v>
      </c>
      <c r="L20" s="157">
        <v>15</v>
      </c>
      <c r="M20" s="157">
        <f>G20*(1+L20/100)</f>
        <v>0</v>
      </c>
      <c r="N20" s="157">
        <v>0</v>
      </c>
      <c r="O20" s="157">
        <f>ROUND(E20*N20,2)</f>
        <v>0</v>
      </c>
      <c r="P20" s="157">
        <v>0</v>
      </c>
      <c r="Q20" s="157">
        <f>ROUND(E20*P20,2)</f>
        <v>0</v>
      </c>
      <c r="R20" s="157"/>
      <c r="S20" s="157" t="s">
        <v>187</v>
      </c>
      <c r="T20" s="157" t="s">
        <v>187</v>
      </c>
      <c r="U20" s="157">
        <v>0.20200000000000001</v>
      </c>
      <c r="V20" s="157">
        <f>ROUND(E20*U20,2)</f>
        <v>20.63</v>
      </c>
      <c r="W20" s="157"/>
      <c r="X20" s="157" t="s">
        <v>169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170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187" t="s">
        <v>848</v>
      </c>
      <c r="D21" s="185"/>
      <c r="E21" s="186">
        <v>102.12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200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66">
        <v>6</v>
      </c>
      <c r="B22" s="167" t="s">
        <v>849</v>
      </c>
      <c r="C22" s="181" t="s">
        <v>850</v>
      </c>
      <c r="D22" s="168" t="s">
        <v>218</v>
      </c>
      <c r="E22" s="169">
        <v>27.6</v>
      </c>
      <c r="F22" s="170"/>
      <c r="G22" s="171">
        <f>ROUND(E22*F22,2)</f>
        <v>0</v>
      </c>
      <c r="H22" s="158">
        <v>0</v>
      </c>
      <c r="I22" s="157">
        <f>ROUND(E22*H22,2)</f>
        <v>0</v>
      </c>
      <c r="J22" s="158">
        <v>94.2</v>
      </c>
      <c r="K22" s="157">
        <f>ROUND(E22*J22,2)</f>
        <v>2599.92</v>
      </c>
      <c r="L22" s="157">
        <v>15</v>
      </c>
      <c r="M22" s="157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7"/>
      <c r="S22" s="157" t="s">
        <v>187</v>
      </c>
      <c r="T22" s="157" t="s">
        <v>187</v>
      </c>
      <c r="U22" s="157">
        <v>0.254</v>
      </c>
      <c r="V22" s="157">
        <f>ROUND(E22*U22,2)</f>
        <v>7.01</v>
      </c>
      <c r="W22" s="157"/>
      <c r="X22" s="157" t="s">
        <v>169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170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55"/>
      <c r="B23" s="156"/>
      <c r="C23" s="187" t="s">
        <v>851</v>
      </c>
      <c r="D23" s="185"/>
      <c r="E23" s="186">
        <v>27.6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200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72">
        <v>7</v>
      </c>
      <c r="B24" s="173" t="s">
        <v>212</v>
      </c>
      <c r="C24" s="180" t="s">
        <v>213</v>
      </c>
      <c r="D24" s="174" t="s">
        <v>198</v>
      </c>
      <c r="E24" s="175">
        <v>65.232600000000005</v>
      </c>
      <c r="F24" s="176"/>
      <c r="G24" s="177">
        <f>ROUND(E24*F24,2)</f>
        <v>0</v>
      </c>
      <c r="H24" s="158">
        <v>0</v>
      </c>
      <c r="I24" s="157">
        <f>ROUND(E24*H24,2)</f>
        <v>0</v>
      </c>
      <c r="J24" s="158">
        <v>282.5</v>
      </c>
      <c r="K24" s="157">
        <f>ROUND(E24*J24,2)</f>
        <v>18428.21</v>
      </c>
      <c r="L24" s="157">
        <v>15</v>
      </c>
      <c r="M24" s="157">
        <f>G24*(1+L24/100)</f>
        <v>0</v>
      </c>
      <c r="N24" s="157">
        <v>0</v>
      </c>
      <c r="O24" s="157">
        <f>ROUND(E24*N24,2)</f>
        <v>0</v>
      </c>
      <c r="P24" s="157">
        <v>0</v>
      </c>
      <c r="Q24" s="157">
        <f>ROUND(E24*P24,2)</f>
        <v>0</v>
      </c>
      <c r="R24" s="157"/>
      <c r="S24" s="157" t="s">
        <v>187</v>
      </c>
      <c r="T24" s="157" t="s">
        <v>187</v>
      </c>
      <c r="U24" s="157">
        <v>0</v>
      </c>
      <c r="V24" s="157">
        <f>ROUND(E24*U24,2)</f>
        <v>0</v>
      </c>
      <c r="W24" s="157"/>
      <c r="X24" s="157" t="s">
        <v>169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170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72">
        <v>8</v>
      </c>
      <c r="B25" s="173" t="s">
        <v>852</v>
      </c>
      <c r="C25" s="180" t="s">
        <v>853</v>
      </c>
      <c r="D25" s="174" t="s">
        <v>218</v>
      </c>
      <c r="E25" s="175">
        <v>27.6</v>
      </c>
      <c r="F25" s="176"/>
      <c r="G25" s="177">
        <f>ROUND(E25*F25,2)</f>
        <v>0</v>
      </c>
      <c r="H25" s="158">
        <v>3.43</v>
      </c>
      <c r="I25" s="157">
        <f>ROUND(E25*H25,2)</f>
        <v>94.67</v>
      </c>
      <c r="J25" s="158">
        <v>8.77</v>
      </c>
      <c r="K25" s="157">
        <f>ROUND(E25*J25,2)</f>
        <v>242.05</v>
      </c>
      <c r="L25" s="157">
        <v>15</v>
      </c>
      <c r="M25" s="157">
        <f>G25*(1+L25/100)</f>
        <v>0</v>
      </c>
      <c r="N25" s="157">
        <v>3.0000000000000001E-5</v>
      </c>
      <c r="O25" s="157">
        <f>ROUND(E25*N25,2)</f>
        <v>0</v>
      </c>
      <c r="P25" s="157">
        <v>0</v>
      </c>
      <c r="Q25" s="157">
        <f>ROUND(E25*P25,2)</f>
        <v>0</v>
      </c>
      <c r="R25" s="157"/>
      <c r="S25" s="157" t="s">
        <v>187</v>
      </c>
      <c r="T25" s="157" t="s">
        <v>187</v>
      </c>
      <c r="U25" s="157">
        <v>2.1000000000000001E-2</v>
      </c>
      <c r="V25" s="157">
        <f>ROUND(E25*U25,2)</f>
        <v>0.57999999999999996</v>
      </c>
      <c r="W25" s="157"/>
      <c r="X25" s="157" t="s">
        <v>528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854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x14ac:dyDescent="0.2">
      <c r="A26" s="160" t="s">
        <v>162</v>
      </c>
      <c r="B26" s="161" t="s">
        <v>69</v>
      </c>
      <c r="C26" s="179" t="s">
        <v>70</v>
      </c>
      <c r="D26" s="162"/>
      <c r="E26" s="163"/>
      <c r="F26" s="164"/>
      <c r="G26" s="165">
        <f>SUMIF(AG27:AG40,"&lt;&gt;NOR",G27:G40)</f>
        <v>0</v>
      </c>
      <c r="H26" s="159"/>
      <c r="I26" s="159">
        <f>SUM(I27:I40)</f>
        <v>139332.61000000002</v>
      </c>
      <c r="J26" s="159"/>
      <c r="K26" s="159">
        <f>SUM(K27:K40)</f>
        <v>50968.78</v>
      </c>
      <c r="L26" s="159"/>
      <c r="M26" s="159">
        <f>SUM(M27:M40)</f>
        <v>0</v>
      </c>
      <c r="N26" s="159"/>
      <c r="O26" s="159">
        <f>SUM(O27:O40)</f>
        <v>130.88</v>
      </c>
      <c r="P26" s="159"/>
      <c r="Q26" s="159">
        <f>SUM(Q27:Q40)</f>
        <v>0</v>
      </c>
      <c r="R26" s="159"/>
      <c r="S26" s="159"/>
      <c r="T26" s="159"/>
      <c r="U26" s="159"/>
      <c r="V26" s="159">
        <f>SUM(V27:V40)</f>
        <v>116.58</v>
      </c>
      <c r="W26" s="159"/>
      <c r="X26" s="159"/>
      <c r="AG26" t="s">
        <v>163</v>
      </c>
    </row>
    <row r="27" spans="1:60" outlineLevel="1" x14ac:dyDescent="0.2">
      <c r="A27" s="166">
        <v>9</v>
      </c>
      <c r="B27" s="167" t="s">
        <v>214</v>
      </c>
      <c r="C27" s="181" t="s">
        <v>215</v>
      </c>
      <c r="D27" s="168" t="s">
        <v>198</v>
      </c>
      <c r="E27" s="169">
        <v>10.240500000000001</v>
      </c>
      <c r="F27" s="170"/>
      <c r="G27" s="171">
        <f>ROUND(E27*F27,2)</f>
        <v>0</v>
      </c>
      <c r="H27" s="158">
        <v>3092.34</v>
      </c>
      <c r="I27" s="157">
        <f>ROUND(E27*H27,2)</f>
        <v>31667.11</v>
      </c>
      <c r="J27" s="158">
        <v>222.66</v>
      </c>
      <c r="K27" s="157">
        <f>ROUND(E27*J27,2)</f>
        <v>2280.15</v>
      </c>
      <c r="L27" s="157">
        <v>15</v>
      </c>
      <c r="M27" s="157">
        <f>G27*(1+L27/100)</f>
        <v>0</v>
      </c>
      <c r="N27" s="157">
        <v>2.5855999999999999</v>
      </c>
      <c r="O27" s="157">
        <f>ROUND(E27*N27,2)</f>
        <v>26.48</v>
      </c>
      <c r="P27" s="157">
        <v>0</v>
      </c>
      <c r="Q27" s="157">
        <f>ROUND(E27*P27,2)</f>
        <v>0</v>
      </c>
      <c r="R27" s="157"/>
      <c r="S27" s="157" t="s">
        <v>187</v>
      </c>
      <c r="T27" s="157" t="s">
        <v>187</v>
      </c>
      <c r="U27" s="157">
        <v>0.52900000000000003</v>
      </c>
      <c r="V27" s="157">
        <f>ROUND(E27*U27,2)</f>
        <v>5.42</v>
      </c>
      <c r="W27" s="157"/>
      <c r="X27" s="157" t="s">
        <v>169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170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187" t="s">
        <v>843</v>
      </c>
      <c r="D28" s="185"/>
      <c r="E28" s="186">
        <v>10.24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200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66">
        <v>10</v>
      </c>
      <c r="B29" s="167" t="s">
        <v>216</v>
      </c>
      <c r="C29" s="181" t="s">
        <v>217</v>
      </c>
      <c r="D29" s="168" t="s">
        <v>218</v>
      </c>
      <c r="E29" s="169">
        <v>32.94</v>
      </c>
      <c r="F29" s="170"/>
      <c r="G29" s="171">
        <f>ROUND(E29*F29,2)</f>
        <v>0</v>
      </c>
      <c r="H29" s="158">
        <v>161.61000000000001</v>
      </c>
      <c r="I29" s="157">
        <f>ROUND(E29*H29,2)</f>
        <v>5323.43</v>
      </c>
      <c r="J29" s="158">
        <v>640.39</v>
      </c>
      <c r="K29" s="157">
        <f>ROUND(E29*J29,2)</f>
        <v>21094.45</v>
      </c>
      <c r="L29" s="157">
        <v>15</v>
      </c>
      <c r="M29" s="157">
        <f>G29*(1+L29/100)</f>
        <v>0</v>
      </c>
      <c r="N29" s="157">
        <v>3.9199999999999999E-2</v>
      </c>
      <c r="O29" s="157">
        <f>ROUND(E29*N29,2)</f>
        <v>1.29</v>
      </c>
      <c r="P29" s="157">
        <v>0</v>
      </c>
      <c r="Q29" s="157">
        <f>ROUND(E29*P29,2)</f>
        <v>0</v>
      </c>
      <c r="R29" s="157"/>
      <c r="S29" s="157" t="s">
        <v>187</v>
      </c>
      <c r="T29" s="157" t="s">
        <v>187</v>
      </c>
      <c r="U29" s="157">
        <v>1.6</v>
      </c>
      <c r="V29" s="157">
        <f>ROUND(E29*U29,2)</f>
        <v>52.7</v>
      </c>
      <c r="W29" s="157"/>
      <c r="X29" s="157" t="s">
        <v>169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170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187" t="s">
        <v>855</v>
      </c>
      <c r="D30" s="185"/>
      <c r="E30" s="186">
        <v>19.21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200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5"/>
      <c r="B31" s="156"/>
      <c r="C31" s="187" t="s">
        <v>856</v>
      </c>
      <c r="D31" s="185"/>
      <c r="E31" s="186">
        <v>13.72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200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72">
        <v>11</v>
      </c>
      <c r="B32" s="173" t="s">
        <v>221</v>
      </c>
      <c r="C32" s="180" t="s">
        <v>222</v>
      </c>
      <c r="D32" s="174" t="s">
        <v>218</v>
      </c>
      <c r="E32" s="175">
        <v>32.94</v>
      </c>
      <c r="F32" s="176"/>
      <c r="G32" s="177">
        <f>ROUND(E32*F32,2)</f>
        <v>0</v>
      </c>
      <c r="H32" s="158">
        <v>0</v>
      </c>
      <c r="I32" s="157">
        <f>ROUND(E32*H32,2)</f>
        <v>0</v>
      </c>
      <c r="J32" s="158">
        <v>129</v>
      </c>
      <c r="K32" s="157">
        <f>ROUND(E32*J32,2)</f>
        <v>4249.26</v>
      </c>
      <c r="L32" s="157">
        <v>15</v>
      </c>
      <c r="M32" s="157">
        <f>G32*(1+L32/100)</f>
        <v>0</v>
      </c>
      <c r="N32" s="157">
        <v>0</v>
      </c>
      <c r="O32" s="157">
        <f>ROUND(E32*N32,2)</f>
        <v>0</v>
      </c>
      <c r="P32" s="157">
        <v>0</v>
      </c>
      <c r="Q32" s="157">
        <f>ROUND(E32*P32,2)</f>
        <v>0</v>
      </c>
      <c r="R32" s="157"/>
      <c r="S32" s="157" t="s">
        <v>187</v>
      </c>
      <c r="T32" s="157" t="s">
        <v>187</v>
      </c>
      <c r="U32" s="157">
        <v>0.32</v>
      </c>
      <c r="V32" s="157">
        <f>ROUND(E32*U32,2)</f>
        <v>10.54</v>
      </c>
      <c r="W32" s="157"/>
      <c r="X32" s="157" t="s">
        <v>169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170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66">
        <v>12</v>
      </c>
      <c r="B33" s="167" t="s">
        <v>223</v>
      </c>
      <c r="C33" s="181" t="s">
        <v>224</v>
      </c>
      <c r="D33" s="168" t="s">
        <v>198</v>
      </c>
      <c r="E33" s="169">
        <v>27.777699999999999</v>
      </c>
      <c r="F33" s="170"/>
      <c r="G33" s="171">
        <f>ROUND(E33*F33,2)</f>
        <v>0</v>
      </c>
      <c r="H33" s="158">
        <v>2659.01</v>
      </c>
      <c r="I33" s="157">
        <f>ROUND(E33*H33,2)</f>
        <v>73861.179999999993</v>
      </c>
      <c r="J33" s="158">
        <v>285.99</v>
      </c>
      <c r="K33" s="157">
        <f>ROUND(E33*J33,2)</f>
        <v>7944.14</v>
      </c>
      <c r="L33" s="157">
        <v>15</v>
      </c>
      <c r="M33" s="157">
        <f>G33*(1+L33/100)</f>
        <v>0</v>
      </c>
      <c r="N33" s="157">
        <v>2.5249999999999999</v>
      </c>
      <c r="O33" s="157">
        <f>ROUND(E33*N33,2)</f>
        <v>70.14</v>
      </c>
      <c r="P33" s="157">
        <v>0</v>
      </c>
      <c r="Q33" s="157">
        <f>ROUND(E33*P33,2)</f>
        <v>0</v>
      </c>
      <c r="R33" s="157"/>
      <c r="S33" s="157" t="s">
        <v>187</v>
      </c>
      <c r="T33" s="157" t="s">
        <v>187</v>
      </c>
      <c r="U33" s="157">
        <v>0.47699999999999998</v>
      </c>
      <c r="V33" s="157">
        <f>ROUND(E33*U33,2)</f>
        <v>13.25</v>
      </c>
      <c r="W33" s="157"/>
      <c r="X33" s="157" t="s">
        <v>169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170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55"/>
      <c r="B34" s="156"/>
      <c r="C34" s="187" t="s">
        <v>857</v>
      </c>
      <c r="D34" s="185"/>
      <c r="E34" s="186">
        <v>27.78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200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66">
        <v>13</v>
      </c>
      <c r="B35" s="167" t="s">
        <v>226</v>
      </c>
      <c r="C35" s="181" t="s">
        <v>227</v>
      </c>
      <c r="D35" s="168" t="s">
        <v>198</v>
      </c>
      <c r="E35" s="169">
        <v>3.6074999999999999</v>
      </c>
      <c r="F35" s="170"/>
      <c r="G35" s="171">
        <f>ROUND(E35*F35,2)</f>
        <v>0</v>
      </c>
      <c r="H35" s="158">
        <v>2967.97</v>
      </c>
      <c r="I35" s="157">
        <f>ROUND(E35*H35,2)</f>
        <v>10706.95</v>
      </c>
      <c r="J35" s="158">
        <v>287.02999999999997</v>
      </c>
      <c r="K35" s="157">
        <f>ROUND(E35*J35,2)</f>
        <v>1035.46</v>
      </c>
      <c r="L35" s="157">
        <v>15</v>
      </c>
      <c r="M35" s="157">
        <f>G35*(1+L35/100)</f>
        <v>0</v>
      </c>
      <c r="N35" s="157">
        <v>2.5249999999999999</v>
      </c>
      <c r="O35" s="157">
        <f>ROUND(E35*N35,2)</f>
        <v>9.11</v>
      </c>
      <c r="P35" s="157">
        <v>0</v>
      </c>
      <c r="Q35" s="157">
        <f>ROUND(E35*P35,2)</f>
        <v>0</v>
      </c>
      <c r="R35" s="157"/>
      <c r="S35" s="157" t="s">
        <v>187</v>
      </c>
      <c r="T35" s="157" t="s">
        <v>187</v>
      </c>
      <c r="U35" s="157">
        <v>0.48</v>
      </c>
      <c r="V35" s="157">
        <f>ROUND(E35*U35,2)</f>
        <v>1.73</v>
      </c>
      <c r="W35" s="157"/>
      <c r="X35" s="157" t="s">
        <v>169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170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55"/>
      <c r="B36" s="156"/>
      <c r="C36" s="187" t="s">
        <v>858</v>
      </c>
      <c r="D36" s="185"/>
      <c r="E36" s="186">
        <v>3.61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200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66">
        <v>14</v>
      </c>
      <c r="B37" s="167" t="s">
        <v>229</v>
      </c>
      <c r="C37" s="181" t="s">
        <v>230</v>
      </c>
      <c r="D37" s="168" t="s">
        <v>231</v>
      </c>
      <c r="E37" s="169">
        <v>0.40389999999999998</v>
      </c>
      <c r="F37" s="170"/>
      <c r="G37" s="171">
        <f>ROUND(E37*F37,2)</f>
        <v>0</v>
      </c>
      <c r="H37" s="158">
        <v>25523.14</v>
      </c>
      <c r="I37" s="157">
        <f>ROUND(E37*H37,2)</f>
        <v>10308.799999999999</v>
      </c>
      <c r="J37" s="158">
        <v>12586.86</v>
      </c>
      <c r="K37" s="157">
        <f>ROUND(E37*J37,2)</f>
        <v>5083.83</v>
      </c>
      <c r="L37" s="157">
        <v>15</v>
      </c>
      <c r="M37" s="157">
        <f>G37*(1+L37/100)</f>
        <v>0</v>
      </c>
      <c r="N37" s="157">
        <v>1.0211600000000001</v>
      </c>
      <c r="O37" s="157">
        <f>ROUND(E37*N37,2)</f>
        <v>0.41</v>
      </c>
      <c r="P37" s="157">
        <v>0</v>
      </c>
      <c r="Q37" s="157">
        <f>ROUND(E37*P37,2)</f>
        <v>0</v>
      </c>
      <c r="R37" s="157"/>
      <c r="S37" s="157" t="s">
        <v>187</v>
      </c>
      <c r="T37" s="157" t="s">
        <v>187</v>
      </c>
      <c r="U37" s="157">
        <v>23.530999999999999</v>
      </c>
      <c r="V37" s="157">
        <f>ROUND(E37*U37,2)</f>
        <v>9.5</v>
      </c>
      <c r="W37" s="157"/>
      <c r="X37" s="157" t="s">
        <v>169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170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55"/>
      <c r="B38" s="156"/>
      <c r="C38" s="187" t="s">
        <v>859</v>
      </c>
      <c r="D38" s="185"/>
      <c r="E38" s="186">
        <v>0.4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200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66">
        <v>15</v>
      </c>
      <c r="B39" s="167" t="s">
        <v>233</v>
      </c>
      <c r="C39" s="181" t="s">
        <v>234</v>
      </c>
      <c r="D39" s="168" t="s">
        <v>198</v>
      </c>
      <c r="E39" s="169">
        <v>12.764200000000001</v>
      </c>
      <c r="F39" s="170"/>
      <c r="G39" s="171">
        <f>ROUND(E39*F39,2)</f>
        <v>0</v>
      </c>
      <c r="H39" s="158">
        <v>584.85</v>
      </c>
      <c r="I39" s="157">
        <f>ROUND(E39*H39,2)</f>
        <v>7465.14</v>
      </c>
      <c r="J39" s="158">
        <v>727.15</v>
      </c>
      <c r="K39" s="157">
        <f>ROUND(E39*J39,2)</f>
        <v>9281.49</v>
      </c>
      <c r="L39" s="157">
        <v>15</v>
      </c>
      <c r="M39" s="157">
        <f>G39*(1+L39/100)</f>
        <v>0</v>
      </c>
      <c r="N39" s="157">
        <v>1.837</v>
      </c>
      <c r="O39" s="157">
        <f>ROUND(E39*N39,2)</f>
        <v>23.45</v>
      </c>
      <c r="P39" s="157">
        <v>0</v>
      </c>
      <c r="Q39" s="157">
        <f>ROUND(E39*P39,2)</f>
        <v>0</v>
      </c>
      <c r="R39" s="157"/>
      <c r="S39" s="157" t="s">
        <v>187</v>
      </c>
      <c r="T39" s="157" t="s">
        <v>187</v>
      </c>
      <c r="U39" s="157">
        <v>1.8360000000000001</v>
      </c>
      <c r="V39" s="157">
        <f>ROUND(E39*U39,2)</f>
        <v>23.44</v>
      </c>
      <c r="W39" s="157"/>
      <c r="X39" s="157" t="s">
        <v>169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170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187" t="s">
        <v>860</v>
      </c>
      <c r="D40" s="185"/>
      <c r="E40" s="186">
        <v>12.76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200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x14ac:dyDescent="0.2">
      <c r="A41" s="160" t="s">
        <v>162</v>
      </c>
      <c r="B41" s="161" t="s">
        <v>71</v>
      </c>
      <c r="C41" s="179" t="s">
        <v>72</v>
      </c>
      <c r="D41" s="162"/>
      <c r="E41" s="163"/>
      <c r="F41" s="164"/>
      <c r="G41" s="165">
        <f>SUMIF(AG42:AG57,"&lt;&gt;NOR",G42:G57)</f>
        <v>0</v>
      </c>
      <c r="H41" s="159"/>
      <c r="I41" s="159">
        <f>SUM(I42:I57)</f>
        <v>518536.79999999993</v>
      </c>
      <c r="J41" s="159"/>
      <c r="K41" s="159">
        <f>SUM(K42:K57)</f>
        <v>370985.12</v>
      </c>
      <c r="L41" s="159"/>
      <c r="M41" s="159">
        <f>SUM(M42:M57)</f>
        <v>0</v>
      </c>
      <c r="N41" s="159"/>
      <c r="O41" s="159">
        <f>SUM(O42:O57)</f>
        <v>56.25</v>
      </c>
      <c r="P41" s="159"/>
      <c r="Q41" s="159">
        <f>SUM(Q42:Q57)</f>
        <v>0</v>
      </c>
      <c r="R41" s="159"/>
      <c r="S41" s="159"/>
      <c r="T41" s="159"/>
      <c r="U41" s="159"/>
      <c r="V41" s="159">
        <f>SUM(V42:V57)</f>
        <v>769.52</v>
      </c>
      <c r="W41" s="159"/>
      <c r="X41" s="159"/>
      <c r="AG41" t="s">
        <v>163</v>
      </c>
    </row>
    <row r="42" spans="1:60" outlineLevel="1" x14ac:dyDescent="0.2">
      <c r="A42" s="166">
        <v>16</v>
      </c>
      <c r="B42" s="167" t="s">
        <v>236</v>
      </c>
      <c r="C42" s="181" t="s">
        <v>237</v>
      </c>
      <c r="D42" s="168" t="s">
        <v>218</v>
      </c>
      <c r="E42" s="169">
        <v>253.86199999999999</v>
      </c>
      <c r="F42" s="170"/>
      <c r="G42" s="171">
        <f>ROUND(E42*F42,2)</f>
        <v>0</v>
      </c>
      <c r="H42" s="158">
        <v>986.27</v>
      </c>
      <c r="I42" s="157">
        <f>ROUND(E42*H42,2)</f>
        <v>250376.47</v>
      </c>
      <c r="J42" s="158">
        <v>274.73</v>
      </c>
      <c r="K42" s="157">
        <f>ROUND(E42*J42,2)</f>
        <v>69743.509999999995</v>
      </c>
      <c r="L42" s="157">
        <v>15</v>
      </c>
      <c r="M42" s="157">
        <f>G42*(1+L42/100)</f>
        <v>0</v>
      </c>
      <c r="N42" s="157">
        <v>0.14802000000000001</v>
      </c>
      <c r="O42" s="157">
        <f>ROUND(E42*N42,2)</f>
        <v>37.58</v>
      </c>
      <c r="P42" s="157">
        <v>0</v>
      </c>
      <c r="Q42" s="157">
        <f>ROUND(E42*P42,2)</f>
        <v>0</v>
      </c>
      <c r="R42" s="157"/>
      <c r="S42" s="157" t="s">
        <v>187</v>
      </c>
      <c r="T42" s="157" t="s">
        <v>187</v>
      </c>
      <c r="U42" s="157">
        <v>0.58499999999999996</v>
      </c>
      <c r="V42" s="157">
        <f>ROUND(E42*U42,2)</f>
        <v>148.51</v>
      </c>
      <c r="W42" s="157"/>
      <c r="X42" s="157" t="s">
        <v>169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170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55"/>
      <c r="B43" s="156"/>
      <c r="C43" s="187" t="s">
        <v>861</v>
      </c>
      <c r="D43" s="185"/>
      <c r="E43" s="186">
        <v>83.73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200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55"/>
      <c r="B44" s="156"/>
      <c r="C44" s="187" t="s">
        <v>861</v>
      </c>
      <c r="D44" s="185"/>
      <c r="E44" s="186">
        <v>83.73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200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187" t="s">
        <v>862</v>
      </c>
      <c r="D45" s="185"/>
      <c r="E45" s="186">
        <v>86.39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200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72">
        <v>17</v>
      </c>
      <c r="B46" s="173" t="s">
        <v>863</v>
      </c>
      <c r="C46" s="180" t="s">
        <v>864</v>
      </c>
      <c r="D46" s="174" t="s">
        <v>218</v>
      </c>
      <c r="E46" s="175">
        <v>10</v>
      </c>
      <c r="F46" s="176"/>
      <c r="G46" s="177">
        <f>ROUND(E46*F46,2)</f>
        <v>0</v>
      </c>
      <c r="H46" s="158">
        <v>1785.55</v>
      </c>
      <c r="I46" s="157">
        <f>ROUND(E46*H46,2)</f>
        <v>17855.5</v>
      </c>
      <c r="J46" s="158">
        <v>374.45</v>
      </c>
      <c r="K46" s="157">
        <f>ROUND(E46*J46,2)</f>
        <v>3744.5</v>
      </c>
      <c r="L46" s="157">
        <v>15</v>
      </c>
      <c r="M46" s="157">
        <f>G46*(1+L46/100)</f>
        <v>0</v>
      </c>
      <c r="N46" s="157">
        <v>0.20765</v>
      </c>
      <c r="O46" s="157">
        <f>ROUND(E46*N46,2)</f>
        <v>2.08</v>
      </c>
      <c r="P46" s="157">
        <v>0</v>
      </c>
      <c r="Q46" s="157">
        <f>ROUND(E46*P46,2)</f>
        <v>0</v>
      </c>
      <c r="R46" s="157"/>
      <c r="S46" s="157" t="s">
        <v>187</v>
      </c>
      <c r="T46" s="157" t="s">
        <v>187</v>
      </c>
      <c r="U46" s="157">
        <v>0.79649999999999999</v>
      </c>
      <c r="V46" s="157">
        <f>ROUND(E46*U46,2)</f>
        <v>7.97</v>
      </c>
      <c r="W46" s="157"/>
      <c r="X46" s="157" t="s">
        <v>169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170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ht="22.5" outlineLevel="1" x14ac:dyDescent="0.2">
      <c r="A47" s="166">
        <v>18</v>
      </c>
      <c r="B47" s="167" t="s">
        <v>240</v>
      </c>
      <c r="C47" s="181" t="s">
        <v>241</v>
      </c>
      <c r="D47" s="168" t="s">
        <v>242</v>
      </c>
      <c r="E47" s="169">
        <v>72</v>
      </c>
      <c r="F47" s="170"/>
      <c r="G47" s="171">
        <f>ROUND(E47*F47,2)</f>
        <v>0</v>
      </c>
      <c r="H47" s="158">
        <v>1375.46</v>
      </c>
      <c r="I47" s="157">
        <f>ROUND(E47*H47,2)</f>
        <v>99033.12</v>
      </c>
      <c r="J47" s="158">
        <v>176.54</v>
      </c>
      <c r="K47" s="157">
        <f>ROUND(E47*J47,2)</f>
        <v>12710.88</v>
      </c>
      <c r="L47" s="157">
        <v>15</v>
      </c>
      <c r="M47" s="157">
        <f>G47*(1+L47/100)</f>
        <v>0</v>
      </c>
      <c r="N47" s="157">
        <v>5.5050000000000002E-2</v>
      </c>
      <c r="O47" s="157">
        <f>ROUND(E47*N47,2)</f>
        <v>3.96</v>
      </c>
      <c r="P47" s="157">
        <v>0</v>
      </c>
      <c r="Q47" s="157">
        <f>ROUND(E47*P47,2)</f>
        <v>0</v>
      </c>
      <c r="R47" s="157"/>
      <c r="S47" s="157" t="s">
        <v>187</v>
      </c>
      <c r="T47" s="157" t="s">
        <v>187</v>
      </c>
      <c r="U47" s="157">
        <v>0.24199999999999999</v>
      </c>
      <c r="V47" s="157">
        <f>ROUND(E47*U47,2)</f>
        <v>17.420000000000002</v>
      </c>
      <c r="W47" s="157"/>
      <c r="X47" s="157" t="s">
        <v>169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170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55"/>
      <c r="B48" s="156"/>
      <c r="C48" s="187" t="s">
        <v>865</v>
      </c>
      <c r="D48" s="185"/>
      <c r="E48" s="186">
        <v>72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200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22.5" outlineLevel="1" x14ac:dyDescent="0.2">
      <c r="A49" s="166">
        <v>19</v>
      </c>
      <c r="B49" s="167" t="s">
        <v>244</v>
      </c>
      <c r="C49" s="181" t="s">
        <v>245</v>
      </c>
      <c r="D49" s="168" t="s">
        <v>218</v>
      </c>
      <c r="E49" s="169">
        <v>35.524999999999999</v>
      </c>
      <c r="F49" s="170"/>
      <c r="G49" s="171">
        <f>ROUND(E49*F49,2)</f>
        <v>0</v>
      </c>
      <c r="H49" s="158">
        <v>294.56</v>
      </c>
      <c r="I49" s="157">
        <f>ROUND(E49*H49,2)</f>
        <v>10464.24</v>
      </c>
      <c r="J49" s="158">
        <v>439.44</v>
      </c>
      <c r="K49" s="157">
        <f>ROUND(E49*J49,2)</f>
        <v>15611.11</v>
      </c>
      <c r="L49" s="157">
        <v>15</v>
      </c>
      <c r="M49" s="157">
        <f>G49*(1+L49/100)</f>
        <v>0</v>
      </c>
      <c r="N49" s="157">
        <v>1.7819999999999999E-2</v>
      </c>
      <c r="O49" s="157">
        <f>ROUND(E49*N49,2)</f>
        <v>0.63</v>
      </c>
      <c r="P49" s="157">
        <v>0</v>
      </c>
      <c r="Q49" s="157">
        <f>ROUND(E49*P49,2)</f>
        <v>0</v>
      </c>
      <c r="R49" s="157"/>
      <c r="S49" s="157" t="s">
        <v>187</v>
      </c>
      <c r="T49" s="157" t="s">
        <v>187</v>
      </c>
      <c r="U49" s="157">
        <v>0.92700000000000005</v>
      </c>
      <c r="V49" s="157">
        <f>ROUND(E49*U49,2)</f>
        <v>32.93</v>
      </c>
      <c r="W49" s="157"/>
      <c r="X49" s="157" t="s">
        <v>169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246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55"/>
      <c r="B50" s="156"/>
      <c r="C50" s="187" t="s">
        <v>866</v>
      </c>
      <c r="D50" s="185"/>
      <c r="E50" s="186">
        <v>35.520000000000003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200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22.5" outlineLevel="1" x14ac:dyDescent="0.2">
      <c r="A51" s="166">
        <v>20</v>
      </c>
      <c r="B51" s="167" t="s">
        <v>248</v>
      </c>
      <c r="C51" s="181" t="s">
        <v>249</v>
      </c>
      <c r="D51" s="168" t="s">
        <v>218</v>
      </c>
      <c r="E51" s="169">
        <v>15</v>
      </c>
      <c r="F51" s="170"/>
      <c r="G51" s="171">
        <f>ROUND(E51*F51,2)</f>
        <v>0</v>
      </c>
      <c r="H51" s="158">
        <v>213.05</v>
      </c>
      <c r="I51" s="157">
        <f>ROUND(E51*H51,2)</f>
        <v>3195.75</v>
      </c>
      <c r="J51" s="158">
        <v>482.95</v>
      </c>
      <c r="K51" s="157">
        <f>ROUND(E51*J51,2)</f>
        <v>7244.25</v>
      </c>
      <c r="L51" s="157">
        <v>15</v>
      </c>
      <c r="M51" s="157">
        <f>G51*(1+L51/100)</f>
        <v>0</v>
      </c>
      <c r="N51" s="157">
        <v>1.8599999999999998E-2</v>
      </c>
      <c r="O51" s="157">
        <f>ROUND(E51*N51,2)</f>
        <v>0.28000000000000003</v>
      </c>
      <c r="P51" s="157">
        <v>0</v>
      </c>
      <c r="Q51" s="157">
        <f>ROUND(E51*P51,2)</f>
        <v>0</v>
      </c>
      <c r="R51" s="157"/>
      <c r="S51" s="157" t="s">
        <v>187</v>
      </c>
      <c r="T51" s="157" t="s">
        <v>187</v>
      </c>
      <c r="U51" s="157">
        <v>1.0109999999999999</v>
      </c>
      <c r="V51" s="157">
        <f>ROUND(E51*U51,2)</f>
        <v>15.17</v>
      </c>
      <c r="W51" s="157"/>
      <c r="X51" s="157" t="s">
        <v>169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170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187" t="s">
        <v>867</v>
      </c>
      <c r="D52" s="185"/>
      <c r="E52" s="186">
        <v>15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200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22.5" outlineLevel="1" x14ac:dyDescent="0.2">
      <c r="A53" s="166">
        <v>21</v>
      </c>
      <c r="B53" s="167" t="s">
        <v>251</v>
      </c>
      <c r="C53" s="181" t="s">
        <v>252</v>
      </c>
      <c r="D53" s="168" t="s">
        <v>218</v>
      </c>
      <c r="E53" s="169">
        <v>520.57000000000005</v>
      </c>
      <c r="F53" s="170"/>
      <c r="G53" s="171">
        <f>ROUND(E53*F53,2)</f>
        <v>0</v>
      </c>
      <c r="H53" s="158">
        <v>228.17</v>
      </c>
      <c r="I53" s="157">
        <f>ROUND(E53*H53,2)</f>
        <v>118778.46</v>
      </c>
      <c r="J53" s="158">
        <v>482.83</v>
      </c>
      <c r="K53" s="157">
        <f>ROUND(E53*J53,2)</f>
        <v>251346.81</v>
      </c>
      <c r="L53" s="157">
        <v>15</v>
      </c>
      <c r="M53" s="157">
        <f>G53*(1+L53/100)</f>
        <v>0</v>
      </c>
      <c r="N53" s="157">
        <v>2.017E-2</v>
      </c>
      <c r="O53" s="157">
        <f>ROUND(E53*N53,2)</f>
        <v>10.5</v>
      </c>
      <c r="P53" s="157">
        <v>0</v>
      </c>
      <c r="Q53" s="157">
        <f>ROUND(E53*P53,2)</f>
        <v>0</v>
      </c>
      <c r="R53" s="157"/>
      <c r="S53" s="157" t="s">
        <v>187</v>
      </c>
      <c r="T53" s="157" t="s">
        <v>187</v>
      </c>
      <c r="U53" s="157">
        <v>1.0109999999999999</v>
      </c>
      <c r="V53" s="157">
        <f>ROUND(E53*U53,2)</f>
        <v>526.29999999999995</v>
      </c>
      <c r="W53" s="157"/>
      <c r="X53" s="157" t="s">
        <v>169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170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187" t="s">
        <v>868</v>
      </c>
      <c r="D54" s="185"/>
      <c r="E54" s="186">
        <v>520.57000000000005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200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66">
        <v>22</v>
      </c>
      <c r="B55" s="167" t="s">
        <v>255</v>
      </c>
      <c r="C55" s="181" t="s">
        <v>256</v>
      </c>
      <c r="D55" s="168" t="s">
        <v>218</v>
      </c>
      <c r="E55" s="169">
        <v>640.97</v>
      </c>
      <c r="F55" s="170"/>
      <c r="G55" s="171">
        <f>ROUND(E55*F55,2)</f>
        <v>0</v>
      </c>
      <c r="H55" s="158">
        <v>27.84</v>
      </c>
      <c r="I55" s="157">
        <f>ROUND(E55*H55,2)</f>
        <v>17844.599999999999</v>
      </c>
      <c r="J55" s="158">
        <v>15.96</v>
      </c>
      <c r="K55" s="157">
        <f>ROUND(E55*J55,2)</f>
        <v>10229.879999999999</v>
      </c>
      <c r="L55" s="157">
        <v>15</v>
      </c>
      <c r="M55" s="157">
        <f>G55*(1+L55/100)</f>
        <v>0</v>
      </c>
      <c r="N55" s="157">
        <v>1.81E-3</v>
      </c>
      <c r="O55" s="157">
        <f>ROUND(E55*N55,2)</f>
        <v>1.1599999999999999</v>
      </c>
      <c r="P55" s="157">
        <v>0</v>
      </c>
      <c r="Q55" s="157">
        <f>ROUND(E55*P55,2)</f>
        <v>0</v>
      </c>
      <c r="R55" s="157"/>
      <c r="S55" s="157" t="s">
        <v>187</v>
      </c>
      <c r="T55" s="157" t="s">
        <v>187</v>
      </c>
      <c r="U55" s="157">
        <v>3.2000000000000001E-2</v>
      </c>
      <c r="V55" s="157">
        <f>ROUND(E55*U55,2)</f>
        <v>20.51</v>
      </c>
      <c r="W55" s="157"/>
      <c r="X55" s="157" t="s">
        <v>169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170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55"/>
      <c r="B56" s="156"/>
      <c r="C56" s="187" t="s">
        <v>869</v>
      </c>
      <c r="D56" s="185"/>
      <c r="E56" s="186">
        <v>640.97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200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72">
        <v>23</v>
      </c>
      <c r="B57" s="173" t="s">
        <v>260</v>
      </c>
      <c r="C57" s="180" t="s">
        <v>261</v>
      </c>
      <c r="D57" s="174" t="s">
        <v>218</v>
      </c>
      <c r="E57" s="175">
        <v>35.524999999999999</v>
      </c>
      <c r="F57" s="176"/>
      <c r="G57" s="177">
        <f>ROUND(E57*F57,2)</f>
        <v>0</v>
      </c>
      <c r="H57" s="158">
        <v>27.83</v>
      </c>
      <c r="I57" s="157">
        <f>ROUND(E57*H57,2)</f>
        <v>988.66</v>
      </c>
      <c r="J57" s="158">
        <v>9.9700000000000006</v>
      </c>
      <c r="K57" s="157">
        <f>ROUND(E57*J57,2)</f>
        <v>354.18</v>
      </c>
      <c r="L57" s="157">
        <v>15</v>
      </c>
      <c r="M57" s="157">
        <f>G57*(1+L57/100)</f>
        <v>0</v>
      </c>
      <c r="N57" s="157">
        <v>1.81E-3</v>
      </c>
      <c r="O57" s="157">
        <f>ROUND(E57*N57,2)</f>
        <v>0.06</v>
      </c>
      <c r="P57" s="157">
        <v>0</v>
      </c>
      <c r="Q57" s="157">
        <f>ROUND(E57*P57,2)</f>
        <v>0</v>
      </c>
      <c r="R57" s="157"/>
      <c r="S57" s="157" t="s">
        <v>187</v>
      </c>
      <c r="T57" s="157" t="s">
        <v>187</v>
      </c>
      <c r="U57" s="157">
        <v>0.02</v>
      </c>
      <c r="V57" s="157">
        <f>ROUND(E57*U57,2)</f>
        <v>0.71</v>
      </c>
      <c r="W57" s="157"/>
      <c r="X57" s="157" t="s">
        <v>169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170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x14ac:dyDescent="0.2">
      <c r="A58" s="160" t="s">
        <v>162</v>
      </c>
      <c r="B58" s="161" t="s">
        <v>75</v>
      </c>
      <c r="C58" s="179" t="s">
        <v>76</v>
      </c>
      <c r="D58" s="162"/>
      <c r="E58" s="163"/>
      <c r="F58" s="164"/>
      <c r="G58" s="165">
        <f>SUMIF(AG59:AG65,"&lt;&gt;NOR",G59:G65)</f>
        <v>0</v>
      </c>
      <c r="H58" s="159"/>
      <c r="I58" s="159">
        <f>SUM(I59:I65)</f>
        <v>13749.720000000001</v>
      </c>
      <c r="J58" s="159"/>
      <c r="K58" s="159">
        <f>SUM(K59:K65)</f>
        <v>14290.089999999998</v>
      </c>
      <c r="L58" s="159"/>
      <c r="M58" s="159">
        <f>SUM(M59:M65)</f>
        <v>0</v>
      </c>
      <c r="N58" s="159"/>
      <c r="O58" s="159">
        <f>SUM(O59:O65)</f>
        <v>5.13</v>
      </c>
      <c r="P58" s="159"/>
      <c r="Q58" s="159">
        <f>SUM(Q59:Q65)</f>
        <v>0</v>
      </c>
      <c r="R58" s="159"/>
      <c r="S58" s="159"/>
      <c r="T58" s="159"/>
      <c r="U58" s="159"/>
      <c r="V58" s="159">
        <f>SUM(V59:V65)</f>
        <v>32.160000000000004</v>
      </c>
      <c r="W58" s="159"/>
      <c r="X58" s="159"/>
      <c r="AG58" t="s">
        <v>163</v>
      </c>
    </row>
    <row r="59" spans="1:60" outlineLevel="1" x14ac:dyDescent="0.2">
      <c r="A59" s="166">
        <v>24</v>
      </c>
      <c r="B59" s="167" t="s">
        <v>265</v>
      </c>
      <c r="C59" s="181" t="s">
        <v>266</v>
      </c>
      <c r="D59" s="168" t="s">
        <v>198</v>
      </c>
      <c r="E59" s="169">
        <v>1.8873</v>
      </c>
      <c r="F59" s="170"/>
      <c r="G59" s="171">
        <f>ROUND(E59*F59,2)</f>
        <v>0</v>
      </c>
      <c r="H59" s="158">
        <v>2555.06</v>
      </c>
      <c r="I59" s="157">
        <f>ROUND(E59*H59,2)</f>
        <v>4822.16</v>
      </c>
      <c r="J59" s="158">
        <v>654.94000000000005</v>
      </c>
      <c r="K59" s="157">
        <f>ROUND(E59*J59,2)</f>
        <v>1236.07</v>
      </c>
      <c r="L59" s="157">
        <v>15</v>
      </c>
      <c r="M59" s="157">
        <f>G59*(1+L59/100)</f>
        <v>0</v>
      </c>
      <c r="N59" s="157">
        <v>2.5251100000000002</v>
      </c>
      <c r="O59" s="157">
        <f>ROUND(E59*N59,2)</f>
        <v>4.7699999999999996</v>
      </c>
      <c r="P59" s="157">
        <v>0</v>
      </c>
      <c r="Q59" s="157">
        <f>ROUND(E59*P59,2)</f>
        <v>0</v>
      </c>
      <c r="R59" s="157"/>
      <c r="S59" s="157" t="s">
        <v>187</v>
      </c>
      <c r="T59" s="157" t="s">
        <v>187</v>
      </c>
      <c r="U59" s="157">
        <v>1.448</v>
      </c>
      <c r="V59" s="157">
        <f>ROUND(E59*U59,2)</f>
        <v>2.73</v>
      </c>
      <c r="W59" s="157"/>
      <c r="X59" s="157" t="s">
        <v>169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170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/>
      <c r="B60" s="156"/>
      <c r="C60" s="187" t="s">
        <v>870</v>
      </c>
      <c r="D60" s="185"/>
      <c r="E60" s="186">
        <v>1.89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200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66">
        <v>25</v>
      </c>
      <c r="B61" s="167" t="s">
        <v>268</v>
      </c>
      <c r="C61" s="181" t="s">
        <v>269</v>
      </c>
      <c r="D61" s="168" t="s">
        <v>218</v>
      </c>
      <c r="E61" s="169">
        <v>20.97</v>
      </c>
      <c r="F61" s="170"/>
      <c r="G61" s="171">
        <f>ROUND(E61*F61,2)</f>
        <v>0</v>
      </c>
      <c r="H61" s="158">
        <v>93.91</v>
      </c>
      <c r="I61" s="157">
        <f>ROUND(E61*H61,2)</f>
        <v>1969.29</v>
      </c>
      <c r="J61" s="158">
        <v>328.09</v>
      </c>
      <c r="K61" s="157">
        <f>ROUND(E61*J61,2)</f>
        <v>6880.05</v>
      </c>
      <c r="L61" s="157">
        <v>15</v>
      </c>
      <c r="M61" s="157">
        <f>G61*(1+L61/100)</f>
        <v>0</v>
      </c>
      <c r="N61" s="157">
        <v>3.4099999999999998E-3</v>
      </c>
      <c r="O61" s="157">
        <f>ROUND(E61*N61,2)</f>
        <v>7.0000000000000007E-2</v>
      </c>
      <c r="P61" s="157">
        <v>0</v>
      </c>
      <c r="Q61" s="157">
        <f>ROUND(E61*P61,2)</f>
        <v>0</v>
      </c>
      <c r="R61" s="157"/>
      <c r="S61" s="157" t="s">
        <v>187</v>
      </c>
      <c r="T61" s="157" t="s">
        <v>187</v>
      </c>
      <c r="U61" s="157">
        <v>0.79</v>
      </c>
      <c r="V61" s="157">
        <f>ROUND(E61*U61,2)</f>
        <v>16.57</v>
      </c>
      <c r="W61" s="157"/>
      <c r="X61" s="157" t="s">
        <v>169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170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55"/>
      <c r="B62" s="156"/>
      <c r="C62" s="187" t="s">
        <v>871</v>
      </c>
      <c r="D62" s="185"/>
      <c r="E62" s="186">
        <v>20.97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200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72">
        <v>26</v>
      </c>
      <c r="B63" s="173" t="s">
        <v>271</v>
      </c>
      <c r="C63" s="180" t="s">
        <v>272</v>
      </c>
      <c r="D63" s="174" t="s">
        <v>218</v>
      </c>
      <c r="E63" s="175">
        <v>20.97</v>
      </c>
      <c r="F63" s="176"/>
      <c r="G63" s="177">
        <f>ROUND(E63*F63,2)</f>
        <v>0</v>
      </c>
      <c r="H63" s="158">
        <v>0</v>
      </c>
      <c r="I63" s="157">
        <f>ROUND(E63*H63,2)</f>
        <v>0</v>
      </c>
      <c r="J63" s="158">
        <v>100</v>
      </c>
      <c r="K63" s="157">
        <f>ROUND(E63*J63,2)</f>
        <v>2097</v>
      </c>
      <c r="L63" s="157">
        <v>15</v>
      </c>
      <c r="M63" s="157">
        <f>G63*(1+L63/100)</f>
        <v>0</v>
      </c>
      <c r="N63" s="157">
        <v>0</v>
      </c>
      <c r="O63" s="157">
        <f>ROUND(E63*N63,2)</f>
        <v>0</v>
      </c>
      <c r="P63" s="157">
        <v>0</v>
      </c>
      <c r="Q63" s="157">
        <f>ROUND(E63*P63,2)</f>
        <v>0</v>
      </c>
      <c r="R63" s="157"/>
      <c r="S63" s="157" t="s">
        <v>187</v>
      </c>
      <c r="T63" s="157" t="s">
        <v>187</v>
      </c>
      <c r="U63" s="157">
        <v>0.24</v>
      </c>
      <c r="V63" s="157">
        <f>ROUND(E63*U63,2)</f>
        <v>5.03</v>
      </c>
      <c r="W63" s="157"/>
      <c r="X63" s="157" t="s">
        <v>169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170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66">
        <v>27</v>
      </c>
      <c r="B64" s="167" t="s">
        <v>273</v>
      </c>
      <c r="C64" s="181" t="s">
        <v>274</v>
      </c>
      <c r="D64" s="168" t="s">
        <v>231</v>
      </c>
      <c r="E64" s="169">
        <v>0.28310000000000002</v>
      </c>
      <c r="F64" s="170"/>
      <c r="G64" s="171">
        <f>ROUND(E64*F64,2)</f>
        <v>0</v>
      </c>
      <c r="H64" s="158">
        <v>24578.84</v>
      </c>
      <c r="I64" s="157">
        <f>ROUND(E64*H64,2)</f>
        <v>6958.27</v>
      </c>
      <c r="J64" s="158">
        <v>14401.16</v>
      </c>
      <c r="K64" s="157">
        <f>ROUND(E64*J64,2)</f>
        <v>4076.97</v>
      </c>
      <c r="L64" s="157">
        <v>15</v>
      </c>
      <c r="M64" s="157">
        <f>G64*(1+L64/100)</f>
        <v>0</v>
      </c>
      <c r="N64" s="157">
        <v>1.0166500000000001</v>
      </c>
      <c r="O64" s="157">
        <f>ROUND(E64*N64,2)</f>
        <v>0.28999999999999998</v>
      </c>
      <c r="P64" s="157">
        <v>0</v>
      </c>
      <c r="Q64" s="157">
        <f>ROUND(E64*P64,2)</f>
        <v>0</v>
      </c>
      <c r="R64" s="157"/>
      <c r="S64" s="157" t="s">
        <v>187</v>
      </c>
      <c r="T64" s="157" t="s">
        <v>187</v>
      </c>
      <c r="U64" s="157">
        <v>27.672999999999998</v>
      </c>
      <c r="V64" s="157">
        <f>ROUND(E64*U64,2)</f>
        <v>7.83</v>
      </c>
      <c r="W64" s="157"/>
      <c r="X64" s="157" t="s">
        <v>169</v>
      </c>
      <c r="Y64" s="148"/>
      <c r="Z64" s="148"/>
      <c r="AA64" s="148"/>
      <c r="AB64" s="148"/>
      <c r="AC64" s="148"/>
      <c r="AD64" s="148"/>
      <c r="AE64" s="148"/>
      <c r="AF64" s="148"/>
      <c r="AG64" s="148" t="s">
        <v>170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55"/>
      <c r="B65" s="156"/>
      <c r="C65" s="187" t="s">
        <v>872</v>
      </c>
      <c r="D65" s="185"/>
      <c r="E65" s="186">
        <v>0.28000000000000003</v>
      </c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48"/>
      <c r="Z65" s="148"/>
      <c r="AA65" s="148"/>
      <c r="AB65" s="148"/>
      <c r="AC65" s="148"/>
      <c r="AD65" s="148"/>
      <c r="AE65" s="148"/>
      <c r="AF65" s="148"/>
      <c r="AG65" s="148" t="s">
        <v>200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x14ac:dyDescent="0.2">
      <c r="A66" s="160" t="s">
        <v>162</v>
      </c>
      <c r="B66" s="161" t="s">
        <v>77</v>
      </c>
      <c r="C66" s="179" t="s">
        <v>78</v>
      </c>
      <c r="D66" s="162"/>
      <c r="E66" s="163"/>
      <c r="F66" s="164"/>
      <c r="G66" s="165">
        <f>SUMIF(AG67:AG141,"&lt;&gt;NOR",G67:G141)</f>
        <v>0</v>
      </c>
      <c r="H66" s="159"/>
      <c r="I66" s="159">
        <f>SUM(I67:I141)</f>
        <v>2021741.8499999996</v>
      </c>
      <c r="J66" s="159"/>
      <c r="K66" s="159">
        <f>SUM(K67:K141)</f>
        <v>1539827.9499999997</v>
      </c>
      <c r="L66" s="159"/>
      <c r="M66" s="159">
        <f>SUM(M67:M141)</f>
        <v>0</v>
      </c>
      <c r="N66" s="159"/>
      <c r="O66" s="159">
        <f>SUM(O67:O141)</f>
        <v>239.01</v>
      </c>
      <c r="P66" s="159"/>
      <c r="Q66" s="159">
        <f>SUM(Q67:Q141)</f>
        <v>0</v>
      </c>
      <c r="R66" s="159"/>
      <c r="S66" s="159"/>
      <c r="T66" s="159"/>
      <c r="U66" s="159"/>
      <c r="V66" s="159">
        <f>SUM(V67:V141)</f>
        <v>3030.6200000000003</v>
      </c>
      <c r="W66" s="159"/>
      <c r="X66" s="159"/>
      <c r="AG66" t="s">
        <v>163</v>
      </c>
    </row>
    <row r="67" spans="1:60" outlineLevel="1" x14ac:dyDescent="0.2">
      <c r="A67" s="166">
        <v>28</v>
      </c>
      <c r="B67" s="167" t="s">
        <v>276</v>
      </c>
      <c r="C67" s="181" t="s">
        <v>277</v>
      </c>
      <c r="D67" s="168" t="s">
        <v>218</v>
      </c>
      <c r="E67" s="169">
        <v>1018.7395</v>
      </c>
      <c r="F67" s="170"/>
      <c r="G67" s="171">
        <f>ROUND(E67*F67,2)</f>
        <v>0</v>
      </c>
      <c r="H67" s="158">
        <v>8.0399999999999991</v>
      </c>
      <c r="I67" s="157">
        <f>ROUND(E67*H67,2)</f>
        <v>8190.67</v>
      </c>
      <c r="J67" s="158">
        <v>159.96</v>
      </c>
      <c r="K67" s="157">
        <f>ROUND(E67*J67,2)</f>
        <v>162957.57</v>
      </c>
      <c r="L67" s="157">
        <v>15</v>
      </c>
      <c r="M67" s="157">
        <f>G67*(1+L67/100)</f>
        <v>0</v>
      </c>
      <c r="N67" s="157">
        <v>2.0000000000000002E-5</v>
      </c>
      <c r="O67" s="157">
        <f>ROUND(E67*N67,2)</f>
        <v>0.02</v>
      </c>
      <c r="P67" s="157">
        <v>0</v>
      </c>
      <c r="Q67" s="157">
        <f>ROUND(E67*P67,2)</f>
        <v>0</v>
      </c>
      <c r="R67" s="157"/>
      <c r="S67" s="157" t="s">
        <v>187</v>
      </c>
      <c r="T67" s="157" t="s">
        <v>187</v>
      </c>
      <c r="U67" s="157">
        <v>0.32</v>
      </c>
      <c r="V67" s="157">
        <f>ROUND(E67*U67,2)</f>
        <v>326</v>
      </c>
      <c r="W67" s="157"/>
      <c r="X67" s="157" t="s">
        <v>169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170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55"/>
      <c r="B68" s="156"/>
      <c r="C68" s="187" t="s">
        <v>873</v>
      </c>
      <c r="D68" s="185"/>
      <c r="E68" s="186">
        <v>1018.74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200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72">
        <v>29</v>
      </c>
      <c r="B69" s="173" t="s">
        <v>279</v>
      </c>
      <c r="C69" s="180" t="s">
        <v>280</v>
      </c>
      <c r="D69" s="174" t="s">
        <v>218</v>
      </c>
      <c r="E69" s="175">
        <v>182.88200000000001</v>
      </c>
      <c r="F69" s="176"/>
      <c r="G69" s="177">
        <f>ROUND(E69*F69,2)</f>
        <v>0</v>
      </c>
      <c r="H69" s="158">
        <v>51.28</v>
      </c>
      <c r="I69" s="157">
        <f>ROUND(E69*H69,2)</f>
        <v>9378.19</v>
      </c>
      <c r="J69" s="158">
        <v>19.72</v>
      </c>
      <c r="K69" s="157">
        <f>ROUND(E69*J69,2)</f>
        <v>3606.43</v>
      </c>
      <c r="L69" s="157">
        <v>15</v>
      </c>
      <c r="M69" s="157">
        <f>G69*(1+L69/100)</f>
        <v>0</v>
      </c>
      <c r="N69" s="157">
        <v>9.8199999999999996E-2</v>
      </c>
      <c r="O69" s="157">
        <f>ROUND(E69*N69,2)</f>
        <v>17.96</v>
      </c>
      <c r="P69" s="157">
        <v>0</v>
      </c>
      <c r="Q69" s="157">
        <f>ROUND(E69*P69,2)</f>
        <v>0</v>
      </c>
      <c r="R69" s="157"/>
      <c r="S69" s="157" t="s">
        <v>187</v>
      </c>
      <c r="T69" s="157" t="s">
        <v>187</v>
      </c>
      <c r="U69" s="157">
        <v>2.1000000000000001E-2</v>
      </c>
      <c r="V69" s="157">
        <f>ROUND(E69*U69,2)</f>
        <v>3.84</v>
      </c>
      <c r="W69" s="157"/>
      <c r="X69" s="157" t="s">
        <v>169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170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72">
        <v>30</v>
      </c>
      <c r="B70" s="173" t="s">
        <v>281</v>
      </c>
      <c r="C70" s="180" t="s">
        <v>282</v>
      </c>
      <c r="D70" s="174" t="s">
        <v>218</v>
      </c>
      <c r="E70" s="175">
        <v>35.774999999999999</v>
      </c>
      <c r="F70" s="176"/>
      <c r="G70" s="177">
        <f>ROUND(E70*F70,2)</f>
        <v>0</v>
      </c>
      <c r="H70" s="158">
        <v>125.86</v>
      </c>
      <c r="I70" s="157">
        <f>ROUND(E70*H70,2)</f>
        <v>4502.6400000000003</v>
      </c>
      <c r="J70" s="158">
        <v>22.14</v>
      </c>
      <c r="K70" s="157">
        <f>ROUND(E70*J70,2)</f>
        <v>792.06</v>
      </c>
      <c r="L70" s="157">
        <v>15</v>
      </c>
      <c r="M70" s="157">
        <f>G70*(1+L70/100)</f>
        <v>0</v>
      </c>
      <c r="N70" s="157">
        <v>0.18906999999999999</v>
      </c>
      <c r="O70" s="157">
        <f>ROUND(E70*N70,2)</f>
        <v>6.76</v>
      </c>
      <c r="P70" s="157">
        <v>0</v>
      </c>
      <c r="Q70" s="157">
        <f>ROUND(E70*P70,2)</f>
        <v>0</v>
      </c>
      <c r="R70" s="157"/>
      <c r="S70" s="157" t="s">
        <v>187</v>
      </c>
      <c r="T70" s="157" t="s">
        <v>187</v>
      </c>
      <c r="U70" s="157">
        <v>2.3E-2</v>
      </c>
      <c r="V70" s="157">
        <f>ROUND(E70*U70,2)</f>
        <v>0.82</v>
      </c>
      <c r="W70" s="157"/>
      <c r="X70" s="157" t="s">
        <v>169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170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72">
        <v>31</v>
      </c>
      <c r="B71" s="173" t="s">
        <v>283</v>
      </c>
      <c r="C71" s="180" t="s">
        <v>284</v>
      </c>
      <c r="D71" s="174" t="s">
        <v>218</v>
      </c>
      <c r="E71" s="175">
        <v>182.88200000000001</v>
      </c>
      <c r="F71" s="176"/>
      <c r="G71" s="177">
        <f>ROUND(E71*F71,2)</f>
        <v>0</v>
      </c>
      <c r="H71" s="158">
        <v>164.95</v>
      </c>
      <c r="I71" s="157">
        <f>ROUND(E71*H71,2)</f>
        <v>30166.39</v>
      </c>
      <c r="J71" s="158">
        <v>26.05</v>
      </c>
      <c r="K71" s="157">
        <f>ROUND(E71*J71,2)</f>
        <v>4764.08</v>
      </c>
      <c r="L71" s="157">
        <v>15</v>
      </c>
      <c r="M71" s="157">
        <f>G71*(1+L71/100)</f>
        <v>0</v>
      </c>
      <c r="N71" s="157">
        <v>0.27994000000000002</v>
      </c>
      <c r="O71" s="157">
        <f>ROUND(E71*N71,2)</f>
        <v>51.2</v>
      </c>
      <c r="P71" s="157">
        <v>0</v>
      </c>
      <c r="Q71" s="157">
        <f>ROUND(E71*P71,2)</f>
        <v>0</v>
      </c>
      <c r="R71" s="157"/>
      <c r="S71" s="157" t="s">
        <v>187</v>
      </c>
      <c r="T71" s="157" t="s">
        <v>187</v>
      </c>
      <c r="U71" s="157">
        <v>2.5999999999999999E-2</v>
      </c>
      <c r="V71" s="157">
        <f>ROUND(E71*U71,2)</f>
        <v>4.75</v>
      </c>
      <c r="W71" s="157"/>
      <c r="X71" s="157" t="s">
        <v>169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170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66">
        <v>32</v>
      </c>
      <c r="B72" s="167" t="s">
        <v>285</v>
      </c>
      <c r="C72" s="181" t="s">
        <v>286</v>
      </c>
      <c r="D72" s="168" t="s">
        <v>218</v>
      </c>
      <c r="E72" s="169">
        <v>218.65700000000001</v>
      </c>
      <c r="F72" s="170"/>
      <c r="G72" s="171">
        <f>ROUND(E72*F72,2)</f>
        <v>0</v>
      </c>
      <c r="H72" s="158">
        <v>25.21</v>
      </c>
      <c r="I72" s="157">
        <f>ROUND(E72*H72,2)</f>
        <v>5512.34</v>
      </c>
      <c r="J72" s="158">
        <v>169.79</v>
      </c>
      <c r="K72" s="157">
        <f>ROUND(E72*J72,2)</f>
        <v>37125.769999999997</v>
      </c>
      <c r="L72" s="157">
        <v>15</v>
      </c>
      <c r="M72" s="157">
        <f>G72*(1+L72/100)</f>
        <v>0</v>
      </c>
      <c r="N72" s="157">
        <v>7.1999999999999995E-2</v>
      </c>
      <c r="O72" s="157">
        <f>ROUND(E72*N72,2)</f>
        <v>15.74</v>
      </c>
      <c r="P72" s="157">
        <v>0</v>
      </c>
      <c r="Q72" s="157">
        <f>ROUND(E72*P72,2)</f>
        <v>0</v>
      </c>
      <c r="R72" s="157"/>
      <c r="S72" s="157" t="s">
        <v>187</v>
      </c>
      <c r="T72" s="157" t="s">
        <v>187</v>
      </c>
      <c r="U72" s="157">
        <v>0.375</v>
      </c>
      <c r="V72" s="157">
        <f>ROUND(E72*U72,2)</f>
        <v>82</v>
      </c>
      <c r="W72" s="157"/>
      <c r="X72" s="157" t="s">
        <v>169</v>
      </c>
      <c r="Y72" s="148"/>
      <c r="Z72" s="148"/>
      <c r="AA72" s="148"/>
      <c r="AB72" s="148"/>
      <c r="AC72" s="148"/>
      <c r="AD72" s="148"/>
      <c r="AE72" s="148"/>
      <c r="AF72" s="148"/>
      <c r="AG72" s="148" t="s">
        <v>170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55"/>
      <c r="B73" s="156"/>
      <c r="C73" s="187" t="s">
        <v>874</v>
      </c>
      <c r="D73" s="185"/>
      <c r="E73" s="186">
        <v>35.770000000000003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 t="s">
        <v>200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55"/>
      <c r="B74" s="156"/>
      <c r="C74" s="187" t="s">
        <v>875</v>
      </c>
      <c r="D74" s="185"/>
      <c r="E74" s="186">
        <v>182.88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200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66">
        <v>33</v>
      </c>
      <c r="B75" s="167" t="s">
        <v>289</v>
      </c>
      <c r="C75" s="181" t="s">
        <v>290</v>
      </c>
      <c r="D75" s="168" t="s">
        <v>218</v>
      </c>
      <c r="E75" s="169">
        <v>117.23</v>
      </c>
      <c r="F75" s="170"/>
      <c r="G75" s="171">
        <f>ROUND(E75*F75,2)</f>
        <v>0</v>
      </c>
      <c r="H75" s="158">
        <v>93.08</v>
      </c>
      <c r="I75" s="157">
        <f>ROUND(E75*H75,2)</f>
        <v>10911.77</v>
      </c>
      <c r="J75" s="158">
        <v>582.91999999999996</v>
      </c>
      <c r="K75" s="157">
        <f>ROUND(E75*J75,2)</f>
        <v>68335.710000000006</v>
      </c>
      <c r="L75" s="157">
        <v>15</v>
      </c>
      <c r="M75" s="157">
        <f>G75*(1+L75/100)</f>
        <v>0</v>
      </c>
      <c r="N75" s="157">
        <v>5.7290000000000001E-2</v>
      </c>
      <c r="O75" s="157">
        <f>ROUND(E75*N75,2)</f>
        <v>6.72</v>
      </c>
      <c r="P75" s="157">
        <v>0</v>
      </c>
      <c r="Q75" s="157">
        <f>ROUND(E75*P75,2)</f>
        <v>0</v>
      </c>
      <c r="R75" s="157"/>
      <c r="S75" s="157" t="s">
        <v>187</v>
      </c>
      <c r="T75" s="157" t="s">
        <v>187</v>
      </c>
      <c r="U75" s="157">
        <v>1.17717</v>
      </c>
      <c r="V75" s="157">
        <f>ROUND(E75*U75,2)</f>
        <v>138</v>
      </c>
      <c r="W75" s="157"/>
      <c r="X75" s="157" t="s">
        <v>169</v>
      </c>
      <c r="Y75" s="148"/>
      <c r="Z75" s="148"/>
      <c r="AA75" s="148"/>
      <c r="AB75" s="148"/>
      <c r="AC75" s="148"/>
      <c r="AD75" s="148"/>
      <c r="AE75" s="148"/>
      <c r="AF75" s="148"/>
      <c r="AG75" s="148" t="s">
        <v>170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55"/>
      <c r="B76" s="156"/>
      <c r="C76" s="187" t="s">
        <v>876</v>
      </c>
      <c r="D76" s="185"/>
      <c r="E76" s="186">
        <v>66.959999999999994</v>
      </c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8"/>
      <c r="Z76" s="148"/>
      <c r="AA76" s="148"/>
      <c r="AB76" s="148"/>
      <c r="AC76" s="148"/>
      <c r="AD76" s="148"/>
      <c r="AE76" s="148"/>
      <c r="AF76" s="148"/>
      <c r="AG76" s="148" t="s">
        <v>200</v>
      </c>
      <c r="AH76" s="148">
        <v>0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22.5" outlineLevel="1" x14ac:dyDescent="0.2">
      <c r="A77" s="155"/>
      <c r="B77" s="156"/>
      <c r="C77" s="187" t="s">
        <v>877</v>
      </c>
      <c r="D77" s="185"/>
      <c r="E77" s="186">
        <v>41.03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200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55"/>
      <c r="B78" s="156"/>
      <c r="C78" s="187" t="s">
        <v>878</v>
      </c>
      <c r="D78" s="185"/>
      <c r="E78" s="186">
        <v>9.24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200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72">
        <v>34</v>
      </c>
      <c r="B79" s="173" t="s">
        <v>293</v>
      </c>
      <c r="C79" s="180" t="s">
        <v>294</v>
      </c>
      <c r="D79" s="174" t="s">
        <v>218</v>
      </c>
      <c r="E79" s="175">
        <v>263.86200000000002</v>
      </c>
      <c r="F79" s="176"/>
      <c r="G79" s="177">
        <f>ROUND(E79*F79,2)</f>
        <v>0</v>
      </c>
      <c r="H79" s="158">
        <v>7.26</v>
      </c>
      <c r="I79" s="157">
        <f>ROUND(E79*H79,2)</f>
        <v>1915.64</v>
      </c>
      <c r="J79" s="158">
        <v>151.24</v>
      </c>
      <c r="K79" s="157">
        <f>ROUND(E79*J79,2)</f>
        <v>39906.49</v>
      </c>
      <c r="L79" s="157">
        <v>15</v>
      </c>
      <c r="M79" s="157">
        <f>G79*(1+L79/100)</f>
        <v>0</v>
      </c>
      <c r="N79" s="157">
        <v>6.3499999999999997E-3</v>
      </c>
      <c r="O79" s="157">
        <f>ROUND(E79*N79,2)</f>
        <v>1.68</v>
      </c>
      <c r="P79" s="157">
        <v>0</v>
      </c>
      <c r="Q79" s="157">
        <f>ROUND(E79*P79,2)</f>
        <v>0</v>
      </c>
      <c r="R79" s="157"/>
      <c r="S79" s="157" t="s">
        <v>187</v>
      </c>
      <c r="T79" s="157" t="s">
        <v>187</v>
      </c>
      <c r="U79" s="157">
        <v>0.31900000000000001</v>
      </c>
      <c r="V79" s="157">
        <f>ROUND(E79*U79,2)</f>
        <v>84.17</v>
      </c>
      <c r="W79" s="157"/>
      <c r="X79" s="157" t="s">
        <v>169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170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22.5" outlineLevel="1" x14ac:dyDescent="0.2">
      <c r="A80" s="166">
        <v>35</v>
      </c>
      <c r="B80" s="167" t="s">
        <v>295</v>
      </c>
      <c r="C80" s="181" t="s">
        <v>296</v>
      </c>
      <c r="D80" s="168" t="s">
        <v>218</v>
      </c>
      <c r="E80" s="169">
        <v>263.86200000000002</v>
      </c>
      <c r="F80" s="170"/>
      <c r="G80" s="171">
        <f>ROUND(E80*F80,2)</f>
        <v>0</v>
      </c>
      <c r="H80" s="158">
        <v>61.6</v>
      </c>
      <c r="I80" s="157">
        <f>ROUND(E80*H80,2)</f>
        <v>16253.9</v>
      </c>
      <c r="J80" s="158">
        <v>182.9</v>
      </c>
      <c r="K80" s="157">
        <f>ROUND(E80*J80,2)</f>
        <v>48260.36</v>
      </c>
      <c r="L80" s="157">
        <v>15</v>
      </c>
      <c r="M80" s="157">
        <f>G80*(1+L80/100)</f>
        <v>0</v>
      </c>
      <c r="N80" s="157">
        <v>0</v>
      </c>
      <c r="O80" s="157">
        <f>ROUND(E80*N80,2)</f>
        <v>0</v>
      </c>
      <c r="P80" s="157">
        <v>0</v>
      </c>
      <c r="Q80" s="157">
        <f>ROUND(E80*P80,2)</f>
        <v>0</v>
      </c>
      <c r="R80" s="157"/>
      <c r="S80" s="157" t="s">
        <v>187</v>
      </c>
      <c r="T80" s="157" t="s">
        <v>187</v>
      </c>
      <c r="U80" s="157">
        <v>0.36199999999999999</v>
      </c>
      <c r="V80" s="157">
        <f>ROUND(E80*U80,2)</f>
        <v>95.52</v>
      </c>
      <c r="W80" s="157"/>
      <c r="X80" s="157" t="s">
        <v>169</v>
      </c>
      <c r="Y80" s="148"/>
      <c r="Z80" s="148"/>
      <c r="AA80" s="148"/>
      <c r="AB80" s="148"/>
      <c r="AC80" s="148"/>
      <c r="AD80" s="148"/>
      <c r="AE80" s="148"/>
      <c r="AF80" s="148"/>
      <c r="AG80" s="148" t="s">
        <v>170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55"/>
      <c r="B81" s="156"/>
      <c r="C81" s="187" t="s">
        <v>879</v>
      </c>
      <c r="D81" s="185"/>
      <c r="E81" s="186">
        <v>263.86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200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66">
        <v>36</v>
      </c>
      <c r="B82" s="167" t="s">
        <v>298</v>
      </c>
      <c r="C82" s="181" t="s">
        <v>299</v>
      </c>
      <c r="D82" s="168" t="s">
        <v>218</v>
      </c>
      <c r="E82" s="169">
        <v>233.66</v>
      </c>
      <c r="F82" s="170"/>
      <c r="G82" s="171">
        <f>ROUND(E82*F82,2)</f>
        <v>0</v>
      </c>
      <c r="H82" s="158">
        <v>23.86</v>
      </c>
      <c r="I82" s="157">
        <f>ROUND(E82*H82,2)</f>
        <v>5575.13</v>
      </c>
      <c r="J82" s="158">
        <v>32.44</v>
      </c>
      <c r="K82" s="157">
        <f>ROUND(E82*J82,2)</f>
        <v>7579.93</v>
      </c>
      <c r="L82" s="157">
        <v>15</v>
      </c>
      <c r="M82" s="157">
        <f>G82*(1+L82/100)</f>
        <v>0</v>
      </c>
      <c r="N82" s="157">
        <v>3.5E-4</v>
      </c>
      <c r="O82" s="157">
        <f>ROUND(E82*N82,2)</f>
        <v>0.08</v>
      </c>
      <c r="P82" s="157">
        <v>0</v>
      </c>
      <c r="Q82" s="157">
        <f>ROUND(E82*P82,2)</f>
        <v>0</v>
      </c>
      <c r="R82" s="157"/>
      <c r="S82" s="157" t="s">
        <v>187</v>
      </c>
      <c r="T82" s="157" t="s">
        <v>187</v>
      </c>
      <c r="U82" s="157">
        <v>7.0000000000000007E-2</v>
      </c>
      <c r="V82" s="157">
        <f>ROUND(E82*U82,2)</f>
        <v>16.36</v>
      </c>
      <c r="W82" s="157"/>
      <c r="X82" s="157" t="s">
        <v>169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170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55"/>
      <c r="B83" s="156"/>
      <c r="C83" s="187" t="s">
        <v>880</v>
      </c>
      <c r="D83" s="185"/>
      <c r="E83" s="186">
        <v>48.21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200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55"/>
      <c r="B84" s="156"/>
      <c r="C84" s="187" t="s">
        <v>881</v>
      </c>
      <c r="D84" s="185"/>
      <c r="E84" s="186">
        <v>82.5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200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">
      <c r="A85" s="155"/>
      <c r="B85" s="156"/>
      <c r="C85" s="187" t="s">
        <v>882</v>
      </c>
      <c r="D85" s="185"/>
      <c r="E85" s="186">
        <v>102.95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200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22.5" outlineLevel="1" x14ac:dyDescent="0.2">
      <c r="A86" s="166">
        <v>37</v>
      </c>
      <c r="B86" s="167" t="s">
        <v>302</v>
      </c>
      <c r="C86" s="181" t="s">
        <v>303</v>
      </c>
      <c r="D86" s="168" t="s">
        <v>218</v>
      </c>
      <c r="E86" s="169">
        <v>46.746000000000002</v>
      </c>
      <c r="F86" s="170"/>
      <c r="G86" s="171">
        <f>ROUND(E86*F86,2)</f>
        <v>0</v>
      </c>
      <c r="H86" s="158">
        <v>1023.76</v>
      </c>
      <c r="I86" s="157">
        <f>ROUND(E86*H86,2)</f>
        <v>47856.68</v>
      </c>
      <c r="J86" s="158">
        <v>621.24</v>
      </c>
      <c r="K86" s="157">
        <f>ROUND(E86*J86,2)</f>
        <v>29040.49</v>
      </c>
      <c r="L86" s="157">
        <v>15</v>
      </c>
      <c r="M86" s="157">
        <f>G86*(1+L86/100)</f>
        <v>0</v>
      </c>
      <c r="N86" s="157">
        <v>1.7850000000000001E-2</v>
      </c>
      <c r="O86" s="157">
        <f>ROUND(E86*N86,2)</f>
        <v>0.83</v>
      </c>
      <c r="P86" s="157">
        <v>0</v>
      </c>
      <c r="Q86" s="157">
        <f>ROUND(E86*P86,2)</f>
        <v>0</v>
      </c>
      <c r="R86" s="157"/>
      <c r="S86" s="157" t="s">
        <v>187</v>
      </c>
      <c r="T86" s="157" t="s">
        <v>187</v>
      </c>
      <c r="U86" s="157">
        <v>1.2558</v>
      </c>
      <c r="V86" s="157">
        <f>ROUND(E86*U86,2)</f>
        <v>58.7</v>
      </c>
      <c r="W86" s="157"/>
      <c r="X86" s="157" t="s">
        <v>169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170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ht="22.5" outlineLevel="1" x14ac:dyDescent="0.2">
      <c r="A87" s="155"/>
      <c r="B87" s="156"/>
      <c r="C87" s="187" t="s">
        <v>883</v>
      </c>
      <c r="D87" s="185"/>
      <c r="E87" s="186">
        <v>46.75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200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66">
        <v>38</v>
      </c>
      <c r="B88" s="167" t="s">
        <v>884</v>
      </c>
      <c r="C88" s="181" t="s">
        <v>885</v>
      </c>
      <c r="D88" s="168" t="s">
        <v>218</v>
      </c>
      <c r="E88" s="169">
        <v>3.5339999999999998</v>
      </c>
      <c r="F88" s="170"/>
      <c r="G88" s="171">
        <f>ROUND(E88*F88,2)</f>
        <v>0</v>
      </c>
      <c r="H88" s="158">
        <v>965.76</v>
      </c>
      <c r="I88" s="157">
        <f>ROUND(E88*H88,2)</f>
        <v>3413</v>
      </c>
      <c r="J88" s="158">
        <v>621.24</v>
      </c>
      <c r="K88" s="157">
        <f>ROUND(E88*J88,2)</f>
        <v>2195.46</v>
      </c>
      <c r="L88" s="157">
        <v>15</v>
      </c>
      <c r="M88" s="157">
        <f>G88*(1+L88/100)</f>
        <v>0</v>
      </c>
      <c r="N88" s="157">
        <v>1.6799999999999999E-2</v>
      </c>
      <c r="O88" s="157">
        <f>ROUND(E88*N88,2)</f>
        <v>0.06</v>
      </c>
      <c r="P88" s="157">
        <v>0</v>
      </c>
      <c r="Q88" s="157">
        <f>ROUND(E88*P88,2)</f>
        <v>0</v>
      </c>
      <c r="R88" s="157"/>
      <c r="S88" s="157" t="s">
        <v>187</v>
      </c>
      <c r="T88" s="157" t="s">
        <v>187</v>
      </c>
      <c r="U88" s="157">
        <v>1.2558</v>
      </c>
      <c r="V88" s="157">
        <f>ROUND(E88*U88,2)</f>
        <v>4.4400000000000004</v>
      </c>
      <c r="W88" s="157"/>
      <c r="X88" s="157" t="s">
        <v>169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170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55"/>
      <c r="B89" s="156"/>
      <c r="C89" s="187" t="s">
        <v>886</v>
      </c>
      <c r="D89" s="185"/>
      <c r="E89" s="186">
        <v>3.53</v>
      </c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200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166">
        <v>39</v>
      </c>
      <c r="B90" s="167" t="s">
        <v>306</v>
      </c>
      <c r="C90" s="181" t="s">
        <v>887</v>
      </c>
      <c r="D90" s="168" t="s">
        <v>218</v>
      </c>
      <c r="E90" s="169">
        <v>151.16</v>
      </c>
      <c r="F90" s="170"/>
      <c r="G90" s="171">
        <f>ROUND(E90*F90,2)</f>
        <v>0</v>
      </c>
      <c r="H90" s="158">
        <v>821.2</v>
      </c>
      <c r="I90" s="157">
        <f>ROUND(E90*H90,2)</f>
        <v>124132.59</v>
      </c>
      <c r="J90" s="158">
        <v>696.8</v>
      </c>
      <c r="K90" s="157">
        <f>ROUND(E90*J90,2)</f>
        <v>105328.29</v>
      </c>
      <c r="L90" s="157">
        <v>15</v>
      </c>
      <c r="M90" s="157">
        <f>G90*(1+L90/100)</f>
        <v>0</v>
      </c>
      <c r="N90" s="157">
        <v>2.6100000000000002E-2</v>
      </c>
      <c r="O90" s="157">
        <f>ROUND(E90*N90,2)</f>
        <v>3.95</v>
      </c>
      <c r="P90" s="157">
        <v>0</v>
      </c>
      <c r="Q90" s="157">
        <f>ROUND(E90*P90,2)</f>
        <v>0</v>
      </c>
      <c r="R90" s="157"/>
      <c r="S90" s="157" t="s">
        <v>187</v>
      </c>
      <c r="T90" s="157" t="s">
        <v>187</v>
      </c>
      <c r="U90" s="157">
        <v>1.4157999999999999</v>
      </c>
      <c r="V90" s="157">
        <f>ROUND(E90*U90,2)</f>
        <v>214.01</v>
      </c>
      <c r="W90" s="157"/>
      <c r="X90" s="157" t="s">
        <v>169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170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155"/>
      <c r="B91" s="156"/>
      <c r="C91" s="187" t="s">
        <v>888</v>
      </c>
      <c r="D91" s="185"/>
      <c r="E91" s="186">
        <v>13.3</v>
      </c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200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55"/>
      <c r="B92" s="156"/>
      <c r="C92" s="187" t="s">
        <v>889</v>
      </c>
      <c r="D92" s="185"/>
      <c r="E92" s="186">
        <v>34.909999999999997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200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55"/>
      <c r="B93" s="156"/>
      <c r="C93" s="187" t="s">
        <v>890</v>
      </c>
      <c r="D93" s="185"/>
      <c r="E93" s="186">
        <v>102.95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200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22.5" outlineLevel="1" x14ac:dyDescent="0.2">
      <c r="A94" s="166">
        <v>40</v>
      </c>
      <c r="B94" s="167" t="s">
        <v>309</v>
      </c>
      <c r="C94" s="181" t="s">
        <v>310</v>
      </c>
      <c r="D94" s="168" t="s">
        <v>218</v>
      </c>
      <c r="E94" s="169">
        <v>9.8620000000000001</v>
      </c>
      <c r="F94" s="170"/>
      <c r="G94" s="171">
        <f>ROUND(E94*F94,2)</f>
        <v>0</v>
      </c>
      <c r="H94" s="158">
        <v>1142.2</v>
      </c>
      <c r="I94" s="157">
        <f>ROUND(E94*H94,2)</f>
        <v>11264.38</v>
      </c>
      <c r="J94" s="158">
        <v>696.8</v>
      </c>
      <c r="K94" s="157">
        <f>ROUND(E94*J94,2)</f>
        <v>6871.84</v>
      </c>
      <c r="L94" s="157">
        <v>15</v>
      </c>
      <c r="M94" s="157">
        <f>G94*(1+L94/100)</f>
        <v>0</v>
      </c>
      <c r="N94" s="157">
        <v>3.533E-2</v>
      </c>
      <c r="O94" s="157">
        <f>ROUND(E94*N94,2)</f>
        <v>0.35</v>
      </c>
      <c r="P94" s="157">
        <v>0</v>
      </c>
      <c r="Q94" s="157">
        <f>ROUND(E94*P94,2)</f>
        <v>0</v>
      </c>
      <c r="R94" s="157"/>
      <c r="S94" s="157" t="s">
        <v>187</v>
      </c>
      <c r="T94" s="157" t="s">
        <v>187</v>
      </c>
      <c r="U94" s="157">
        <v>1.4157999999999999</v>
      </c>
      <c r="V94" s="157">
        <f>ROUND(E94*U94,2)</f>
        <v>13.96</v>
      </c>
      <c r="W94" s="157"/>
      <c r="X94" s="157" t="s">
        <v>169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170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155"/>
      <c r="B95" s="156"/>
      <c r="C95" s="187" t="s">
        <v>891</v>
      </c>
      <c r="D95" s="185"/>
      <c r="E95" s="186">
        <v>85.6</v>
      </c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200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55"/>
      <c r="B96" s="156"/>
      <c r="C96" s="187" t="s">
        <v>892</v>
      </c>
      <c r="D96" s="185"/>
      <c r="E96" s="186">
        <v>-75.739999999999995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200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ht="22.5" outlineLevel="1" x14ac:dyDescent="0.2">
      <c r="A97" s="166">
        <v>41</v>
      </c>
      <c r="B97" s="167" t="s">
        <v>314</v>
      </c>
      <c r="C97" s="181" t="s">
        <v>315</v>
      </c>
      <c r="D97" s="168" t="s">
        <v>218</v>
      </c>
      <c r="E97" s="169">
        <v>819.36950000000002</v>
      </c>
      <c r="F97" s="170"/>
      <c r="G97" s="171">
        <f>ROUND(E97*F97,2)</f>
        <v>0</v>
      </c>
      <c r="H97" s="158">
        <v>1473.2</v>
      </c>
      <c r="I97" s="157">
        <f>ROUND(E97*H97,2)</f>
        <v>1207095.1499999999</v>
      </c>
      <c r="J97" s="158">
        <v>696.8</v>
      </c>
      <c r="K97" s="157">
        <f>ROUND(E97*J97,2)</f>
        <v>570936.67000000004</v>
      </c>
      <c r="L97" s="157">
        <v>15</v>
      </c>
      <c r="M97" s="157">
        <f>G97*(1+L97/100)</f>
        <v>0</v>
      </c>
      <c r="N97" s="157">
        <v>4.1450000000000001E-2</v>
      </c>
      <c r="O97" s="157">
        <f>ROUND(E97*N97,2)</f>
        <v>33.96</v>
      </c>
      <c r="P97" s="157">
        <v>0</v>
      </c>
      <c r="Q97" s="157">
        <f>ROUND(E97*P97,2)</f>
        <v>0</v>
      </c>
      <c r="R97" s="157"/>
      <c r="S97" s="157" t="s">
        <v>187</v>
      </c>
      <c r="T97" s="157" t="s">
        <v>187</v>
      </c>
      <c r="U97" s="157">
        <v>1.4157999999999999</v>
      </c>
      <c r="V97" s="157">
        <f>ROUND(E97*U97,2)</f>
        <v>1160.06</v>
      </c>
      <c r="W97" s="157"/>
      <c r="X97" s="157" t="s">
        <v>169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170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ht="22.5" outlineLevel="1" x14ac:dyDescent="0.2">
      <c r="A98" s="155"/>
      <c r="B98" s="156"/>
      <c r="C98" s="187" t="s">
        <v>893</v>
      </c>
      <c r="D98" s="185"/>
      <c r="E98" s="186">
        <v>220.58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8"/>
      <c r="Z98" s="148"/>
      <c r="AA98" s="148"/>
      <c r="AB98" s="148"/>
      <c r="AC98" s="148"/>
      <c r="AD98" s="148"/>
      <c r="AE98" s="148"/>
      <c r="AF98" s="148"/>
      <c r="AG98" s="148" t="s">
        <v>200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55"/>
      <c r="B99" s="156"/>
      <c r="C99" s="187" t="s">
        <v>894</v>
      </c>
      <c r="D99" s="185"/>
      <c r="E99" s="186">
        <v>103.7</v>
      </c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200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55"/>
      <c r="B100" s="156"/>
      <c r="C100" s="187" t="s">
        <v>415</v>
      </c>
      <c r="D100" s="185"/>
      <c r="E100" s="186">
        <v>24</v>
      </c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8"/>
      <c r="Z100" s="148"/>
      <c r="AA100" s="148"/>
      <c r="AB100" s="148"/>
      <c r="AC100" s="148"/>
      <c r="AD100" s="148"/>
      <c r="AE100" s="148"/>
      <c r="AF100" s="148"/>
      <c r="AG100" s="148" t="s">
        <v>200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ht="33.75" outlineLevel="1" x14ac:dyDescent="0.2">
      <c r="A101" s="155"/>
      <c r="B101" s="156"/>
      <c r="C101" s="187" t="s">
        <v>895</v>
      </c>
      <c r="D101" s="185"/>
      <c r="E101" s="186">
        <v>274.2</v>
      </c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200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55"/>
      <c r="B102" s="156"/>
      <c r="C102" s="187" t="s">
        <v>896</v>
      </c>
      <c r="D102" s="185"/>
      <c r="E102" s="186">
        <v>90</v>
      </c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48"/>
      <c r="Z102" s="148"/>
      <c r="AA102" s="148"/>
      <c r="AB102" s="148"/>
      <c r="AC102" s="148"/>
      <c r="AD102" s="148"/>
      <c r="AE102" s="148"/>
      <c r="AF102" s="148"/>
      <c r="AG102" s="148" t="s">
        <v>200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ht="22.5" outlineLevel="1" x14ac:dyDescent="0.2">
      <c r="A103" s="155"/>
      <c r="B103" s="156"/>
      <c r="C103" s="187" t="s">
        <v>897</v>
      </c>
      <c r="D103" s="185"/>
      <c r="E103" s="186">
        <v>533.70000000000005</v>
      </c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200</v>
      </c>
      <c r="AH103" s="148">
        <v>0</v>
      </c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ht="33.75" outlineLevel="1" x14ac:dyDescent="0.2">
      <c r="A104" s="155"/>
      <c r="B104" s="156"/>
      <c r="C104" s="187" t="s">
        <v>898</v>
      </c>
      <c r="D104" s="185"/>
      <c r="E104" s="186">
        <v>-130.75</v>
      </c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200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ht="33.75" outlineLevel="1" x14ac:dyDescent="0.2">
      <c r="A105" s="155"/>
      <c r="B105" s="156"/>
      <c r="C105" s="187" t="s">
        <v>899</v>
      </c>
      <c r="D105" s="185"/>
      <c r="E105" s="186">
        <v>-296.06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200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ht="22.5" outlineLevel="1" x14ac:dyDescent="0.2">
      <c r="A106" s="166">
        <v>42</v>
      </c>
      <c r="B106" s="167" t="s">
        <v>314</v>
      </c>
      <c r="C106" s="181" t="s">
        <v>315</v>
      </c>
      <c r="D106" s="168" t="s">
        <v>218</v>
      </c>
      <c r="E106" s="169">
        <v>71</v>
      </c>
      <c r="F106" s="170"/>
      <c r="G106" s="171">
        <f>ROUND(E106*F106,2)</f>
        <v>0</v>
      </c>
      <c r="H106" s="158">
        <v>1473.2</v>
      </c>
      <c r="I106" s="157">
        <f>ROUND(E106*H106,2)</f>
        <v>104597.2</v>
      </c>
      <c r="J106" s="158">
        <v>696.8</v>
      </c>
      <c r="K106" s="157">
        <f>ROUND(E106*J106,2)</f>
        <v>49472.800000000003</v>
      </c>
      <c r="L106" s="157">
        <v>15</v>
      </c>
      <c r="M106" s="157">
        <f>G106*(1+L106/100)</f>
        <v>0</v>
      </c>
      <c r="N106" s="157">
        <v>3.7839999999999999E-2</v>
      </c>
      <c r="O106" s="157">
        <f>ROUND(E106*N106,2)</f>
        <v>2.69</v>
      </c>
      <c r="P106" s="157">
        <v>0</v>
      </c>
      <c r="Q106" s="157">
        <f>ROUND(E106*P106,2)</f>
        <v>0</v>
      </c>
      <c r="R106" s="157"/>
      <c r="S106" s="157" t="s">
        <v>187</v>
      </c>
      <c r="T106" s="157" t="s">
        <v>187</v>
      </c>
      <c r="U106" s="157">
        <v>1.4157999999999999</v>
      </c>
      <c r="V106" s="157">
        <f>ROUND(E106*U106,2)</f>
        <v>100.52</v>
      </c>
      <c r="W106" s="157"/>
      <c r="X106" s="157" t="s">
        <v>169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246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55"/>
      <c r="B107" s="156"/>
      <c r="C107" s="187" t="s">
        <v>900</v>
      </c>
      <c r="D107" s="185"/>
      <c r="E107" s="186">
        <v>71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200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ht="22.5" outlineLevel="1" x14ac:dyDescent="0.2">
      <c r="A108" s="166">
        <v>43</v>
      </c>
      <c r="B108" s="167" t="s">
        <v>322</v>
      </c>
      <c r="C108" s="181" t="s">
        <v>323</v>
      </c>
      <c r="D108" s="168" t="s">
        <v>218</v>
      </c>
      <c r="E108" s="169">
        <v>99.02</v>
      </c>
      <c r="F108" s="170"/>
      <c r="G108" s="171">
        <f>ROUND(E108*F108,2)</f>
        <v>0</v>
      </c>
      <c r="H108" s="158">
        <v>1249.33</v>
      </c>
      <c r="I108" s="157">
        <f>ROUND(E108*H108,2)</f>
        <v>123708.66</v>
      </c>
      <c r="J108" s="158">
        <v>492.67</v>
      </c>
      <c r="K108" s="157">
        <f>ROUND(E108*J108,2)</f>
        <v>48784.18</v>
      </c>
      <c r="L108" s="157">
        <v>15</v>
      </c>
      <c r="M108" s="157">
        <f>G108*(1+L108/100)</f>
        <v>0</v>
      </c>
      <c r="N108" s="157">
        <v>3.7839999999999999E-2</v>
      </c>
      <c r="O108" s="157">
        <f>ROUND(E108*N108,2)</f>
        <v>3.75</v>
      </c>
      <c r="P108" s="157">
        <v>0</v>
      </c>
      <c r="Q108" s="157">
        <f>ROUND(E108*P108,2)</f>
        <v>0</v>
      </c>
      <c r="R108" s="157"/>
      <c r="S108" s="157" t="s">
        <v>187</v>
      </c>
      <c r="T108" s="157" t="s">
        <v>187</v>
      </c>
      <c r="U108" s="157">
        <v>1.0169999999999999</v>
      </c>
      <c r="V108" s="157">
        <f>ROUND(E108*U108,2)</f>
        <v>100.7</v>
      </c>
      <c r="W108" s="157"/>
      <c r="X108" s="157" t="s">
        <v>169</v>
      </c>
      <c r="Y108" s="148"/>
      <c r="Z108" s="148"/>
      <c r="AA108" s="148"/>
      <c r="AB108" s="148"/>
      <c r="AC108" s="148"/>
      <c r="AD108" s="148"/>
      <c r="AE108" s="148"/>
      <c r="AF108" s="148"/>
      <c r="AG108" s="148" t="s">
        <v>170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55"/>
      <c r="B109" s="156"/>
      <c r="C109" s="187" t="s">
        <v>901</v>
      </c>
      <c r="D109" s="185"/>
      <c r="E109" s="186">
        <v>99.02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8"/>
      <c r="Z109" s="148"/>
      <c r="AA109" s="148"/>
      <c r="AB109" s="148"/>
      <c r="AC109" s="148"/>
      <c r="AD109" s="148"/>
      <c r="AE109" s="148"/>
      <c r="AF109" s="148"/>
      <c r="AG109" s="148" t="s">
        <v>200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">
      <c r="A110" s="166">
        <v>44</v>
      </c>
      <c r="B110" s="167" t="s">
        <v>326</v>
      </c>
      <c r="C110" s="181" t="s">
        <v>327</v>
      </c>
      <c r="D110" s="168" t="s">
        <v>218</v>
      </c>
      <c r="E110" s="169">
        <v>171.1095</v>
      </c>
      <c r="F110" s="170"/>
      <c r="G110" s="171">
        <f>ROUND(E110*F110,2)</f>
        <v>0</v>
      </c>
      <c r="H110" s="158">
        <v>774.99</v>
      </c>
      <c r="I110" s="157">
        <f>ROUND(E110*H110,2)</f>
        <v>132608.15</v>
      </c>
      <c r="J110" s="158">
        <v>1129.01</v>
      </c>
      <c r="K110" s="157">
        <f>ROUND(E110*J110,2)</f>
        <v>193184.34</v>
      </c>
      <c r="L110" s="157">
        <v>15</v>
      </c>
      <c r="M110" s="157">
        <f>G110*(1+L110/100)</f>
        <v>0</v>
      </c>
      <c r="N110" s="157">
        <v>1.206E-2</v>
      </c>
      <c r="O110" s="157">
        <f>ROUND(E110*N110,2)</f>
        <v>2.06</v>
      </c>
      <c r="P110" s="157">
        <v>0</v>
      </c>
      <c r="Q110" s="157">
        <f>ROUND(E110*P110,2)</f>
        <v>0</v>
      </c>
      <c r="R110" s="157"/>
      <c r="S110" s="157" t="s">
        <v>187</v>
      </c>
      <c r="T110" s="157" t="s">
        <v>187</v>
      </c>
      <c r="U110" s="157">
        <v>2.2799999999999998</v>
      </c>
      <c r="V110" s="157">
        <f>ROUND(E110*U110,2)</f>
        <v>390.13</v>
      </c>
      <c r="W110" s="157"/>
      <c r="X110" s="157" t="s">
        <v>169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170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ht="22.5" outlineLevel="1" x14ac:dyDescent="0.2">
      <c r="A111" s="155"/>
      <c r="B111" s="156"/>
      <c r="C111" s="187" t="s">
        <v>902</v>
      </c>
      <c r="D111" s="185"/>
      <c r="E111" s="186">
        <v>41.99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200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ht="22.5" outlineLevel="1" x14ac:dyDescent="0.2">
      <c r="A112" s="155"/>
      <c r="B112" s="156"/>
      <c r="C112" s="187" t="s">
        <v>903</v>
      </c>
      <c r="D112" s="185"/>
      <c r="E112" s="186">
        <v>26.11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8"/>
      <c r="Z112" s="148"/>
      <c r="AA112" s="148"/>
      <c r="AB112" s="148"/>
      <c r="AC112" s="148"/>
      <c r="AD112" s="148"/>
      <c r="AE112" s="148"/>
      <c r="AF112" s="148"/>
      <c r="AG112" s="148" t="s">
        <v>200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55"/>
      <c r="B113" s="156"/>
      <c r="C113" s="187" t="s">
        <v>904</v>
      </c>
      <c r="D113" s="185"/>
      <c r="E113" s="186">
        <v>89.28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200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ht="22.5" outlineLevel="1" x14ac:dyDescent="0.2">
      <c r="A114" s="155"/>
      <c r="B114" s="156"/>
      <c r="C114" s="187" t="s">
        <v>905</v>
      </c>
      <c r="D114" s="185"/>
      <c r="E114" s="186">
        <v>13.73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 t="s">
        <v>200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">
      <c r="A115" s="166">
        <v>45</v>
      </c>
      <c r="B115" s="167" t="s">
        <v>333</v>
      </c>
      <c r="C115" s="181" t="s">
        <v>334</v>
      </c>
      <c r="D115" s="168" t="s">
        <v>218</v>
      </c>
      <c r="E115" s="169">
        <v>82.5</v>
      </c>
      <c r="F115" s="170"/>
      <c r="G115" s="171">
        <f>ROUND(E115*F115,2)</f>
        <v>0</v>
      </c>
      <c r="H115" s="158">
        <v>49.55</v>
      </c>
      <c r="I115" s="157">
        <f>ROUND(E115*H115,2)</f>
        <v>4087.88</v>
      </c>
      <c r="J115" s="158">
        <v>467.45</v>
      </c>
      <c r="K115" s="157">
        <f>ROUND(E115*J115,2)</f>
        <v>38564.629999999997</v>
      </c>
      <c r="L115" s="157">
        <v>15</v>
      </c>
      <c r="M115" s="157">
        <f>G115*(1+L115/100)</f>
        <v>0</v>
      </c>
      <c r="N115" s="157">
        <v>5.2580000000000002E-2</v>
      </c>
      <c r="O115" s="157">
        <f>ROUND(E115*N115,2)</f>
        <v>4.34</v>
      </c>
      <c r="P115" s="157">
        <v>0</v>
      </c>
      <c r="Q115" s="157">
        <f>ROUND(E115*P115,2)</f>
        <v>0</v>
      </c>
      <c r="R115" s="157"/>
      <c r="S115" s="157" t="s">
        <v>187</v>
      </c>
      <c r="T115" s="157" t="s">
        <v>187</v>
      </c>
      <c r="U115" s="157">
        <v>0.91700000000000004</v>
      </c>
      <c r="V115" s="157">
        <f>ROUND(E115*U115,2)</f>
        <v>75.650000000000006</v>
      </c>
      <c r="W115" s="157"/>
      <c r="X115" s="157" t="s">
        <v>169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170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55"/>
      <c r="B116" s="156"/>
      <c r="C116" s="187" t="s">
        <v>906</v>
      </c>
      <c r="D116" s="185"/>
      <c r="E116" s="186">
        <v>82.5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200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66">
        <v>46</v>
      </c>
      <c r="B117" s="167" t="s">
        <v>337</v>
      </c>
      <c r="C117" s="181" t="s">
        <v>338</v>
      </c>
      <c r="D117" s="168" t="s">
        <v>218</v>
      </c>
      <c r="E117" s="169">
        <v>151.16</v>
      </c>
      <c r="F117" s="170"/>
      <c r="G117" s="171">
        <f>ROUND(E117*F117,2)</f>
        <v>0</v>
      </c>
      <c r="H117" s="158">
        <v>34.869999999999997</v>
      </c>
      <c r="I117" s="157">
        <f>ROUND(E117*H117,2)</f>
        <v>5270.95</v>
      </c>
      <c r="J117" s="158">
        <v>148.63</v>
      </c>
      <c r="K117" s="157">
        <f>ROUND(E117*J117,2)</f>
        <v>22466.91</v>
      </c>
      <c r="L117" s="157">
        <v>15</v>
      </c>
      <c r="M117" s="157">
        <f>G117*(1+L117/100)</f>
        <v>0</v>
      </c>
      <c r="N117" s="157">
        <v>3.32E-2</v>
      </c>
      <c r="O117" s="157">
        <f>ROUND(E117*N117,2)</f>
        <v>5.0199999999999996</v>
      </c>
      <c r="P117" s="157">
        <v>0</v>
      </c>
      <c r="Q117" s="157">
        <f>ROUND(E117*P117,2)</f>
        <v>0</v>
      </c>
      <c r="R117" s="157"/>
      <c r="S117" s="157" t="s">
        <v>187</v>
      </c>
      <c r="T117" s="157" t="s">
        <v>187</v>
      </c>
      <c r="U117" s="157">
        <v>0.31659999999999999</v>
      </c>
      <c r="V117" s="157">
        <f>ROUND(E117*U117,2)</f>
        <v>47.86</v>
      </c>
      <c r="W117" s="157"/>
      <c r="X117" s="157" t="s">
        <v>169</v>
      </c>
      <c r="Y117" s="148"/>
      <c r="Z117" s="148"/>
      <c r="AA117" s="148"/>
      <c r="AB117" s="148"/>
      <c r="AC117" s="148"/>
      <c r="AD117" s="148"/>
      <c r="AE117" s="148"/>
      <c r="AF117" s="148"/>
      <c r="AG117" s="148" t="s">
        <v>170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55"/>
      <c r="B118" s="156"/>
      <c r="C118" s="187" t="s">
        <v>889</v>
      </c>
      <c r="D118" s="185"/>
      <c r="E118" s="186">
        <v>34.909999999999997</v>
      </c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8"/>
      <c r="Z118" s="148"/>
      <c r="AA118" s="148"/>
      <c r="AB118" s="148"/>
      <c r="AC118" s="148"/>
      <c r="AD118" s="148"/>
      <c r="AE118" s="148"/>
      <c r="AF118" s="148"/>
      <c r="AG118" s="148" t="s">
        <v>200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55"/>
      <c r="B119" s="156"/>
      <c r="C119" s="187" t="s">
        <v>888</v>
      </c>
      <c r="D119" s="185"/>
      <c r="E119" s="186">
        <v>13.3</v>
      </c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200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55"/>
      <c r="B120" s="156"/>
      <c r="C120" s="187" t="s">
        <v>890</v>
      </c>
      <c r="D120" s="185"/>
      <c r="E120" s="186">
        <v>102.95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200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ht="22.5" outlineLevel="1" x14ac:dyDescent="0.2">
      <c r="A121" s="166">
        <v>47</v>
      </c>
      <c r="B121" s="167" t="s">
        <v>341</v>
      </c>
      <c r="C121" s="181" t="s">
        <v>342</v>
      </c>
      <c r="D121" s="168" t="s">
        <v>343</v>
      </c>
      <c r="E121" s="169">
        <v>459.12529999999998</v>
      </c>
      <c r="F121" s="170"/>
      <c r="G121" s="171">
        <f>ROUND(E121*F121,2)</f>
        <v>0</v>
      </c>
      <c r="H121" s="158">
        <v>22.05</v>
      </c>
      <c r="I121" s="157">
        <f>ROUND(E121*H121,2)</f>
        <v>10123.709999999999</v>
      </c>
      <c r="J121" s="158">
        <v>31.25</v>
      </c>
      <c r="K121" s="157">
        <f>ROUND(E121*J121,2)</f>
        <v>14347.67</v>
      </c>
      <c r="L121" s="157">
        <v>15</v>
      </c>
      <c r="M121" s="157">
        <f>G121*(1+L121/100)</f>
        <v>0</v>
      </c>
      <c r="N121" s="157">
        <v>1.4999999999999999E-4</v>
      </c>
      <c r="O121" s="157">
        <f>ROUND(E121*N121,2)</f>
        <v>7.0000000000000007E-2</v>
      </c>
      <c r="P121" s="157">
        <v>0</v>
      </c>
      <c r="Q121" s="157">
        <f>ROUND(E121*P121,2)</f>
        <v>0</v>
      </c>
      <c r="R121" s="157"/>
      <c r="S121" s="157" t="s">
        <v>187</v>
      </c>
      <c r="T121" s="157" t="s">
        <v>187</v>
      </c>
      <c r="U121" s="157">
        <v>0.06</v>
      </c>
      <c r="V121" s="157">
        <f>ROUND(E121*U121,2)</f>
        <v>27.55</v>
      </c>
      <c r="W121" s="157"/>
      <c r="X121" s="157" t="s">
        <v>169</v>
      </c>
      <c r="Y121" s="148"/>
      <c r="Z121" s="148"/>
      <c r="AA121" s="148"/>
      <c r="AB121" s="148"/>
      <c r="AC121" s="148"/>
      <c r="AD121" s="148"/>
      <c r="AE121" s="148"/>
      <c r="AF121" s="148"/>
      <c r="AG121" s="148" t="s">
        <v>170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55"/>
      <c r="B122" s="156"/>
      <c r="C122" s="187" t="s">
        <v>907</v>
      </c>
      <c r="D122" s="185"/>
      <c r="E122" s="186">
        <v>391.28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200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55"/>
      <c r="B123" s="156"/>
      <c r="C123" s="187" t="s">
        <v>908</v>
      </c>
      <c r="D123" s="185"/>
      <c r="E123" s="186">
        <v>67.849999999999994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200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">
      <c r="A124" s="166">
        <v>48</v>
      </c>
      <c r="B124" s="167" t="s">
        <v>346</v>
      </c>
      <c r="C124" s="181" t="s">
        <v>347</v>
      </c>
      <c r="D124" s="168" t="s">
        <v>198</v>
      </c>
      <c r="E124" s="169">
        <v>6.3239999999999998</v>
      </c>
      <c r="F124" s="170"/>
      <c r="G124" s="171">
        <f>ROUND(E124*F124,2)</f>
        <v>0</v>
      </c>
      <c r="H124" s="158">
        <v>2392.37</v>
      </c>
      <c r="I124" s="157">
        <f>ROUND(E124*H124,2)</f>
        <v>15129.35</v>
      </c>
      <c r="J124" s="158">
        <v>1307.6300000000001</v>
      </c>
      <c r="K124" s="157">
        <f>ROUND(E124*J124,2)</f>
        <v>8269.4500000000007</v>
      </c>
      <c r="L124" s="157">
        <v>15</v>
      </c>
      <c r="M124" s="157">
        <f>G124*(1+L124/100)</f>
        <v>0</v>
      </c>
      <c r="N124" s="157">
        <v>2.5249999999999999</v>
      </c>
      <c r="O124" s="157">
        <f>ROUND(E124*N124,2)</f>
        <v>15.97</v>
      </c>
      <c r="P124" s="157">
        <v>0</v>
      </c>
      <c r="Q124" s="157">
        <f>ROUND(E124*P124,2)</f>
        <v>0</v>
      </c>
      <c r="R124" s="157"/>
      <c r="S124" s="157" t="s">
        <v>187</v>
      </c>
      <c r="T124" s="157" t="s">
        <v>187</v>
      </c>
      <c r="U124" s="157">
        <v>3.2130000000000001</v>
      </c>
      <c r="V124" s="157">
        <f>ROUND(E124*U124,2)</f>
        <v>20.32</v>
      </c>
      <c r="W124" s="157"/>
      <c r="X124" s="157" t="s">
        <v>169</v>
      </c>
      <c r="Y124" s="148"/>
      <c r="Z124" s="148"/>
      <c r="AA124" s="148"/>
      <c r="AB124" s="148"/>
      <c r="AC124" s="148"/>
      <c r="AD124" s="148"/>
      <c r="AE124" s="148"/>
      <c r="AF124" s="148"/>
      <c r="AG124" s="148" t="s">
        <v>170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55"/>
      <c r="B125" s="156"/>
      <c r="C125" s="187" t="s">
        <v>909</v>
      </c>
      <c r="D125" s="185"/>
      <c r="E125" s="186">
        <v>6.32</v>
      </c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8"/>
      <c r="Z125" s="148"/>
      <c r="AA125" s="148"/>
      <c r="AB125" s="148"/>
      <c r="AC125" s="148"/>
      <c r="AD125" s="148"/>
      <c r="AE125" s="148"/>
      <c r="AF125" s="148"/>
      <c r="AG125" s="148" t="s">
        <v>200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72">
        <v>49</v>
      </c>
      <c r="B126" s="173" t="s">
        <v>542</v>
      </c>
      <c r="C126" s="180" t="s">
        <v>543</v>
      </c>
      <c r="D126" s="174" t="s">
        <v>218</v>
      </c>
      <c r="E126" s="175">
        <v>84</v>
      </c>
      <c r="F126" s="176"/>
      <c r="G126" s="177">
        <f>ROUND(E126*F126,2)</f>
        <v>0</v>
      </c>
      <c r="H126" s="158">
        <v>320</v>
      </c>
      <c r="I126" s="157">
        <f>ROUND(E126*H126,2)</f>
        <v>26880</v>
      </c>
      <c r="J126" s="158">
        <v>66.5</v>
      </c>
      <c r="K126" s="157">
        <f>ROUND(E126*J126,2)</f>
        <v>5586</v>
      </c>
      <c r="L126" s="157">
        <v>15</v>
      </c>
      <c r="M126" s="157">
        <f>G126*(1+L126/100)</f>
        <v>0</v>
      </c>
      <c r="N126" s="157">
        <v>4.2860000000000002E-2</v>
      </c>
      <c r="O126" s="157">
        <f>ROUND(E126*N126,2)</f>
        <v>3.6</v>
      </c>
      <c r="P126" s="157">
        <v>0</v>
      </c>
      <c r="Q126" s="157">
        <f>ROUND(E126*P126,2)</f>
        <v>0</v>
      </c>
      <c r="R126" s="157"/>
      <c r="S126" s="157" t="s">
        <v>187</v>
      </c>
      <c r="T126" s="157" t="s">
        <v>187</v>
      </c>
      <c r="U126" s="157">
        <v>0.27174999999999999</v>
      </c>
      <c r="V126" s="157">
        <f>ROUND(E126*U126,2)</f>
        <v>22.83</v>
      </c>
      <c r="W126" s="157"/>
      <c r="X126" s="157" t="s">
        <v>169</v>
      </c>
      <c r="Y126" s="148"/>
      <c r="Z126" s="148"/>
      <c r="AA126" s="148"/>
      <c r="AB126" s="148"/>
      <c r="AC126" s="148"/>
      <c r="AD126" s="148"/>
      <c r="AE126" s="148"/>
      <c r="AF126" s="148"/>
      <c r="AG126" s="148" t="s">
        <v>170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66">
        <v>50</v>
      </c>
      <c r="B127" s="167" t="s">
        <v>352</v>
      </c>
      <c r="C127" s="181" t="s">
        <v>353</v>
      </c>
      <c r="D127" s="168" t="s">
        <v>343</v>
      </c>
      <c r="E127" s="169">
        <v>156</v>
      </c>
      <c r="F127" s="170"/>
      <c r="G127" s="171">
        <f>ROUND(E127*F127,2)</f>
        <v>0</v>
      </c>
      <c r="H127" s="158">
        <v>164.33</v>
      </c>
      <c r="I127" s="157">
        <f>ROUND(E127*H127,2)</f>
        <v>25635.48</v>
      </c>
      <c r="J127" s="158">
        <v>128.16999999999999</v>
      </c>
      <c r="K127" s="157">
        <f>ROUND(E127*J127,2)</f>
        <v>19994.52</v>
      </c>
      <c r="L127" s="157">
        <v>15</v>
      </c>
      <c r="M127" s="157">
        <f>G127*(1+L127/100)</f>
        <v>0</v>
      </c>
      <c r="N127" s="157">
        <v>0.14874000000000001</v>
      </c>
      <c r="O127" s="157">
        <f>ROUND(E127*N127,2)</f>
        <v>23.2</v>
      </c>
      <c r="P127" s="157">
        <v>0</v>
      </c>
      <c r="Q127" s="157">
        <f>ROUND(E127*P127,2)</f>
        <v>0</v>
      </c>
      <c r="R127" s="157"/>
      <c r="S127" s="157" t="s">
        <v>187</v>
      </c>
      <c r="T127" s="157" t="s">
        <v>187</v>
      </c>
      <c r="U127" s="157">
        <v>0.27200000000000002</v>
      </c>
      <c r="V127" s="157">
        <f>ROUND(E127*U127,2)</f>
        <v>42.43</v>
      </c>
      <c r="W127" s="157"/>
      <c r="X127" s="157" t="s">
        <v>169</v>
      </c>
      <c r="Y127" s="148"/>
      <c r="Z127" s="148"/>
      <c r="AA127" s="148"/>
      <c r="AB127" s="148"/>
      <c r="AC127" s="148"/>
      <c r="AD127" s="148"/>
      <c r="AE127" s="148"/>
      <c r="AF127" s="148"/>
      <c r="AG127" s="148" t="s">
        <v>170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55"/>
      <c r="B128" s="156"/>
      <c r="C128" s="187" t="s">
        <v>910</v>
      </c>
      <c r="D128" s="185"/>
      <c r="E128" s="186">
        <v>156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200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ht="22.5" outlineLevel="1" x14ac:dyDescent="0.2">
      <c r="A129" s="166">
        <v>51</v>
      </c>
      <c r="B129" s="167" t="s">
        <v>355</v>
      </c>
      <c r="C129" s="181" t="s">
        <v>356</v>
      </c>
      <c r="D129" s="168" t="s">
        <v>218</v>
      </c>
      <c r="E129" s="169">
        <v>48.21</v>
      </c>
      <c r="F129" s="170"/>
      <c r="G129" s="171">
        <f>ROUND(E129*F129,2)</f>
        <v>0</v>
      </c>
      <c r="H129" s="158">
        <v>0</v>
      </c>
      <c r="I129" s="157">
        <f>ROUND(E129*H129,2)</f>
        <v>0</v>
      </c>
      <c r="J129" s="158">
        <v>350</v>
      </c>
      <c r="K129" s="157">
        <f>ROUND(E129*J129,2)</f>
        <v>16873.5</v>
      </c>
      <c r="L129" s="157">
        <v>15</v>
      </c>
      <c r="M129" s="157">
        <f>G129*(1+L129/100)</f>
        <v>0</v>
      </c>
      <c r="N129" s="157">
        <v>0</v>
      </c>
      <c r="O129" s="157">
        <f>ROUND(E129*N129,2)</f>
        <v>0</v>
      </c>
      <c r="P129" s="157">
        <v>0</v>
      </c>
      <c r="Q129" s="157">
        <f>ROUND(E129*P129,2)</f>
        <v>0</v>
      </c>
      <c r="R129" s="157"/>
      <c r="S129" s="157" t="s">
        <v>167</v>
      </c>
      <c r="T129" s="157" t="s">
        <v>168</v>
      </c>
      <c r="U129" s="157">
        <v>0</v>
      </c>
      <c r="V129" s="157">
        <f>ROUND(E129*U129,2)</f>
        <v>0</v>
      </c>
      <c r="W129" s="157"/>
      <c r="X129" s="157" t="s">
        <v>169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170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55"/>
      <c r="B130" s="156"/>
      <c r="C130" s="187" t="s">
        <v>888</v>
      </c>
      <c r="D130" s="185"/>
      <c r="E130" s="186">
        <v>13.3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200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55"/>
      <c r="B131" s="156"/>
      <c r="C131" s="187" t="s">
        <v>911</v>
      </c>
      <c r="D131" s="185"/>
      <c r="E131" s="186">
        <v>11.12</v>
      </c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200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">
      <c r="A132" s="155"/>
      <c r="B132" s="156"/>
      <c r="C132" s="187" t="s">
        <v>912</v>
      </c>
      <c r="D132" s="185"/>
      <c r="E132" s="186">
        <v>23.79</v>
      </c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48"/>
      <c r="Z132" s="148"/>
      <c r="AA132" s="148"/>
      <c r="AB132" s="148"/>
      <c r="AC132" s="148"/>
      <c r="AD132" s="148"/>
      <c r="AE132" s="148"/>
      <c r="AF132" s="148"/>
      <c r="AG132" s="148" t="s">
        <v>200</v>
      </c>
      <c r="AH132" s="148">
        <v>0</v>
      </c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ht="22.5" outlineLevel="1" x14ac:dyDescent="0.2">
      <c r="A133" s="166">
        <v>52</v>
      </c>
      <c r="B133" s="167" t="s">
        <v>359</v>
      </c>
      <c r="C133" s="181" t="s">
        <v>360</v>
      </c>
      <c r="D133" s="168" t="s">
        <v>218</v>
      </c>
      <c r="E133" s="169">
        <v>121.746</v>
      </c>
      <c r="F133" s="170"/>
      <c r="G133" s="171">
        <f>ROUND(E133*F133,2)</f>
        <v>0</v>
      </c>
      <c r="H133" s="158">
        <v>0</v>
      </c>
      <c r="I133" s="157">
        <f>ROUND(E133*H133,2)</f>
        <v>0</v>
      </c>
      <c r="J133" s="158">
        <v>225</v>
      </c>
      <c r="K133" s="157">
        <f>ROUND(E133*J133,2)</f>
        <v>27392.85</v>
      </c>
      <c r="L133" s="157">
        <v>15</v>
      </c>
      <c r="M133" s="157">
        <f>G133*(1+L133/100)</f>
        <v>0</v>
      </c>
      <c r="N133" s="157">
        <v>0</v>
      </c>
      <c r="O133" s="157">
        <f>ROUND(E133*N133,2)</f>
        <v>0</v>
      </c>
      <c r="P133" s="157">
        <v>0</v>
      </c>
      <c r="Q133" s="157">
        <f>ROUND(E133*P133,2)</f>
        <v>0</v>
      </c>
      <c r="R133" s="157"/>
      <c r="S133" s="157" t="s">
        <v>167</v>
      </c>
      <c r="T133" s="157" t="s">
        <v>168</v>
      </c>
      <c r="U133" s="157">
        <v>0</v>
      </c>
      <c r="V133" s="157">
        <f>ROUND(E133*U133,2)</f>
        <v>0</v>
      </c>
      <c r="W133" s="157"/>
      <c r="X133" s="157" t="s">
        <v>169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170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ht="22.5" outlineLevel="1" x14ac:dyDescent="0.2">
      <c r="A134" s="155"/>
      <c r="B134" s="156"/>
      <c r="C134" s="187" t="s">
        <v>913</v>
      </c>
      <c r="D134" s="185"/>
      <c r="E134" s="186">
        <v>79.36</v>
      </c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8"/>
      <c r="Z134" s="148"/>
      <c r="AA134" s="148"/>
      <c r="AB134" s="148"/>
      <c r="AC134" s="148"/>
      <c r="AD134" s="148"/>
      <c r="AE134" s="148"/>
      <c r="AF134" s="148"/>
      <c r="AG134" s="148" t="s">
        <v>200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55"/>
      <c r="B135" s="156"/>
      <c r="C135" s="187" t="s">
        <v>914</v>
      </c>
      <c r="D135" s="185"/>
      <c r="E135" s="186">
        <v>42.39</v>
      </c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200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ht="22.5" outlineLevel="1" x14ac:dyDescent="0.2">
      <c r="A136" s="172">
        <v>53</v>
      </c>
      <c r="B136" s="173" t="s">
        <v>915</v>
      </c>
      <c r="C136" s="180" t="s">
        <v>916</v>
      </c>
      <c r="D136" s="174" t="s">
        <v>218</v>
      </c>
      <c r="E136" s="175">
        <v>5.14</v>
      </c>
      <c r="F136" s="176"/>
      <c r="G136" s="177">
        <f>ROUND(E136*F136,2)</f>
        <v>0</v>
      </c>
      <c r="H136" s="158">
        <v>0</v>
      </c>
      <c r="I136" s="157">
        <f>ROUND(E136*H136,2)</f>
        <v>0</v>
      </c>
      <c r="J136" s="158">
        <v>450</v>
      </c>
      <c r="K136" s="157">
        <f>ROUND(E136*J136,2)</f>
        <v>2313</v>
      </c>
      <c r="L136" s="157">
        <v>15</v>
      </c>
      <c r="M136" s="157">
        <f>G136*(1+L136/100)</f>
        <v>0</v>
      </c>
      <c r="N136" s="157">
        <v>0</v>
      </c>
      <c r="O136" s="157">
        <f>ROUND(E136*N136,2)</f>
        <v>0</v>
      </c>
      <c r="P136" s="157">
        <v>0</v>
      </c>
      <c r="Q136" s="157">
        <f>ROUND(E136*P136,2)</f>
        <v>0</v>
      </c>
      <c r="R136" s="157"/>
      <c r="S136" s="157" t="s">
        <v>167</v>
      </c>
      <c r="T136" s="157" t="s">
        <v>168</v>
      </c>
      <c r="U136" s="157">
        <v>0</v>
      </c>
      <c r="V136" s="157">
        <f>ROUND(E136*U136,2)</f>
        <v>0</v>
      </c>
      <c r="W136" s="157"/>
      <c r="X136" s="157" t="s">
        <v>169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170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66">
        <v>54</v>
      </c>
      <c r="B137" s="167" t="s">
        <v>917</v>
      </c>
      <c r="C137" s="181" t="s">
        <v>918</v>
      </c>
      <c r="D137" s="168" t="s">
        <v>218</v>
      </c>
      <c r="E137" s="169">
        <v>23.79</v>
      </c>
      <c r="F137" s="170"/>
      <c r="G137" s="171">
        <f>ROUND(E137*F137,2)</f>
        <v>0</v>
      </c>
      <c r="H137" s="158">
        <v>0</v>
      </c>
      <c r="I137" s="157">
        <f>ROUND(E137*H137,2)</f>
        <v>0</v>
      </c>
      <c r="J137" s="158">
        <v>205</v>
      </c>
      <c r="K137" s="157">
        <f>ROUND(E137*J137,2)</f>
        <v>4876.95</v>
      </c>
      <c r="L137" s="157">
        <v>15</v>
      </c>
      <c r="M137" s="157">
        <f>G137*(1+L137/100)</f>
        <v>0</v>
      </c>
      <c r="N137" s="157">
        <v>0</v>
      </c>
      <c r="O137" s="157">
        <f>ROUND(E137*N137,2)</f>
        <v>0</v>
      </c>
      <c r="P137" s="157">
        <v>0</v>
      </c>
      <c r="Q137" s="157">
        <f>ROUND(E137*P137,2)</f>
        <v>0</v>
      </c>
      <c r="R137" s="157"/>
      <c r="S137" s="157" t="s">
        <v>167</v>
      </c>
      <c r="T137" s="157" t="s">
        <v>168</v>
      </c>
      <c r="U137" s="157">
        <v>0</v>
      </c>
      <c r="V137" s="157">
        <f>ROUND(E137*U137,2)</f>
        <v>0</v>
      </c>
      <c r="W137" s="157"/>
      <c r="X137" s="157" t="s">
        <v>169</v>
      </c>
      <c r="Y137" s="148"/>
      <c r="Z137" s="148"/>
      <c r="AA137" s="148"/>
      <c r="AB137" s="148"/>
      <c r="AC137" s="148"/>
      <c r="AD137" s="148"/>
      <c r="AE137" s="148"/>
      <c r="AF137" s="148"/>
      <c r="AG137" s="148" t="s">
        <v>170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55"/>
      <c r="B138" s="156"/>
      <c r="C138" s="187" t="s">
        <v>912</v>
      </c>
      <c r="D138" s="185"/>
      <c r="E138" s="186">
        <v>23.79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8"/>
      <c r="Z138" s="148"/>
      <c r="AA138" s="148"/>
      <c r="AB138" s="148"/>
      <c r="AC138" s="148"/>
      <c r="AD138" s="148"/>
      <c r="AE138" s="148"/>
      <c r="AF138" s="148"/>
      <c r="AG138" s="148" t="s">
        <v>200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72">
        <v>55</v>
      </c>
      <c r="B139" s="173" t="s">
        <v>361</v>
      </c>
      <c r="C139" s="180" t="s">
        <v>362</v>
      </c>
      <c r="D139" s="174" t="s">
        <v>242</v>
      </c>
      <c r="E139" s="175">
        <v>160</v>
      </c>
      <c r="F139" s="176"/>
      <c r="G139" s="177">
        <f>ROUND(E139*F139,2)</f>
        <v>0</v>
      </c>
      <c r="H139" s="158">
        <v>94.2</v>
      </c>
      <c r="I139" s="157">
        <f>ROUND(E139*H139,2)</f>
        <v>15072</v>
      </c>
      <c r="J139" s="158">
        <v>0</v>
      </c>
      <c r="K139" s="157">
        <f>ROUND(E139*J139,2)</f>
        <v>0</v>
      </c>
      <c r="L139" s="157">
        <v>15</v>
      </c>
      <c r="M139" s="157">
        <f>G139*(1+L139/100)</f>
        <v>0</v>
      </c>
      <c r="N139" s="157">
        <v>4.8000000000000001E-2</v>
      </c>
      <c r="O139" s="157">
        <f>ROUND(E139*N139,2)</f>
        <v>7.68</v>
      </c>
      <c r="P139" s="157">
        <v>0</v>
      </c>
      <c r="Q139" s="157">
        <f>ROUND(E139*P139,2)</f>
        <v>0</v>
      </c>
      <c r="R139" s="157" t="s">
        <v>363</v>
      </c>
      <c r="S139" s="157" t="s">
        <v>364</v>
      </c>
      <c r="T139" s="157" t="s">
        <v>365</v>
      </c>
      <c r="U139" s="157">
        <v>0</v>
      </c>
      <c r="V139" s="157">
        <f>ROUND(E139*U139,2)</f>
        <v>0</v>
      </c>
      <c r="W139" s="157"/>
      <c r="X139" s="157" t="s">
        <v>183</v>
      </c>
      <c r="Y139" s="148"/>
      <c r="Z139" s="148"/>
      <c r="AA139" s="148"/>
      <c r="AB139" s="148"/>
      <c r="AC139" s="148"/>
      <c r="AD139" s="148"/>
      <c r="AE139" s="148"/>
      <c r="AF139" s="148"/>
      <c r="AG139" s="148" t="s">
        <v>366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72">
        <v>56</v>
      </c>
      <c r="B140" s="173" t="s">
        <v>367</v>
      </c>
      <c r="C140" s="180" t="s">
        <v>368</v>
      </c>
      <c r="D140" s="174" t="s">
        <v>218</v>
      </c>
      <c r="E140" s="175">
        <v>200</v>
      </c>
      <c r="F140" s="176"/>
      <c r="G140" s="177">
        <f>ROUND(E140*F140,2)</f>
        <v>0</v>
      </c>
      <c r="H140" s="158">
        <v>289.5</v>
      </c>
      <c r="I140" s="157">
        <f>ROUND(E140*H140,2)</f>
        <v>57900</v>
      </c>
      <c r="J140" s="158">
        <v>0</v>
      </c>
      <c r="K140" s="157">
        <f>ROUND(E140*J140,2)</f>
        <v>0</v>
      </c>
      <c r="L140" s="157">
        <v>15</v>
      </c>
      <c r="M140" s="157">
        <f>G140*(1+L140/100)</f>
        <v>0</v>
      </c>
      <c r="N140" s="157">
        <v>0.13500000000000001</v>
      </c>
      <c r="O140" s="157">
        <f>ROUND(E140*N140,2)</f>
        <v>27</v>
      </c>
      <c r="P140" s="157">
        <v>0</v>
      </c>
      <c r="Q140" s="157">
        <f>ROUND(E140*P140,2)</f>
        <v>0</v>
      </c>
      <c r="R140" s="157" t="s">
        <v>363</v>
      </c>
      <c r="S140" s="157" t="s">
        <v>187</v>
      </c>
      <c r="T140" s="157" t="s">
        <v>187</v>
      </c>
      <c r="U140" s="157">
        <v>0</v>
      </c>
      <c r="V140" s="157">
        <f>ROUND(E140*U140,2)</f>
        <v>0</v>
      </c>
      <c r="W140" s="157"/>
      <c r="X140" s="157" t="s">
        <v>183</v>
      </c>
      <c r="Y140" s="148"/>
      <c r="Z140" s="148"/>
      <c r="AA140" s="148"/>
      <c r="AB140" s="148"/>
      <c r="AC140" s="148"/>
      <c r="AD140" s="148"/>
      <c r="AE140" s="148"/>
      <c r="AF140" s="148"/>
      <c r="AG140" s="148" t="s">
        <v>366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72">
        <v>57</v>
      </c>
      <c r="B141" s="173" t="s">
        <v>370</v>
      </c>
      <c r="C141" s="180" t="s">
        <v>371</v>
      </c>
      <c r="D141" s="174" t="s">
        <v>218</v>
      </c>
      <c r="E141" s="175">
        <v>40</v>
      </c>
      <c r="F141" s="176"/>
      <c r="G141" s="177">
        <f>ROUND(E141*F141,2)</f>
        <v>0</v>
      </c>
      <c r="H141" s="158">
        <v>364</v>
      </c>
      <c r="I141" s="157">
        <f>ROUND(E141*H141,2)</f>
        <v>14560</v>
      </c>
      <c r="J141" s="158">
        <v>0</v>
      </c>
      <c r="K141" s="157">
        <f>ROUND(E141*J141,2)</f>
        <v>0</v>
      </c>
      <c r="L141" s="157">
        <v>15</v>
      </c>
      <c r="M141" s="157">
        <f>G141*(1+L141/100)</f>
        <v>0</v>
      </c>
      <c r="N141" s="157">
        <v>0.108</v>
      </c>
      <c r="O141" s="157">
        <f>ROUND(E141*N141,2)</f>
        <v>4.32</v>
      </c>
      <c r="P141" s="157">
        <v>0</v>
      </c>
      <c r="Q141" s="157">
        <f>ROUND(E141*P141,2)</f>
        <v>0</v>
      </c>
      <c r="R141" s="157" t="s">
        <v>363</v>
      </c>
      <c r="S141" s="157" t="s">
        <v>187</v>
      </c>
      <c r="T141" s="157" t="s">
        <v>187</v>
      </c>
      <c r="U141" s="157">
        <v>0</v>
      </c>
      <c r="V141" s="157">
        <f>ROUND(E141*U141,2)</f>
        <v>0</v>
      </c>
      <c r="W141" s="157"/>
      <c r="X141" s="157" t="s">
        <v>183</v>
      </c>
      <c r="Y141" s="148"/>
      <c r="Z141" s="148"/>
      <c r="AA141" s="148"/>
      <c r="AB141" s="148"/>
      <c r="AC141" s="148"/>
      <c r="AD141" s="148"/>
      <c r="AE141" s="148"/>
      <c r="AF141" s="148"/>
      <c r="AG141" s="148" t="s">
        <v>366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x14ac:dyDescent="0.2">
      <c r="A142" s="160" t="s">
        <v>162</v>
      </c>
      <c r="B142" s="161" t="s">
        <v>81</v>
      </c>
      <c r="C142" s="179" t="s">
        <v>82</v>
      </c>
      <c r="D142" s="162"/>
      <c r="E142" s="163"/>
      <c r="F142" s="164"/>
      <c r="G142" s="165">
        <f>SUMIF(AG143:AG239,"&lt;&gt;NOR",G143:G239)</f>
        <v>0</v>
      </c>
      <c r="H142" s="159"/>
      <c r="I142" s="159">
        <f>SUM(I143:I239)</f>
        <v>125150.31</v>
      </c>
      <c r="J142" s="159"/>
      <c r="K142" s="159">
        <f>SUM(K143:K239)</f>
        <v>1630327.9400000002</v>
      </c>
      <c r="L142" s="159"/>
      <c r="M142" s="159">
        <f>SUM(M143:M239)</f>
        <v>0</v>
      </c>
      <c r="N142" s="159"/>
      <c r="O142" s="159">
        <f>SUM(O143:O239)</f>
        <v>81.739999999999995</v>
      </c>
      <c r="P142" s="159"/>
      <c r="Q142" s="159">
        <f>SUM(Q143:Q239)</f>
        <v>146.93</v>
      </c>
      <c r="R142" s="159"/>
      <c r="S142" s="159"/>
      <c r="T142" s="159"/>
      <c r="U142" s="159"/>
      <c r="V142" s="159">
        <f>SUM(V143:V239)</f>
        <v>2164.13</v>
      </c>
      <c r="W142" s="159"/>
      <c r="X142" s="159"/>
      <c r="AG142" t="s">
        <v>163</v>
      </c>
    </row>
    <row r="143" spans="1:60" outlineLevel="1" x14ac:dyDescent="0.2">
      <c r="A143" s="166">
        <v>58</v>
      </c>
      <c r="B143" s="167" t="s">
        <v>373</v>
      </c>
      <c r="C143" s="181" t="s">
        <v>374</v>
      </c>
      <c r="D143" s="168" t="s">
        <v>218</v>
      </c>
      <c r="E143" s="169">
        <v>231.46</v>
      </c>
      <c r="F143" s="170"/>
      <c r="G143" s="171">
        <f>ROUND(E143*F143,2)</f>
        <v>0</v>
      </c>
      <c r="H143" s="158">
        <v>0</v>
      </c>
      <c r="I143" s="157">
        <f>ROUND(E143*H143,2)</f>
        <v>0</v>
      </c>
      <c r="J143" s="158">
        <v>61.8</v>
      </c>
      <c r="K143" s="157">
        <f>ROUND(E143*J143,2)</f>
        <v>14304.23</v>
      </c>
      <c r="L143" s="157">
        <v>15</v>
      </c>
      <c r="M143" s="157">
        <f>G143*(1+L143/100)</f>
        <v>0</v>
      </c>
      <c r="N143" s="157">
        <v>0</v>
      </c>
      <c r="O143" s="157">
        <f>ROUND(E143*N143,2)</f>
        <v>0</v>
      </c>
      <c r="P143" s="157">
        <v>0.13800000000000001</v>
      </c>
      <c r="Q143" s="157">
        <f>ROUND(E143*P143,2)</f>
        <v>31.94</v>
      </c>
      <c r="R143" s="157"/>
      <c r="S143" s="157" t="s">
        <v>187</v>
      </c>
      <c r="T143" s="157" t="s">
        <v>187</v>
      </c>
      <c r="U143" s="157">
        <v>0.16</v>
      </c>
      <c r="V143" s="157">
        <f>ROUND(E143*U143,2)</f>
        <v>37.03</v>
      </c>
      <c r="W143" s="157"/>
      <c r="X143" s="157" t="s">
        <v>169</v>
      </c>
      <c r="Y143" s="148"/>
      <c r="Z143" s="148"/>
      <c r="AA143" s="148"/>
      <c r="AB143" s="148"/>
      <c r="AC143" s="148"/>
      <c r="AD143" s="148"/>
      <c r="AE143" s="148"/>
      <c r="AF143" s="148"/>
      <c r="AG143" s="148" t="s">
        <v>170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55"/>
      <c r="B144" s="156"/>
      <c r="C144" s="187" t="s">
        <v>919</v>
      </c>
      <c r="D144" s="185"/>
      <c r="E144" s="186">
        <v>213.21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48"/>
      <c r="Z144" s="148"/>
      <c r="AA144" s="148"/>
      <c r="AB144" s="148"/>
      <c r="AC144" s="148"/>
      <c r="AD144" s="148"/>
      <c r="AE144" s="148"/>
      <c r="AF144" s="148"/>
      <c r="AG144" s="148" t="s">
        <v>200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55"/>
      <c r="B145" s="156"/>
      <c r="C145" s="187" t="s">
        <v>920</v>
      </c>
      <c r="D145" s="185"/>
      <c r="E145" s="186">
        <v>18.25</v>
      </c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8"/>
      <c r="Z145" s="148"/>
      <c r="AA145" s="148"/>
      <c r="AB145" s="148"/>
      <c r="AC145" s="148"/>
      <c r="AD145" s="148"/>
      <c r="AE145" s="148"/>
      <c r="AF145" s="148"/>
      <c r="AG145" s="148" t="s">
        <v>200</v>
      </c>
      <c r="AH145" s="148">
        <v>0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ht="22.5" outlineLevel="1" x14ac:dyDescent="0.2">
      <c r="A146" s="166">
        <v>59</v>
      </c>
      <c r="B146" s="167" t="s">
        <v>921</v>
      </c>
      <c r="C146" s="181" t="s">
        <v>922</v>
      </c>
      <c r="D146" s="168" t="s">
        <v>198</v>
      </c>
      <c r="E146" s="169">
        <v>8.0500000000000007</v>
      </c>
      <c r="F146" s="170"/>
      <c r="G146" s="171">
        <f>ROUND(E146*F146,2)</f>
        <v>0</v>
      </c>
      <c r="H146" s="158">
        <v>549.54</v>
      </c>
      <c r="I146" s="157">
        <f>ROUND(E146*H146,2)</f>
        <v>4423.8</v>
      </c>
      <c r="J146" s="158">
        <v>588.46</v>
      </c>
      <c r="K146" s="157">
        <f>ROUND(E146*J146,2)</f>
        <v>4737.1000000000004</v>
      </c>
      <c r="L146" s="157">
        <v>15</v>
      </c>
      <c r="M146" s="157">
        <f>G146*(1+L146/100)</f>
        <v>0</v>
      </c>
      <c r="N146" s="157">
        <v>1.7</v>
      </c>
      <c r="O146" s="157">
        <f>ROUND(E146*N146,2)</f>
        <v>13.69</v>
      </c>
      <c r="P146" s="157">
        <v>0</v>
      </c>
      <c r="Q146" s="157">
        <f>ROUND(E146*P146,2)</f>
        <v>0</v>
      </c>
      <c r="R146" s="157"/>
      <c r="S146" s="157" t="s">
        <v>187</v>
      </c>
      <c r="T146" s="157" t="s">
        <v>187</v>
      </c>
      <c r="U146" s="157">
        <v>1.587</v>
      </c>
      <c r="V146" s="157">
        <f>ROUND(E146*U146,2)</f>
        <v>12.78</v>
      </c>
      <c r="W146" s="157"/>
      <c r="X146" s="157" t="s">
        <v>169</v>
      </c>
      <c r="Y146" s="148"/>
      <c r="Z146" s="148"/>
      <c r="AA146" s="148"/>
      <c r="AB146" s="148"/>
      <c r="AC146" s="148"/>
      <c r="AD146" s="148"/>
      <c r="AE146" s="148"/>
      <c r="AF146" s="148"/>
      <c r="AG146" s="148" t="s">
        <v>170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">
      <c r="A147" s="155"/>
      <c r="B147" s="156"/>
      <c r="C147" s="187" t="s">
        <v>923</v>
      </c>
      <c r="D147" s="185"/>
      <c r="E147" s="186">
        <v>8.0500000000000007</v>
      </c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 t="s">
        <v>200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">
      <c r="A148" s="166">
        <v>60</v>
      </c>
      <c r="B148" s="167" t="s">
        <v>924</v>
      </c>
      <c r="C148" s="181" t="s">
        <v>925</v>
      </c>
      <c r="D148" s="168" t="s">
        <v>198</v>
      </c>
      <c r="E148" s="169">
        <v>2.0699999999999998</v>
      </c>
      <c r="F148" s="170"/>
      <c r="G148" s="171">
        <f>ROUND(E148*F148,2)</f>
        <v>0</v>
      </c>
      <c r="H148" s="158">
        <v>2080.1</v>
      </c>
      <c r="I148" s="157">
        <f>ROUND(E148*H148,2)</f>
        <v>4305.8100000000004</v>
      </c>
      <c r="J148" s="158">
        <v>729.9</v>
      </c>
      <c r="K148" s="157">
        <f>ROUND(E148*J148,2)</f>
        <v>1510.89</v>
      </c>
      <c r="L148" s="157">
        <v>15</v>
      </c>
      <c r="M148" s="157">
        <f>G148*(1+L148/100)</f>
        <v>0</v>
      </c>
      <c r="N148" s="157">
        <v>2.5249999999999999</v>
      </c>
      <c r="O148" s="157">
        <f>ROUND(E148*N148,2)</f>
        <v>5.23</v>
      </c>
      <c r="P148" s="157">
        <v>0</v>
      </c>
      <c r="Q148" s="157">
        <f>ROUND(E148*P148,2)</f>
        <v>0</v>
      </c>
      <c r="R148" s="157"/>
      <c r="S148" s="157" t="s">
        <v>187</v>
      </c>
      <c r="T148" s="157" t="s">
        <v>187</v>
      </c>
      <c r="U148" s="157">
        <v>1.89</v>
      </c>
      <c r="V148" s="157">
        <f>ROUND(E148*U148,2)</f>
        <v>3.91</v>
      </c>
      <c r="W148" s="157"/>
      <c r="X148" s="157" t="s">
        <v>169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170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">
      <c r="A149" s="155"/>
      <c r="B149" s="156"/>
      <c r="C149" s="187" t="s">
        <v>926</v>
      </c>
      <c r="D149" s="185"/>
      <c r="E149" s="186">
        <v>2.0699999999999998</v>
      </c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200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">
      <c r="A150" s="172">
        <v>61</v>
      </c>
      <c r="B150" s="173" t="s">
        <v>927</v>
      </c>
      <c r="C150" s="180" t="s">
        <v>928</v>
      </c>
      <c r="D150" s="174" t="s">
        <v>343</v>
      </c>
      <c r="E150" s="175">
        <v>23</v>
      </c>
      <c r="F150" s="176"/>
      <c r="G150" s="177">
        <f t="shared" ref="G150:G156" si="0">ROUND(E150*F150,2)</f>
        <v>0</v>
      </c>
      <c r="H150" s="158">
        <v>79.98</v>
      </c>
      <c r="I150" s="157">
        <f t="shared" ref="I150:I156" si="1">ROUND(E150*H150,2)</f>
        <v>1839.54</v>
      </c>
      <c r="J150" s="158">
        <v>19.82</v>
      </c>
      <c r="K150" s="157">
        <f t="shared" ref="K150:K156" si="2">ROUND(E150*J150,2)</f>
        <v>455.86</v>
      </c>
      <c r="L150" s="157">
        <v>15</v>
      </c>
      <c r="M150" s="157">
        <f t="shared" ref="M150:M156" si="3">G150*(1+L150/100)</f>
        <v>0</v>
      </c>
      <c r="N150" s="157">
        <v>1.2359999999999999E-2</v>
      </c>
      <c r="O150" s="157">
        <f t="shared" ref="O150:O156" si="4">ROUND(E150*N150,2)</f>
        <v>0.28000000000000003</v>
      </c>
      <c r="P150" s="157">
        <v>0</v>
      </c>
      <c r="Q150" s="157">
        <f t="shared" ref="Q150:Q156" si="5">ROUND(E150*P150,2)</f>
        <v>0</v>
      </c>
      <c r="R150" s="157"/>
      <c r="S150" s="157" t="s">
        <v>523</v>
      </c>
      <c r="T150" s="157" t="s">
        <v>411</v>
      </c>
      <c r="U150" s="157">
        <v>7.0000000000000007E-2</v>
      </c>
      <c r="V150" s="157">
        <f t="shared" ref="V150:V156" si="6">ROUND(E150*U150,2)</f>
        <v>1.61</v>
      </c>
      <c r="W150" s="157"/>
      <c r="X150" s="157" t="s">
        <v>169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170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">
      <c r="A151" s="172">
        <v>62</v>
      </c>
      <c r="B151" s="173" t="s">
        <v>379</v>
      </c>
      <c r="C151" s="180" t="s">
        <v>380</v>
      </c>
      <c r="D151" s="174" t="s">
        <v>218</v>
      </c>
      <c r="E151" s="175">
        <v>1400</v>
      </c>
      <c r="F151" s="176"/>
      <c r="G151" s="177">
        <f t="shared" si="0"/>
        <v>0</v>
      </c>
      <c r="H151" s="158">
        <v>0.06</v>
      </c>
      <c r="I151" s="157">
        <f t="shared" si="1"/>
        <v>84</v>
      </c>
      <c r="J151" s="158">
        <v>73.64</v>
      </c>
      <c r="K151" s="157">
        <f t="shared" si="2"/>
        <v>103096</v>
      </c>
      <c r="L151" s="157">
        <v>15</v>
      </c>
      <c r="M151" s="157">
        <f t="shared" si="3"/>
        <v>0</v>
      </c>
      <c r="N151" s="157">
        <v>4.4060000000000002E-2</v>
      </c>
      <c r="O151" s="157">
        <f t="shared" si="4"/>
        <v>61.68</v>
      </c>
      <c r="P151" s="157">
        <v>0</v>
      </c>
      <c r="Q151" s="157">
        <f t="shared" si="5"/>
        <v>0</v>
      </c>
      <c r="R151" s="157"/>
      <c r="S151" s="157" t="s">
        <v>187</v>
      </c>
      <c r="T151" s="157" t="s">
        <v>187</v>
      </c>
      <c r="U151" s="157">
        <v>0.17599999999999999</v>
      </c>
      <c r="V151" s="157">
        <f t="shared" si="6"/>
        <v>246.4</v>
      </c>
      <c r="W151" s="157"/>
      <c r="X151" s="157" t="s">
        <v>169</v>
      </c>
      <c r="Y151" s="148"/>
      <c r="Z151" s="148"/>
      <c r="AA151" s="148"/>
      <c r="AB151" s="148"/>
      <c r="AC151" s="148"/>
      <c r="AD151" s="148"/>
      <c r="AE151" s="148"/>
      <c r="AF151" s="148"/>
      <c r="AG151" s="148" t="s">
        <v>170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">
      <c r="A152" s="172">
        <v>63</v>
      </c>
      <c r="B152" s="173" t="s">
        <v>381</v>
      </c>
      <c r="C152" s="180" t="s">
        <v>382</v>
      </c>
      <c r="D152" s="174" t="s">
        <v>218</v>
      </c>
      <c r="E152" s="175">
        <v>2800</v>
      </c>
      <c r="F152" s="176"/>
      <c r="G152" s="177">
        <f t="shared" si="0"/>
        <v>0</v>
      </c>
      <c r="H152" s="158">
        <v>31.9</v>
      </c>
      <c r="I152" s="157">
        <f t="shared" si="1"/>
        <v>89320</v>
      </c>
      <c r="J152" s="158">
        <v>2.9</v>
      </c>
      <c r="K152" s="157">
        <f t="shared" si="2"/>
        <v>8120</v>
      </c>
      <c r="L152" s="157">
        <v>15</v>
      </c>
      <c r="M152" s="157">
        <f t="shared" si="3"/>
        <v>0</v>
      </c>
      <c r="N152" s="157">
        <v>0</v>
      </c>
      <c r="O152" s="157">
        <f t="shared" si="4"/>
        <v>0</v>
      </c>
      <c r="P152" s="157">
        <v>0</v>
      </c>
      <c r="Q152" s="157">
        <f t="shared" si="5"/>
        <v>0</v>
      </c>
      <c r="R152" s="157"/>
      <c r="S152" s="157" t="s">
        <v>187</v>
      </c>
      <c r="T152" s="157" t="s">
        <v>187</v>
      </c>
      <c r="U152" s="157">
        <v>7.0000000000000001E-3</v>
      </c>
      <c r="V152" s="157">
        <f t="shared" si="6"/>
        <v>19.600000000000001</v>
      </c>
      <c r="W152" s="157"/>
      <c r="X152" s="157" t="s">
        <v>169</v>
      </c>
      <c r="Y152" s="148"/>
      <c r="Z152" s="148"/>
      <c r="AA152" s="148"/>
      <c r="AB152" s="148"/>
      <c r="AC152" s="148"/>
      <c r="AD152" s="148"/>
      <c r="AE152" s="148"/>
      <c r="AF152" s="148"/>
      <c r="AG152" s="148" t="s">
        <v>170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72">
        <v>64</v>
      </c>
      <c r="B153" s="173" t="s">
        <v>383</v>
      </c>
      <c r="C153" s="180" t="s">
        <v>384</v>
      </c>
      <c r="D153" s="174" t="s">
        <v>218</v>
      </c>
      <c r="E153" s="175">
        <v>1400</v>
      </c>
      <c r="F153" s="176"/>
      <c r="G153" s="177">
        <f t="shared" si="0"/>
        <v>0</v>
      </c>
      <c r="H153" s="158">
        <v>0</v>
      </c>
      <c r="I153" s="157">
        <f t="shared" si="1"/>
        <v>0</v>
      </c>
      <c r="J153" s="158">
        <v>65.8</v>
      </c>
      <c r="K153" s="157">
        <f t="shared" si="2"/>
        <v>92120</v>
      </c>
      <c r="L153" s="157">
        <v>15</v>
      </c>
      <c r="M153" s="157">
        <f t="shared" si="3"/>
        <v>0</v>
      </c>
      <c r="N153" s="157">
        <v>0</v>
      </c>
      <c r="O153" s="157">
        <f t="shared" si="4"/>
        <v>0</v>
      </c>
      <c r="P153" s="157">
        <v>0</v>
      </c>
      <c r="Q153" s="157">
        <f t="shared" si="5"/>
        <v>0</v>
      </c>
      <c r="R153" s="157"/>
      <c r="S153" s="157" t="s">
        <v>187</v>
      </c>
      <c r="T153" s="157" t="s">
        <v>187</v>
      </c>
      <c r="U153" s="157">
        <v>0.13</v>
      </c>
      <c r="V153" s="157">
        <f t="shared" si="6"/>
        <v>182</v>
      </c>
      <c r="W153" s="157"/>
      <c r="X153" s="157" t="s">
        <v>169</v>
      </c>
      <c r="Y153" s="148"/>
      <c r="Z153" s="148"/>
      <c r="AA153" s="148"/>
      <c r="AB153" s="148"/>
      <c r="AC153" s="148"/>
      <c r="AD153" s="148"/>
      <c r="AE153" s="148"/>
      <c r="AF153" s="148"/>
      <c r="AG153" s="148" t="s">
        <v>170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172">
        <v>65</v>
      </c>
      <c r="B154" s="173" t="s">
        <v>385</v>
      </c>
      <c r="C154" s="180" t="s">
        <v>386</v>
      </c>
      <c r="D154" s="174" t="s">
        <v>218</v>
      </c>
      <c r="E154" s="175">
        <v>640.97</v>
      </c>
      <c r="F154" s="176"/>
      <c r="G154" s="177">
        <f t="shared" si="0"/>
        <v>0</v>
      </c>
      <c r="H154" s="158">
        <v>35.76</v>
      </c>
      <c r="I154" s="157">
        <f t="shared" si="1"/>
        <v>22921.09</v>
      </c>
      <c r="J154" s="158">
        <v>73.239999999999995</v>
      </c>
      <c r="K154" s="157">
        <f t="shared" si="2"/>
        <v>46944.639999999999</v>
      </c>
      <c r="L154" s="157">
        <v>15</v>
      </c>
      <c r="M154" s="157">
        <f t="shared" si="3"/>
        <v>0</v>
      </c>
      <c r="N154" s="157">
        <v>1.2099999999999999E-3</v>
      </c>
      <c r="O154" s="157">
        <f t="shared" si="4"/>
        <v>0.78</v>
      </c>
      <c r="P154" s="157">
        <v>0</v>
      </c>
      <c r="Q154" s="157">
        <f t="shared" si="5"/>
        <v>0</v>
      </c>
      <c r="R154" s="157"/>
      <c r="S154" s="157" t="s">
        <v>187</v>
      </c>
      <c r="T154" s="157" t="s">
        <v>187</v>
      </c>
      <c r="U154" s="157">
        <v>0.17699999999999999</v>
      </c>
      <c r="V154" s="157">
        <f t="shared" si="6"/>
        <v>113.45</v>
      </c>
      <c r="W154" s="157"/>
      <c r="X154" s="157" t="s">
        <v>169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170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72">
        <v>66</v>
      </c>
      <c r="B155" s="173" t="s">
        <v>387</v>
      </c>
      <c r="C155" s="180" t="s">
        <v>388</v>
      </c>
      <c r="D155" s="174" t="s">
        <v>218</v>
      </c>
      <c r="E155" s="175">
        <v>700</v>
      </c>
      <c r="F155" s="176"/>
      <c r="G155" s="177">
        <f t="shared" si="0"/>
        <v>0</v>
      </c>
      <c r="H155" s="158">
        <v>1.43</v>
      </c>
      <c r="I155" s="157">
        <f t="shared" si="1"/>
        <v>1001</v>
      </c>
      <c r="J155" s="158">
        <v>119.07</v>
      </c>
      <c r="K155" s="157">
        <f t="shared" si="2"/>
        <v>83349</v>
      </c>
      <c r="L155" s="157">
        <v>15</v>
      </c>
      <c r="M155" s="157">
        <f t="shared" si="3"/>
        <v>0</v>
      </c>
      <c r="N155" s="157">
        <v>4.0000000000000003E-5</v>
      </c>
      <c r="O155" s="157">
        <f t="shared" si="4"/>
        <v>0.03</v>
      </c>
      <c r="P155" s="157">
        <v>0</v>
      </c>
      <c r="Q155" s="157">
        <f t="shared" si="5"/>
        <v>0</v>
      </c>
      <c r="R155" s="157"/>
      <c r="S155" s="157" t="s">
        <v>187</v>
      </c>
      <c r="T155" s="157" t="s">
        <v>187</v>
      </c>
      <c r="U155" s="157">
        <v>0.308</v>
      </c>
      <c r="V155" s="157">
        <f t="shared" si="6"/>
        <v>215.6</v>
      </c>
      <c r="W155" s="157"/>
      <c r="X155" s="157" t="s">
        <v>169</v>
      </c>
      <c r="Y155" s="148"/>
      <c r="Z155" s="148"/>
      <c r="AA155" s="148"/>
      <c r="AB155" s="148"/>
      <c r="AC155" s="148"/>
      <c r="AD155" s="148"/>
      <c r="AE155" s="148"/>
      <c r="AF155" s="148"/>
      <c r="AG155" s="148" t="s">
        <v>170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166">
        <v>67</v>
      </c>
      <c r="B156" s="167" t="s">
        <v>389</v>
      </c>
      <c r="C156" s="181" t="s">
        <v>390</v>
      </c>
      <c r="D156" s="168" t="s">
        <v>198</v>
      </c>
      <c r="E156" s="169">
        <v>4.6195000000000004</v>
      </c>
      <c r="F156" s="170"/>
      <c r="G156" s="171">
        <f t="shared" si="0"/>
        <v>0</v>
      </c>
      <c r="H156" s="158">
        <v>0</v>
      </c>
      <c r="I156" s="157">
        <f t="shared" si="1"/>
        <v>0</v>
      </c>
      <c r="J156" s="158">
        <v>2890</v>
      </c>
      <c r="K156" s="157">
        <f t="shared" si="2"/>
        <v>13350.36</v>
      </c>
      <c r="L156" s="157">
        <v>15</v>
      </c>
      <c r="M156" s="157">
        <f t="shared" si="3"/>
        <v>0</v>
      </c>
      <c r="N156" s="157">
        <v>0</v>
      </c>
      <c r="O156" s="157">
        <f t="shared" si="4"/>
        <v>0</v>
      </c>
      <c r="P156" s="157">
        <v>2.2000000000000002</v>
      </c>
      <c r="Q156" s="157">
        <f t="shared" si="5"/>
        <v>10.16</v>
      </c>
      <c r="R156" s="157"/>
      <c r="S156" s="157" t="s">
        <v>187</v>
      </c>
      <c r="T156" s="157" t="s">
        <v>187</v>
      </c>
      <c r="U156" s="157">
        <v>7.1950000000000003</v>
      </c>
      <c r="V156" s="157">
        <f t="shared" si="6"/>
        <v>33.24</v>
      </c>
      <c r="W156" s="157"/>
      <c r="X156" s="157" t="s">
        <v>169</v>
      </c>
      <c r="Y156" s="148"/>
      <c r="Z156" s="148"/>
      <c r="AA156" s="148"/>
      <c r="AB156" s="148"/>
      <c r="AC156" s="148"/>
      <c r="AD156" s="148"/>
      <c r="AE156" s="148"/>
      <c r="AF156" s="148"/>
      <c r="AG156" s="148" t="s">
        <v>246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155"/>
      <c r="B157" s="156"/>
      <c r="C157" s="187" t="s">
        <v>929</v>
      </c>
      <c r="D157" s="185"/>
      <c r="E157" s="186">
        <v>3.43</v>
      </c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 t="s">
        <v>200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">
      <c r="A158" s="155"/>
      <c r="B158" s="156"/>
      <c r="C158" s="187" t="s">
        <v>930</v>
      </c>
      <c r="D158" s="185"/>
      <c r="E158" s="186">
        <v>1.19</v>
      </c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8"/>
      <c r="Z158" s="148"/>
      <c r="AA158" s="148"/>
      <c r="AB158" s="148"/>
      <c r="AC158" s="148"/>
      <c r="AD158" s="148"/>
      <c r="AE158" s="148"/>
      <c r="AF158" s="148"/>
      <c r="AG158" s="148" t="s">
        <v>200</v>
      </c>
      <c r="AH158" s="148">
        <v>0</v>
      </c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">
      <c r="A159" s="166">
        <v>68</v>
      </c>
      <c r="B159" s="167" t="s">
        <v>392</v>
      </c>
      <c r="C159" s="181" t="s">
        <v>393</v>
      </c>
      <c r="D159" s="168" t="s">
        <v>198</v>
      </c>
      <c r="E159" s="169">
        <v>21.08</v>
      </c>
      <c r="F159" s="170"/>
      <c r="G159" s="171">
        <f>ROUND(E159*F159,2)</f>
        <v>0</v>
      </c>
      <c r="H159" s="158">
        <v>0</v>
      </c>
      <c r="I159" s="157">
        <f>ROUND(E159*H159,2)</f>
        <v>0</v>
      </c>
      <c r="J159" s="158">
        <v>2355</v>
      </c>
      <c r="K159" s="157">
        <f>ROUND(E159*J159,2)</f>
        <v>49643.4</v>
      </c>
      <c r="L159" s="157">
        <v>15</v>
      </c>
      <c r="M159" s="157">
        <f>G159*(1+L159/100)</f>
        <v>0</v>
      </c>
      <c r="N159" s="157">
        <v>0</v>
      </c>
      <c r="O159" s="157">
        <f>ROUND(E159*N159,2)</f>
        <v>0</v>
      </c>
      <c r="P159" s="157">
        <v>2.2000000000000002</v>
      </c>
      <c r="Q159" s="157">
        <f>ROUND(E159*P159,2)</f>
        <v>46.38</v>
      </c>
      <c r="R159" s="157"/>
      <c r="S159" s="157" t="s">
        <v>187</v>
      </c>
      <c r="T159" s="157" t="s">
        <v>187</v>
      </c>
      <c r="U159" s="157">
        <v>5.867</v>
      </c>
      <c r="V159" s="157">
        <f>ROUND(E159*U159,2)</f>
        <v>123.68</v>
      </c>
      <c r="W159" s="157"/>
      <c r="X159" s="157" t="s">
        <v>169</v>
      </c>
      <c r="Y159" s="148"/>
      <c r="Z159" s="148"/>
      <c r="AA159" s="148"/>
      <c r="AB159" s="148"/>
      <c r="AC159" s="148"/>
      <c r="AD159" s="148"/>
      <c r="AE159" s="148"/>
      <c r="AF159" s="148"/>
      <c r="AG159" s="148" t="s">
        <v>170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">
      <c r="A160" s="155"/>
      <c r="B160" s="156"/>
      <c r="C160" s="187" t="s">
        <v>931</v>
      </c>
      <c r="D160" s="185"/>
      <c r="E160" s="186">
        <v>21.08</v>
      </c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 t="s">
        <v>200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66">
        <v>69</v>
      </c>
      <c r="B161" s="167" t="s">
        <v>395</v>
      </c>
      <c r="C161" s="181" t="s">
        <v>396</v>
      </c>
      <c r="D161" s="168" t="s">
        <v>218</v>
      </c>
      <c r="E161" s="169">
        <v>242.75</v>
      </c>
      <c r="F161" s="170"/>
      <c r="G161" s="171">
        <f>ROUND(E161*F161,2)</f>
        <v>0</v>
      </c>
      <c r="H161" s="158">
        <v>0</v>
      </c>
      <c r="I161" s="157">
        <f>ROUND(E161*H161,2)</f>
        <v>0</v>
      </c>
      <c r="J161" s="158">
        <v>65.400000000000006</v>
      </c>
      <c r="K161" s="157">
        <f>ROUND(E161*J161,2)</f>
        <v>15875.85</v>
      </c>
      <c r="L161" s="157">
        <v>15</v>
      </c>
      <c r="M161" s="157">
        <f>G161*(1+L161/100)</f>
        <v>0</v>
      </c>
      <c r="N161" s="157">
        <v>0</v>
      </c>
      <c r="O161" s="157">
        <f>ROUND(E161*N161,2)</f>
        <v>0</v>
      </c>
      <c r="P161" s="157">
        <v>0.02</v>
      </c>
      <c r="Q161" s="157">
        <f>ROUND(E161*P161,2)</f>
        <v>4.8600000000000003</v>
      </c>
      <c r="R161" s="157"/>
      <c r="S161" s="157" t="s">
        <v>187</v>
      </c>
      <c r="T161" s="157" t="s">
        <v>187</v>
      </c>
      <c r="U161" s="157">
        <v>0.14699999999999999</v>
      </c>
      <c r="V161" s="157">
        <f>ROUND(E161*U161,2)</f>
        <v>35.68</v>
      </c>
      <c r="W161" s="157"/>
      <c r="X161" s="157" t="s">
        <v>169</v>
      </c>
      <c r="Y161" s="148"/>
      <c r="Z161" s="148"/>
      <c r="AA161" s="148"/>
      <c r="AB161" s="148"/>
      <c r="AC161" s="148"/>
      <c r="AD161" s="148"/>
      <c r="AE161" s="148"/>
      <c r="AF161" s="148"/>
      <c r="AG161" s="148" t="s">
        <v>170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">
      <c r="A162" s="155"/>
      <c r="B162" s="156"/>
      <c r="C162" s="187" t="s">
        <v>932</v>
      </c>
      <c r="D162" s="185"/>
      <c r="E162" s="186">
        <v>18.440000000000001</v>
      </c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48"/>
      <c r="Z162" s="148"/>
      <c r="AA162" s="148"/>
      <c r="AB162" s="148"/>
      <c r="AC162" s="148"/>
      <c r="AD162" s="148"/>
      <c r="AE162" s="148"/>
      <c r="AF162" s="148"/>
      <c r="AG162" s="148" t="s">
        <v>200</v>
      </c>
      <c r="AH162" s="148">
        <v>0</v>
      </c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">
      <c r="A163" s="155"/>
      <c r="B163" s="156"/>
      <c r="C163" s="187" t="s">
        <v>933</v>
      </c>
      <c r="D163" s="185"/>
      <c r="E163" s="186">
        <v>105.4</v>
      </c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200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">
      <c r="A164" s="155"/>
      <c r="B164" s="156"/>
      <c r="C164" s="187" t="s">
        <v>889</v>
      </c>
      <c r="D164" s="185"/>
      <c r="E164" s="186">
        <v>34.909999999999997</v>
      </c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 t="s">
        <v>200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">
      <c r="A165" s="155"/>
      <c r="B165" s="156"/>
      <c r="C165" s="187" t="s">
        <v>934</v>
      </c>
      <c r="D165" s="185"/>
      <c r="E165" s="186">
        <v>84</v>
      </c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48"/>
      <c r="Z165" s="148"/>
      <c r="AA165" s="148"/>
      <c r="AB165" s="148"/>
      <c r="AC165" s="148"/>
      <c r="AD165" s="148"/>
      <c r="AE165" s="148"/>
      <c r="AF165" s="148"/>
      <c r="AG165" s="148" t="s">
        <v>200</v>
      </c>
      <c r="AH165" s="148">
        <v>0</v>
      </c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">
      <c r="A166" s="172">
        <v>70</v>
      </c>
      <c r="B166" s="173" t="s">
        <v>935</v>
      </c>
      <c r="C166" s="180" t="s">
        <v>936</v>
      </c>
      <c r="D166" s="174" t="s">
        <v>242</v>
      </c>
      <c r="E166" s="175">
        <v>3</v>
      </c>
      <c r="F166" s="176"/>
      <c r="G166" s="177">
        <f>ROUND(E166*F166,2)</f>
        <v>0</v>
      </c>
      <c r="H166" s="158">
        <v>0</v>
      </c>
      <c r="I166" s="157">
        <f>ROUND(E166*H166,2)</f>
        <v>0</v>
      </c>
      <c r="J166" s="158">
        <v>16.8</v>
      </c>
      <c r="K166" s="157">
        <f>ROUND(E166*J166,2)</f>
        <v>50.4</v>
      </c>
      <c r="L166" s="157">
        <v>15</v>
      </c>
      <c r="M166" s="157">
        <f>G166*(1+L166/100)</f>
        <v>0</v>
      </c>
      <c r="N166" s="157">
        <v>0</v>
      </c>
      <c r="O166" s="157">
        <f>ROUND(E166*N166,2)</f>
        <v>0</v>
      </c>
      <c r="P166" s="157">
        <v>0</v>
      </c>
      <c r="Q166" s="157">
        <f>ROUND(E166*P166,2)</f>
        <v>0</v>
      </c>
      <c r="R166" s="157"/>
      <c r="S166" s="157" t="s">
        <v>187</v>
      </c>
      <c r="T166" s="157" t="s">
        <v>187</v>
      </c>
      <c r="U166" s="157">
        <v>0.05</v>
      </c>
      <c r="V166" s="157">
        <f>ROUND(E166*U166,2)</f>
        <v>0.15</v>
      </c>
      <c r="W166" s="157"/>
      <c r="X166" s="157" t="s">
        <v>169</v>
      </c>
      <c r="Y166" s="148"/>
      <c r="Z166" s="148"/>
      <c r="AA166" s="148"/>
      <c r="AB166" s="148"/>
      <c r="AC166" s="148"/>
      <c r="AD166" s="148"/>
      <c r="AE166" s="148"/>
      <c r="AF166" s="148"/>
      <c r="AG166" s="148" t="s">
        <v>170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">
      <c r="A167" s="166">
        <v>71</v>
      </c>
      <c r="B167" s="167" t="s">
        <v>937</v>
      </c>
      <c r="C167" s="181" t="s">
        <v>938</v>
      </c>
      <c r="D167" s="168" t="s">
        <v>218</v>
      </c>
      <c r="E167" s="169">
        <v>4.8</v>
      </c>
      <c r="F167" s="170"/>
      <c r="G167" s="171">
        <f>ROUND(E167*F167,2)</f>
        <v>0</v>
      </c>
      <c r="H167" s="158">
        <v>26.9</v>
      </c>
      <c r="I167" s="157">
        <f>ROUND(E167*H167,2)</f>
        <v>129.12</v>
      </c>
      <c r="J167" s="158">
        <v>352.6</v>
      </c>
      <c r="K167" s="157">
        <f>ROUND(E167*J167,2)</f>
        <v>1692.48</v>
      </c>
      <c r="L167" s="157">
        <v>15</v>
      </c>
      <c r="M167" s="157">
        <f>G167*(1+L167/100)</f>
        <v>0</v>
      </c>
      <c r="N167" s="157">
        <v>0</v>
      </c>
      <c r="O167" s="157">
        <f>ROUND(E167*N167,2)</f>
        <v>0</v>
      </c>
      <c r="P167" s="157">
        <v>7.5999999999999998E-2</v>
      </c>
      <c r="Q167" s="157">
        <f>ROUND(E167*P167,2)</f>
        <v>0.36</v>
      </c>
      <c r="R167" s="157"/>
      <c r="S167" s="157" t="s">
        <v>187</v>
      </c>
      <c r="T167" s="157" t="s">
        <v>187</v>
      </c>
      <c r="U167" s="157">
        <v>0.93899999999999995</v>
      </c>
      <c r="V167" s="157">
        <f>ROUND(E167*U167,2)</f>
        <v>4.51</v>
      </c>
      <c r="W167" s="157"/>
      <c r="X167" s="157" t="s">
        <v>169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170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55"/>
      <c r="B168" s="156"/>
      <c r="C168" s="187" t="s">
        <v>939</v>
      </c>
      <c r="D168" s="185"/>
      <c r="E168" s="186">
        <v>4.8</v>
      </c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200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">
      <c r="A169" s="166">
        <v>72</v>
      </c>
      <c r="B169" s="167" t="s">
        <v>399</v>
      </c>
      <c r="C169" s="181" t="s">
        <v>400</v>
      </c>
      <c r="D169" s="168" t="s">
        <v>343</v>
      </c>
      <c r="E169" s="169">
        <v>210.47499999999999</v>
      </c>
      <c r="F169" s="170"/>
      <c r="G169" s="171">
        <f>ROUND(E169*F169,2)</f>
        <v>0</v>
      </c>
      <c r="H169" s="158">
        <v>0</v>
      </c>
      <c r="I169" s="157">
        <f>ROUND(E169*H169,2)</f>
        <v>0</v>
      </c>
      <c r="J169" s="158">
        <v>204</v>
      </c>
      <c r="K169" s="157">
        <f>ROUND(E169*J169,2)</f>
        <v>42936.9</v>
      </c>
      <c r="L169" s="157">
        <v>15</v>
      </c>
      <c r="M169" s="157">
        <f>G169*(1+L169/100)</f>
        <v>0</v>
      </c>
      <c r="N169" s="157">
        <v>0</v>
      </c>
      <c r="O169" s="157">
        <f>ROUND(E169*N169,2)</f>
        <v>0</v>
      </c>
      <c r="P169" s="157">
        <v>3.6999999999999998E-2</v>
      </c>
      <c r="Q169" s="157">
        <f>ROUND(E169*P169,2)</f>
        <v>7.79</v>
      </c>
      <c r="R169" s="157"/>
      <c r="S169" s="157" t="s">
        <v>187</v>
      </c>
      <c r="T169" s="157" t="s">
        <v>187</v>
      </c>
      <c r="U169" s="157">
        <v>0.55000000000000004</v>
      </c>
      <c r="V169" s="157">
        <f>ROUND(E169*U169,2)</f>
        <v>115.76</v>
      </c>
      <c r="W169" s="157"/>
      <c r="X169" s="157" t="s">
        <v>169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170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ht="22.5" outlineLevel="1" x14ac:dyDescent="0.2">
      <c r="A170" s="155"/>
      <c r="B170" s="156"/>
      <c r="C170" s="187" t="s">
        <v>940</v>
      </c>
      <c r="D170" s="185"/>
      <c r="E170" s="186">
        <v>210.47</v>
      </c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200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">
      <c r="A171" s="166">
        <v>73</v>
      </c>
      <c r="B171" s="167" t="s">
        <v>402</v>
      </c>
      <c r="C171" s="181" t="s">
        <v>403</v>
      </c>
      <c r="D171" s="168" t="s">
        <v>218</v>
      </c>
      <c r="E171" s="169">
        <v>151.16</v>
      </c>
      <c r="F171" s="170"/>
      <c r="G171" s="171">
        <f>ROUND(E171*F171,2)</f>
        <v>0</v>
      </c>
      <c r="H171" s="158">
        <v>0</v>
      </c>
      <c r="I171" s="157">
        <f>ROUND(E171*H171,2)</f>
        <v>0</v>
      </c>
      <c r="J171" s="158">
        <v>20.2</v>
      </c>
      <c r="K171" s="157">
        <f>ROUND(E171*J171,2)</f>
        <v>3053.43</v>
      </c>
      <c r="L171" s="157">
        <v>15</v>
      </c>
      <c r="M171" s="157">
        <f>G171*(1+L171/100)</f>
        <v>0</v>
      </c>
      <c r="N171" s="157">
        <v>0</v>
      </c>
      <c r="O171" s="157">
        <f>ROUND(E171*N171,2)</f>
        <v>0</v>
      </c>
      <c r="P171" s="157">
        <v>1.6E-2</v>
      </c>
      <c r="Q171" s="157">
        <f>ROUND(E171*P171,2)</f>
        <v>2.42</v>
      </c>
      <c r="R171" s="157"/>
      <c r="S171" s="157" t="s">
        <v>187</v>
      </c>
      <c r="T171" s="157" t="s">
        <v>187</v>
      </c>
      <c r="U171" s="157">
        <v>0.06</v>
      </c>
      <c r="V171" s="157">
        <f>ROUND(E171*U171,2)</f>
        <v>9.07</v>
      </c>
      <c r="W171" s="157"/>
      <c r="X171" s="157" t="s">
        <v>169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170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">
      <c r="A172" s="155"/>
      <c r="B172" s="156"/>
      <c r="C172" s="187" t="s">
        <v>941</v>
      </c>
      <c r="D172" s="185"/>
      <c r="E172" s="186">
        <v>151.16</v>
      </c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 t="s">
        <v>200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72">
        <v>74</v>
      </c>
      <c r="B173" s="173" t="s">
        <v>405</v>
      </c>
      <c r="C173" s="180" t="s">
        <v>406</v>
      </c>
      <c r="D173" s="174" t="s">
        <v>218</v>
      </c>
      <c r="E173" s="175">
        <v>84</v>
      </c>
      <c r="F173" s="176"/>
      <c r="G173" s="177">
        <f>ROUND(E173*F173,2)</f>
        <v>0</v>
      </c>
      <c r="H173" s="158">
        <v>0</v>
      </c>
      <c r="I173" s="157">
        <f>ROUND(E173*H173,2)</f>
        <v>0</v>
      </c>
      <c r="J173" s="158">
        <v>16.7</v>
      </c>
      <c r="K173" s="157">
        <f>ROUND(E173*J173,2)</f>
        <v>1402.8</v>
      </c>
      <c r="L173" s="157">
        <v>15</v>
      </c>
      <c r="M173" s="157">
        <f>G173*(1+L173/100)</f>
        <v>0</v>
      </c>
      <c r="N173" s="157">
        <v>0</v>
      </c>
      <c r="O173" s="157">
        <f>ROUND(E173*N173,2)</f>
        <v>0</v>
      </c>
      <c r="P173" s="157">
        <v>9.4800000000000006E-3</v>
      </c>
      <c r="Q173" s="157">
        <f>ROUND(E173*P173,2)</f>
        <v>0.8</v>
      </c>
      <c r="R173" s="157"/>
      <c r="S173" s="157" t="s">
        <v>187</v>
      </c>
      <c r="T173" s="157" t="s">
        <v>187</v>
      </c>
      <c r="U173" s="157">
        <v>3.9E-2</v>
      </c>
      <c r="V173" s="157">
        <f>ROUND(E173*U173,2)</f>
        <v>3.28</v>
      </c>
      <c r="W173" s="157"/>
      <c r="X173" s="157" t="s">
        <v>169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407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 x14ac:dyDescent="0.2">
      <c r="A174" s="166">
        <v>75</v>
      </c>
      <c r="B174" s="167" t="s">
        <v>408</v>
      </c>
      <c r="C174" s="181" t="s">
        <v>409</v>
      </c>
      <c r="D174" s="168" t="s">
        <v>218</v>
      </c>
      <c r="E174" s="169">
        <v>421.55</v>
      </c>
      <c r="F174" s="170"/>
      <c r="G174" s="171">
        <f>ROUND(E174*F174,2)</f>
        <v>0</v>
      </c>
      <c r="H174" s="158">
        <v>0</v>
      </c>
      <c r="I174" s="157">
        <f>ROUND(E174*H174,2)</f>
        <v>0</v>
      </c>
      <c r="J174" s="158">
        <v>16.399999999999999</v>
      </c>
      <c r="K174" s="157">
        <f>ROUND(E174*J174,2)</f>
        <v>6913.42</v>
      </c>
      <c r="L174" s="157">
        <v>15</v>
      </c>
      <c r="M174" s="157">
        <f>G174*(1+L174/100)</f>
        <v>0</v>
      </c>
      <c r="N174" s="157">
        <v>0</v>
      </c>
      <c r="O174" s="157">
        <f>ROUND(E174*N174,2)</f>
        <v>0</v>
      </c>
      <c r="P174" s="157">
        <v>6.0000000000000001E-3</v>
      </c>
      <c r="Q174" s="157">
        <f>ROUND(E174*P174,2)</f>
        <v>2.5299999999999998</v>
      </c>
      <c r="R174" s="157"/>
      <c r="S174" s="157" t="s">
        <v>410</v>
      </c>
      <c r="T174" s="157" t="s">
        <v>411</v>
      </c>
      <c r="U174" s="157">
        <v>0.05</v>
      </c>
      <c r="V174" s="157">
        <f>ROUND(E174*U174,2)</f>
        <v>21.08</v>
      </c>
      <c r="W174" s="157"/>
      <c r="X174" s="157" t="s">
        <v>169</v>
      </c>
      <c r="Y174" s="148"/>
      <c r="Z174" s="148"/>
      <c r="AA174" s="148"/>
      <c r="AB174" s="148"/>
      <c r="AC174" s="148"/>
      <c r="AD174" s="148"/>
      <c r="AE174" s="148"/>
      <c r="AF174" s="148"/>
      <c r="AG174" s="148" t="s">
        <v>407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">
      <c r="A175" s="155"/>
      <c r="B175" s="156"/>
      <c r="C175" s="187" t="s">
        <v>942</v>
      </c>
      <c r="D175" s="185"/>
      <c r="E175" s="186">
        <v>421.55</v>
      </c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48"/>
      <c r="Z175" s="148"/>
      <c r="AA175" s="148"/>
      <c r="AB175" s="148"/>
      <c r="AC175" s="148"/>
      <c r="AD175" s="148"/>
      <c r="AE175" s="148"/>
      <c r="AF175" s="148"/>
      <c r="AG175" s="148" t="s">
        <v>200</v>
      </c>
      <c r="AH175" s="148">
        <v>0</v>
      </c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66">
        <v>76</v>
      </c>
      <c r="B176" s="167" t="s">
        <v>413</v>
      </c>
      <c r="C176" s="181" t="s">
        <v>414</v>
      </c>
      <c r="D176" s="168" t="s">
        <v>218</v>
      </c>
      <c r="E176" s="169">
        <v>143</v>
      </c>
      <c r="F176" s="170"/>
      <c r="G176" s="171">
        <f>ROUND(E176*F176,2)</f>
        <v>0</v>
      </c>
      <c r="H176" s="158">
        <v>3.7</v>
      </c>
      <c r="I176" s="157">
        <f>ROUND(E176*H176,2)</f>
        <v>529.1</v>
      </c>
      <c r="J176" s="158">
        <v>58.3</v>
      </c>
      <c r="K176" s="157">
        <f>ROUND(E176*J176,2)</f>
        <v>8336.9</v>
      </c>
      <c r="L176" s="157">
        <v>15</v>
      </c>
      <c r="M176" s="157">
        <f>G176*(1+L176/100)</f>
        <v>0</v>
      </c>
      <c r="N176" s="157">
        <v>1.6000000000000001E-4</v>
      </c>
      <c r="O176" s="157">
        <f>ROUND(E176*N176,2)</f>
        <v>0.02</v>
      </c>
      <c r="P176" s="157">
        <v>1.4E-2</v>
      </c>
      <c r="Q176" s="157">
        <f>ROUND(E176*P176,2)</f>
        <v>2</v>
      </c>
      <c r="R176" s="157"/>
      <c r="S176" s="157" t="s">
        <v>187</v>
      </c>
      <c r="T176" s="157" t="s">
        <v>187</v>
      </c>
      <c r="U176" s="157">
        <v>0.15</v>
      </c>
      <c r="V176" s="157">
        <f>ROUND(E176*U176,2)</f>
        <v>21.45</v>
      </c>
      <c r="W176" s="157"/>
      <c r="X176" s="157" t="s">
        <v>169</v>
      </c>
      <c r="Y176" s="148"/>
      <c r="Z176" s="148"/>
      <c r="AA176" s="148"/>
      <c r="AB176" s="148"/>
      <c r="AC176" s="148"/>
      <c r="AD176" s="148"/>
      <c r="AE176" s="148"/>
      <c r="AF176" s="148"/>
      <c r="AG176" s="148" t="s">
        <v>407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">
      <c r="A177" s="155"/>
      <c r="B177" s="156"/>
      <c r="C177" s="187" t="s">
        <v>943</v>
      </c>
      <c r="D177" s="185"/>
      <c r="E177" s="186">
        <v>143</v>
      </c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48"/>
      <c r="Z177" s="148"/>
      <c r="AA177" s="148"/>
      <c r="AB177" s="148"/>
      <c r="AC177" s="148"/>
      <c r="AD177" s="148"/>
      <c r="AE177" s="148"/>
      <c r="AF177" s="148"/>
      <c r="AG177" s="148" t="s">
        <v>200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">
      <c r="A178" s="166">
        <v>77</v>
      </c>
      <c r="B178" s="167" t="s">
        <v>417</v>
      </c>
      <c r="C178" s="181" t="s">
        <v>418</v>
      </c>
      <c r="D178" s="168" t="s">
        <v>218</v>
      </c>
      <c r="E178" s="169">
        <v>863.15</v>
      </c>
      <c r="F178" s="170"/>
      <c r="G178" s="171">
        <f>ROUND(E178*F178,2)</f>
        <v>0</v>
      </c>
      <c r="H178" s="158">
        <v>0</v>
      </c>
      <c r="I178" s="157">
        <f>ROUND(E178*H178,2)</f>
        <v>0</v>
      </c>
      <c r="J178" s="158">
        <v>43.3</v>
      </c>
      <c r="K178" s="157">
        <f>ROUND(E178*J178,2)</f>
        <v>37374.400000000001</v>
      </c>
      <c r="L178" s="157">
        <v>15</v>
      </c>
      <c r="M178" s="157">
        <f>G178*(1+L178/100)</f>
        <v>0</v>
      </c>
      <c r="N178" s="157">
        <v>0</v>
      </c>
      <c r="O178" s="157">
        <f>ROUND(E178*N178,2)</f>
        <v>0</v>
      </c>
      <c r="P178" s="157">
        <v>1.4999999999999999E-2</v>
      </c>
      <c r="Q178" s="157">
        <f>ROUND(E178*P178,2)</f>
        <v>12.95</v>
      </c>
      <c r="R178" s="157"/>
      <c r="S178" s="157" t="s">
        <v>187</v>
      </c>
      <c r="T178" s="157" t="s">
        <v>187</v>
      </c>
      <c r="U178" s="157">
        <v>0.09</v>
      </c>
      <c r="V178" s="157">
        <f>ROUND(E178*U178,2)</f>
        <v>77.680000000000007</v>
      </c>
      <c r="W178" s="157"/>
      <c r="X178" s="157" t="s">
        <v>169</v>
      </c>
      <c r="Y178" s="148"/>
      <c r="Z178" s="148"/>
      <c r="AA178" s="148"/>
      <c r="AB178" s="148"/>
      <c r="AC178" s="148"/>
      <c r="AD178" s="148"/>
      <c r="AE178" s="148"/>
      <c r="AF178" s="148"/>
      <c r="AG178" s="148" t="s">
        <v>407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55"/>
      <c r="B179" s="156"/>
      <c r="C179" s="187" t="s">
        <v>944</v>
      </c>
      <c r="D179" s="185"/>
      <c r="E179" s="186">
        <v>863.15</v>
      </c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48"/>
      <c r="Z179" s="148"/>
      <c r="AA179" s="148"/>
      <c r="AB179" s="148"/>
      <c r="AC179" s="148"/>
      <c r="AD179" s="148"/>
      <c r="AE179" s="148"/>
      <c r="AF179" s="148"/>
      <c r="AG179" s="148" t="s">
        <v>200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">
      <c r="A180" s="166">
        <v>78</v>
      </c>
      <c r="B180" s="167" t="s">
        <v>420</v>
      </c>
      <c r="C180" s="181" t="s">
        <v>421</v>
      </c>
      <c r="D180" s="168" t="s">
        <v>218</v>
      </c>
      <c r="E180" s="169">
        <v>863.15</v>
      </c>
      <c r="F180" s="170"/>
      <c r="G180" s="171">
        <f>ROUND(E180*F180,2)</f>
        <v>0</v>
      </c>
      <c r="H180" s="158">
        <v>0</v>
      </c>
      <c r="I180" s="157">
        <f>ROUND(E180*H180,2)</f>
        <v>0</v>
      </c>
      <c r="J180" s="158">
        <v>24.1</v>
      </c>
      <c r="K180" s="157">
        <f>ROUND(E180*J180,2)</f>
        <v>20801.919999999998</v>
      </c>
      <c r="L180" s="157">
        <v>15</v>
      </c>
      <c r="M180" s="157">
        <f>G180*(1+L180/100)</f>
        <v>0</v>
      </c>
      <c r="N180" s="157">
        <v>0</v>
      </c>
      <c r="O180" s="157">
        <f>ROUND(E180*N180,2)</f>
        <v>0</v>
      </c>
      <c r="P180" s="157">
        <v>5.0000000000000001E-3</v>
      </c>
      <c r="Q180" s="157">
        <f>ROUND(E180*P180,2)</f>
        <v>4.32</v>
      </c>
      <c r="R180" s="157"/>
      <c r="S180" s="157" t="s">
        <v>187</v>
      </c>
      <c r="T180" s="157" t="s">
        <v>187</v>
      </c>
      <c r="U180" s="157">
        <v>0.05</v>
      </c>
      <c r="V180" s="157">
        <f>ROUND(E180*U180,2)</f>
        <v>43.16</v>
      </c>
      <c r="W180" s="157"/>
      <c r="X180" s="157" t="s">
        <v>169</v>
      </c>
      <c r="Y180" s="148"/>
      <c r="Z180" s="148"/>
      <c r="AA180" s="148"/>
      <c r="AB180" s="148"/>
      <c r="AC180" s="148"/>
      <c r="AD180" s="148"/>
      <c r="AE180" s="148"/>
      <c r="AF180" s="148"/>
      <c r="AG180" s="148" t="s">
        <v>407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">
      <c r="A181" s="155"/>
      <c r="B181" s="156"/>
      <c r="C181" s="187" t="s">
        <v>944</v>
      </c>
      <c r="D181" s="185"/>
      <c r="E181" s="186">
        <v>863.15</v>
      </c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48"/>
      <c r="Z181" s="148"/>
      <c r="AA181" s="148"/>
      <c r="AB181" s="148"/>
      <c r="AC181" s="148"/>
      <c r="AD181" s="148"/>
      <c r="AE181" s="148"/>
      <c r="AF181" s="148"/>
      <c r="AG181" s="148" t="s">
        <v>200</v>
      </c>
      <c r="AH181" s="148">
        <v>0</v>
      </c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">
      <c r="A182" s="172">
        <v>79</v>
      </c>
      <c r="B182" s="173" t="s">
        <v>423</v>
      </c>
      <c r="C182" s="180" t="s">
        <v>424</v>
      </c>
      <c r="D182" s="174" t="s">
        <v>218</v>
      </c>
      <c r="E182" s="175">
        <v>161.31</v>
      </c>
      <c r="F182" s="176"/>
      <c r="G182" s="177">
        <f>ROUND(E182*F182,2)</f>
        <v>0</v>
      </c>
      <c r="H182" s="158">
        <v>3.7</v>
      </c>
      <c r="I182" s="157">
        <f>ROUND(E182*H182,2)</f>
        <v>596.85</v>
      </c>
      <c r="J182" s="158">
        <v>69.5</v>
      </c>
      <c r="K182" s="157">
        <f>ROUND(E182*J182,2)</f>
        <v>11211.05</v>
      </c>
      <c r="L182" s="157">
        <v>15</v>
      </c>
      <c r="M182" s="157">
        <f>G182*(1+L182/100)</f>
        <v>0</v>
      </c>
      <c r="N182" s="157">
        <v>1.6000000000000001E-4</v>
      </c>
      <c r="O182" s="157">
        <f>ROUND(E182*N182,2)</f>
        <v>0.03</v>
      </c>
      <c r="P182" s="157">
        <v>4.4999999999999998E-2</v>
      </c>
      <c r="Q182" s="157">
        <f>ROUND(E182*P182,2)</f>
        <v>7.26</v>
      </c>
      <c r="R182" s="157"/>
      <c r="S182" s="157" t="s">
        <v>187</v>
      </c>
      <c r="T182" s="157" t="s">
        <v>187</v>
      </c>
      <c r="U182" s="157">
        <v>0.14499999999999999</v>
      </c>
      <c r="V182" s="157">
        <f>ROUND(E182*U182,2)</f>
        <v>23.39</v>
      </c>
      <c r="W182" s="157"/>
      <c r="X182" s="157" t="s">
        <v>169</v>
      </c>
      <c r="Y182" s="148"/>
      <c r="Z182" s="148"/>
      <c r="AA182" s="148"/>
      <c r="AB182" s="148"/>
      <c r="AC182" s="148"/>
      <c r="AD182" s="148"/>
      <c r="AE182" s="148"/>
      <c r="AF182" s="148"/>
      <c r="AG182" s="148" t="s">
        <v>407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">
      <c r="A183" s="166">
        <v>80</v>
      </c>
      <c r="B183" s="167" t="s">
        <v>426</v>
      </c>
      <c r="C183" s="181" t="s">
        <v>427</v>
      </c>
      <c r="D183" s="168" t="s">
        <v>218</v>
      </c>
      <c r="E183" s="169">
        <v>353.83</v>
      </c>
      <c r="F183" s="170"/>
      <c r="G183" s="171">
        <f>ROUND(E183*F183,2)</f>
        <v>0</v>
      </c>
      <c r="H183" s="158">
        <v>0</v>
      </c>
      <c r="I183" s="157">
        <f>ROUND(E183*H183,2)</f>
        <v>0</v>
      </c>
      <c r="J183" s="158">
        <v>53.6</v>
      </c>
      <c r="K183" s="157">
        <f>ROUND(E183*J183,2)</f>
        <v>18965.29</v>
      </c>
      <c r="L183" s="157">
        <v>15</v>
      </c>
      <c r="M183" s="157">
        <f>G183*(1+L183/100)</f>
        <v>0</v>
      </c>
      <c r="N183" s="157">
        <v>0</v>
      </c>
      <c r="O183" s="157">
        <f>ROUND(E183*N183,2)</f>
        <v>0</v>
      </c>
      <c r="P183" s="157">
        <v>7.3200000000000001E-3</v>
      </c>
      <c r="Q183" s="157">
        <f>ROUND(E183*P183,2)</f>
        <v>2.59</v>
      </c>
      <c r="R183" s="157"/>
      <c r="S183" s="157" t="s">
        <v>187</v>
      </c>
      <c r="T183" s="157" t="s">
        <v>187</v>
      </c>
      <c r="U183" s="157">
        <v>9.1999999999999998E-2</v>
      </c>
      <c r="V183" s="157">
        <f>ROUND(E183*U183,2)</f>
        <v>32.549999999999997</v>
      </c>
      <c r="W183" s="157"/>
      <c r="X183" s="157" t="s">
        <v>169</v>
      </c>
      <c r="Y183" s="148"/>
      <c r="Z183" s="148"/>
      <c r="AA183" s="148"/>
      <c r="AB183" s="148"/>
      <c r="AC183" s="148"/>
      <c r="AD183" s="148"/>
      <c r="AE183" s="148"/>
      <c r="AF183" s="148"/>
      <c r="AG183" s="148" t="s">
        <v>407</v>
      </c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 x14ac:dyDescent="0.2">
      <c r="A184" s="155"/>
      <c r="B184" s="156"/>
      <c r="C184" s="187" t="s">
        <v>945</v>
      </c>
      <c r="D184" s="185"/>
      <c r="E184" s="186">
        <v>353.83</v>
      </c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8"/>
      <c r="Z184" s="148"/>
      <c r="AA184" s="148"/>
      <c r="AB184" s="148"/>
      <c r="AC184" s="148"/>
      <c r="AD184" s="148"/>
      <c r="AE184" s="148"/>
      <c r="AF184" s="148"/>
      <c r="AG184" s="148" t="s">
        <v>200</v>
      </c>
      <c r="AH184" s="148">
        <v>0</v>
      </c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66">
        <v>81</v>
      </c>
      <c r="B185" s="167" t="s">
        <v>429</v>
      </c>
      <c r="C185" s="181" t="s">
        <v>430</v>
      </c>
      <c r="D185" s="168" t="s">
        <v>343</v>
      </c>
      <c r="E185" s="169">
        <v>214.97</v>
      </c>
      <c r="F185" s="170"/>
      <c r="G185" s="171">
        <f>ROUND(E185*F185,2)</f>
        <v>0</v>
      </c>
      <c r="H185" s="158">
        <v>0</v>
      </c>
      <c r="I185" s="157">
        <f>ROUND(E185*H185,2)</f>
        <v>0</v>
      </c>
      <c r="J185" s="158">
        <v>40.200000000000003</v>
      </c>
      <c r="K185" s="157">
        <f>ROUND(E185*J185,2)</f>
        <v>8641.7900000000009</v>
      </c>
      <c r="L185" s="157">
        <v>15</v>
      </c>
      <c r="M185" s="157">
        <f>G185*(1+L185/100)</f>
        <v>0</v>
      </c>
      <c r="N185" s="157">
        <v>0</v>
      </c>
      <c r="O185" s="157">
        <f>ROUND(E185*N185,2)</f>
        <v>0</v>
      </c>
      <c r="P185" s="157">
        <v>3.3600000000000001E-3</v>
      </c>
      <c r="Q185" s="157">
        <f>ROUND(E185*P185,2)</f>
        <v>0.72</v>
      </c>
      <c r="R185" s="157"/>
      <c r="S185" s="157" t="s">
        <v>187</v>
      </c>
      <c r="T185" s="157" t="s">
        <v>187</v>
      </c>
      <c r="U185" s="157">
        <v>6.9000000000000006E-2</v>
      </c>
      <c r="V185" s="157">
        <f>ROUND(E185*U185,2)</f>
        <v>14.83</v>
      </c>
      <c r="W185" s="157"/>
      <c r="X185" s="157" t="s">
        <v>169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407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ht="22.5" outlineLevel="1" x14ac:dyDescent="0.2">
      <c r="A186" s="155"/>
      <c r="B186" s="156"/>
      <c r="C186" s="187" t="s">
        <v>946</v>
      </c>
      <c r="D186" s="185"/>
      <c r="E186" s="186">
        <v>214.97</v>
      </c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8"/>
      <c r="Z186" s="148"/>
      <c r="AA186" s="148"/>
      <c r="AB186" s="148"/>
      <c r="AC186" s="148"/>
      <c r="AD186" s="148"/>
      <c r="AE186" s="148"/>
      <c r="AF186" s="148"/>
      <c r="AG186" s="148" t="s">
        <v>200</v>
      </c>
      <c r="AH186" s="148">
        <v>0</v>
      </c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">
      <c r="A187" s="166">
        <v>82</v>
      </c>
      <c r="B187" s="167" t="s">
        <v>432</v>
      </c>
      <c r="C187" s="181" t="s">
        <v>433</v>
      </c>
      <c r="D187" s="168" t="s">
        <v>343</v>
      </c>
      <c r="E187" s="169">
        <v>38</v>
      </c>
      <c r="F187" s="170"/>
      <c r="G187" s="171">
        <f>ROUND(E187*F187,2)</f>
        <v>0</v>
      </c>
      <c r="H187" s="158">
        <v>0</v>
      </c>
      <c r="I187" s="157">
        <f>ROUND(E187*H187,2)</f>
        <v>0</v>
      </c>
      <c r="J187" s="158">
        <v>36.9</v>
      </c>
      <c r="K187" s="157">
        <f>ROUND(E187*J187,2)</f>
        <v>1402.2</v>
      </c>
      <c r="L187" s="157">
        <v>15</v>
      </c>
      <c r="M187" s="157">
        <f>G187*(1+L187/100)</f>
        <v>0</v>
      </c>
      <c r="N187" s="157">
        <v>0</v>
      </c>
      <c r="O187" s="157">
        <f>ROUND(E187*N187,2)</f>
        <v>0</v>
      </c>
      <c r="P187" s="157">
        <v>2.5000000000000001E-3</v>
      </c>
      <c r="Q187" s="157">
        <f>ROUND(E187*P187,2)</f>
        <v>0.1</v>
      </c>
      <c r="R187" s="157"/>
      <c r="S187" s="157" t="s">
        <v>187</v>
      </c>
      <c r="T187" s="157" t="s">
        <v>187</v>
      </c>
      <c r="U187" s="157">
        <v>6.9000000000000006E-2</v>
      </c>
      <c r="V187" s="157">
        <f>ROUND(E187*U187,2)</f>
        <v>2.62</v>
      </c>
      <c r="W187" s="157"/>
      <c r="X187" s="157" t="s">
        <v>169</v>
      </c>
      <c r="Y187" s="148"/>
      <c r="Z187" s="148"/>
      <c r="AA187" s="148"/>
      <c r="AB187" s="148"/>
      <c r="AC187" s="148"/>
      <c r="AD187" s="148"/>
      <c r="AE187" s="148"/>
      <c r="AF187" s="148"/>
      <c r="AG187" s="148" t="s">
        <v>407</v>
      </c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">
      <c r="A188" s="155"/>
      <c r="B188" s="156"/>
      <c r="C188" s="187" t="s">
        <v>947</v>
      </c>
      <c r="D188" s="185"/>
      <c r="E188" s="186">
        <v>38</v>
      </c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8"/>
      <c r="Z188" s="148"/>
      <c r="AA188" s="148"/>
      <c r="AB188" s="148"/>
      <c r="AC188" s="148"/>
      <c r="AD188" s="148"/>
      <c r="AE188" s="148"/>
      <c r="AF188" s="148"/>
      <c r="AG188" s="148" t="s">
        <v>200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ht="22.5" outlineLevel="1" x14ac:dyDescent="0.2">
      <c r="A189" s="166">
        <v>83</v>
      </c>
      <c r="B189" s="167" t="s">
        <v>435</v>
      </c>
      <c r="C189" s="181" t="s">
        <v>436</v>
      </c>
      <c r="D189" s="168" t="s">
        <v>343</v>
      </c>
      <c r="E189" s="169">
        <v>318.95600000000002</v>
      </c>
      <c r="F189" s="170"/>
      <c r="G189" s="171">
        <f>ROUND(E189*F189,2)</f>
        <v>0</v>
      </c>
      <c r="H189" s="158">
        <v>0</v>
      </c>
      <c r="I189" s="157">
        <f>ROUND(E189*H189,2)</f>
        <v>0</v>
      </c>
      <c r="J189" s="158">
        <v>53.6</v>
      </c>
      <c r="K189" s="157">
        <f>ROUND(E189*J189,2)</f>
        <v>17096.04</v>
      </c>
      <c r="L189" s="157">
        <v>15</v>
      </c>
      <c r="M189" s="157">
        <f>G189*(1+L189/100)</f>
        <v>0</v>
      </c>
      <c r="N189" s="157">
        <v>0</v>
      </c>
      <c r="O189" s="157">
        <f>ROUND(E189*N189,2)</f>
        <v>0</v>
      </c>
      <c r="P189" s="157">
        <v>1.3500000000000001E-3</v>
      </c>
      <c r="Q189" s="157">
        <f>ROUND(E189*P189,2)</f>
        <v>0.43</v>
      </c>
      <c r="R189" s="157"/>
      <c r="S189" s="157" t="s">
        <v>187</v>
      </c>
      <c r="T189" s="157" t="s">
        <v>187</v>
      </c>
      <c r="U189" s="157">
        <v>9.1999999999999998E-2</v>
      </c>
      <c r="V189" s="157">
        <f>ROUND(E189*U189,2)</f>
        <v>29.34</v>
      </c>
      <c r="W189" s="157"/>
      <c r="X189" s="157" t="s">
        <v>169</v>
      </c>
      <c r="Y189" s="148"/>
      <c r="Z189" s="148"/>
      <c r="AA189" s="148"/>
      <c r="AB189" s="148"/>
      <c r="AC189" s="148"/>
      <c r="AD189" s="148"/>
      <c r="AE189" s="148"/>
      <c r="AF189" s="148"/>
      <c r="AG189" s="148" t="s">
        <v>407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ht="22.5" outlineLevel="1" x14ac:dyDescent="0.2">
      <c r="A190" s="155"/>
      <c r="B190" s="156"/>
      <c r="C190" s="187" t="s">
        <v>948</v>
      </c>
      <c r="D190" s="185"/>
      <c r="E190" s="186">
        <v>94.61</v>
      </c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48"/>
      <c r="Z190" s="148"/>
      <c r="AA190" s="148"/>
      <c r="AB190" s="148"/>
      <c r="AC190" s="148"/>
      <c r="AD190" s="148"/>
      <c r="AE190" s="148"/>
      <c r="AF190" s="148"/>
      <c r="AG190" s="148" t="s">
        <v>200</v>
      </c>
      <c r="AH190" s="148">
        <v>0</v>
      </c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">
      <c r="A191" s="155"/>
      <c r="B191" s="156"/>
      <c r="C191" s="187" t="s">
        <v>949</v>
      </c>
      <c r="D191" s="185"/>
      <c r="E191" s="186">
        <v>20.36</v>
      </c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8"/>
      <c r="Z191" s="148"/>
      <c r="AA191" s="148"/>
      <c r="AB191" s="148"/>
      <c r="AC191" s="148"/>
      <c r="AD191" s="148"/>
      <c r="AE191" s="148"/>
      <c r="AF191" s="148"/>
      <c r="AG191" s="148" t="s">
        <v>200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ht="22.5" outlineLevel="1" x14ac:dyDescent="0.2">
      <c r="A192" s="155"/>
      <c r="B192" s="156"/>
      <c r="C192" s="187" t="s">
        <v>950</v>
      </c>
      <c r="D192" s="185"/>
      <c r="E192" s="186">
        <v>112.42</v>
      </c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48"/>
      <c r="Z192" s="148"/>
      <c r="AA192" s="148"/>
      <c r="AB192" s="148"/>
      <c r="AC192" s="148"/>
      <c r="AD192" s="148"/>
      <c r="AE192" s="148"/>
      <c r="AF192" s="148"/>
      <c r="AG192" s="148" t="s">
        <v>200</v>
      </c>
      <c r="AH192" s="148">
        <v>0</v>
      </c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55"/>
      <c r="B193" s="156"/>
      <c r="C193" s="187" t="s">
        <v>951</v>
      </c>
      <c r="D193" s="185"/>
      <c r="E193" s="186">
        <v>91.56</v>
      </c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48"/>
      <c r="Z193" s="148"/>
      <c r="AA193" s="148"/>
      <c r="AB193" s="148"/>
      <c r="AC193" s="148"/>
      <c r="AD193" s="148"/>
      <c r="AE193" s="148"/>
      <c r="AF193" s="148"/>
      <c r="AG193" s="148" t="s">
        <v>200</v>
      </c>
      <c r="AH193" s="148">
        <v>0</v>
      </c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66">
        <v>84</v>
      </c>
      <c r="B194" s="167" t="s">
        <v>440</v>
      </c>
      <c r="C194" s="181" t="s">
        <v>441</v>
      </c>
      <c r="D194" s="168" t="s">
        <v>343</v>
      </c>
      <c r="E194" s="169">
        <v>54.4</v>
      </c>
      <c r="F194" s="170"/>
      <c r="G194" s="171">
        <f>ROUND(E194*F194,2)</f>
        <v>0</v>
      </c>
      <c r="H194" s="158">
        <v>0</v>
      </c>
      <c r="I194" s="157">
        <f>ROUND(E194*H194,2)</f>
        <v>0</v>
      </c>
      <c r="J194" s="158">
        <v>55.3</v>
      </c>
      <c r="K194" s="157">
        <f>ROUND(E194*J194,2)</f>
        <v>3008.32</v>
      </c>
      <c r="L194" s="157">
        <v>15</v>
      </c>
      <c r="M194" s="157">
        <f>G194*(1+L194/100)</f>
        <v>0</v>
      </c>
      <c r="N194" s="157">
        <v>0</v>
      </c>
      <c r="O194" s="157">
        <f>ROUND(E194*N194,2)</f>
        <v>0</v>
      </c>
      <c r="P194" s="157">
        <v>2.3E-3</v>
      </c>
      <c r="Q194" s="157">
        <f>ROUND(E194*P194,2)</f>
        <v>0.13</v>
      </c>
      <c r="R194" s="157"/>
      <c r="S194" s="157" t="s">
        <v>187</v>
      </c>
      <c r="T194" s="157" t="s">
        <v>187</v>
      </c>
      <c r="U194" s="157">
        <v>0.10349999999999999</v>
      </c>
      <c r="V194" s="157">
        <f>ROUND(E194*U194,2)</f>
        <v>5.63</v>
      </c>
      <c r="W194" s="157"/>
      <c r="X194" s="157" t="s">
        <v>169</v>
      </c>
      <c r="Y194" s="148"/>
      <c r="Z194" s="148"/>
      <c r="AA194" s="148"/>
      <c r="AB194" s="148"/>
      <c r="AC194" s="148"/>
      <c r="AD194" s="148"/>
      <c r="AE194" s="148"/>
      <c r="AF194" s="148"/>
      <c r="AG194" s="148" t="s">
        <v>407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">
      <c r="A195" s="155"/>
      <c r="B195" s="156"/>
      <c r="C195" s="187" t="s">
        <v>952</v>
      </c>
      <c r="D195" s="185"/>
      <c r="E195" s="186">
        <v>54.4</v>
      </c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48"/>
      <c r="Z195" s="148"/>
      <c r="AA195" s="148"/>
      <c r="AB195" s="148"/>
      <c r="AC195" s="148"/>
      <c r="AD195" s="148"/>
      <c r="AE195" s="148"/>
      <c r="AF195" s="148"/>
      <c r="AG195" s="148" t="s">
        <v>200</v>
      </c>
      <c r="AH195" s="148">
        <v>0</v>
      </c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66">
        <v>85</v>
      </c>
      <c r="B196" s="167" t="s">
        <v>443</v>
      </c>
      <c r="C196" s="181" t="s">
        <v>444</v>
      </c>
      <c r="D196" s="168" t="s">
        <v>343</v>
      </c>
      <c r="E196" s="169">
        <v>106</v>
      </c>
      <c r="F196" s="170"/>
      <c r="G196" s="171">
        <f>ROUND(E196*F196,2)</f>
        <v>0</v>
      </c>
      <c r="H196" s="158">
        <v>0</v>
      </c>
      <c r="I196" s="157">
        <f>ROUND(E196*H196,2)</f>
        <v>0</v>
      </c>
      <c r="J196" s="158">
        <v>46.9</v>
      </c>
      <c r="K196" s="157">
        <f>ROUND(E196*J196,2)</f>
        <v>4971.3999999999996</v>
      </c>
      <c r="L196" s="157">
        <v>15</v>
      </c>
      <c r="M196" s="157">
        <f>G196*(1+L196/100)</f>
        <v>0</v>
      </c>
      <c r="N196" s="157">
        <v>0</v>
      </c>
      <c r="O196" s="157">
        <f>ROUND(E196*N196,2)</f>
        <v>0</v>
      </c>
      <c r="P196" s="157">
        <v>3.5599999999999998E-3</v>
      </c>
      <c r="Q196" s="157">
        <f>ROUND(E196*P196,2)</f>
        <v>0.38</v>
      </c>
      <c r="R196" s="157"/>
      <c r="S196" s="157" t="s">
        <v>187</v>
      </c>
      <c r="T196" s="157" t="s">
        <v>187</v>
      </c>
      <c r="U196" s="157">
        <v>8.0500000000000002E-2</v>
      </c>
      <c r="V196" s="157">
        <f>ROUND(E196*U196,2)</f>
        <v>8.5299999999999994</v>
      </c>
      <c r="W196" s="157"/>
      <c r="X196" s="157" t="s">
        <v>169</v>
      </c>
      <c r="Y196" s="148"/>
      <c r="Z196" s="148"/>
      <c r="AA196" s="148"/>
      <c r="AB196" s="148"/>
      <c r="AC196" s="148"/>
      <c r="AD196" s="148"/>
      <c r="AE196" s="148"/>
      <c r="AF196" s="148"/>
      <c r="AG196" s="148" t="s">
        <v>407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 x14ac:dyDescent="0.2">
      <c r="A197" s="155"/>
      <c r="B197" s="156"/>
      <c r="C197" s="187" t="s">
        <v>953</v>
      </c>
      <c r="D197" s="185"/>
      <c r="E197" s="186">
        <v>106</v>
      </c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48"/>
      <c r="Z197" s="148"/>
      <c r="AA197" s="148"/>
      <c r="AB197" s="148"/>
      <c r="AC197" s="148"/>
      <c r="AD197" s="148"/>
      <c r="AE197" s="148"/>
      <c r="AF197" s="148"/>
      <c r="AG197" s="148" t="s">
        <v>200</v>
      </c>
      <c r="AH197" s="148">
        <v>0</v>
      </c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66">
        <v>86</v>
      </c>
      <c r="B198" s="167" t="s">
        <v>446</v>
      </c>
      <c r="C198" s="181" t="s">
        <v>447</v>
      </c>
      <c r="D198" s="168" t="s">
        <v>218</v>
      </c>
      <c r="E198" s="169">
        <v>518.88</v>
      </c>
      <c r="F198" s="170"/>
      <c r="G198" s="171">
        <f>ROUND(E198*F198,2)</f>
        <v>0</v>
      </c>
      <c r="H198" s="158">
        <v>0</v>
      </c>
      <c r="I198" s="157">
        <f>ROUND(E198*H198,2)</f>
        <v>0</v>
      </c>
      <c r="J198" s="158">
        <v>162</v>
      </c>
      <c r="K198" s="157">
        <f>ROUND(E198*J198,2)</f>
        <v>84058.559999999998</v>
      </c>
      <c r="L198" s="157">
        <v>15</v>
      </c>
      <c r="M198" s="157">
        <f>G198*(1+L198/100)</f>
        <v>0</v>
      </c>
      <c r="N198" s="157">
        <v>0</v>
      </c>
      <c r="O198" s="157">
        <f>ROUND(E198*N198,2)</f>
        <v>0</v>
      </c>
      <c r="P198" s="157">
        <v>1.4E-2</v>
      </c>
      <c r="Q198" s="157">
        <f>ROUND(E198*P198,2)</f>
        <v>7.26</v>
      </c>
      <c r="R198" s="157"/>
      <c r="S198" s="157" t="s">
        <v>187</v>
      </c>
      <c r="T198" s="157" t="s">
        <v>187</v>
      </c>
      <c r="U198" s="157">
        <v>0.28860000000000002</v>
      </c>
      <c r="V198" s="157">
        <f>ROUND(E198*U198,2)</f>
        <v>149.75</v>
      </c>
      <c r="W198" s="157"/>
      <c r="X198" s="157" t="s">
        <v>169</v>
      </c>
      <c r="Y198" s="148"/>
      <c r="Z198" s="148"/>
      <c r="AA198" s="148"/>
      <c r="AB198" s="148"/>
      <c r="AC198" s="148"/>
      <c r="AD198" s="148"/>
      <c r="AE198" s="148"/>
      <c r="AF198" s="148"/>
      <c r="AG198" s="148" t="s">
        <v>246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">
      <c r="A199" s="155"/>
      <c r="B199" s="156"/>
      <c r="C199" s="187" t="s">
        <v>954</v>
      </c>
      <c r="D199" s="185"/>
      <c r="E199" s="186">
        <v>518.88</v>
      </c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 t="s">
        <v>200</v>
      </c>
      <c r="AH199" s="148">
        <v>0</v>
      </c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 x14ac:dyDescent="0.2">
      <c r="A200" s="166">
        <v>87</v>
      </c>
      <c r="B200" s="167" t="s">
        <v>449</v>
      </c>
      <c r="C200" s="181" t="s">
        <v>450</v>
      </c>
      <c r="D200" s="168" t="s">
        <v>218</v>
      </c>
      <c r="E200" s="169">
        <v>638.34</v>
      </c>
      <c r="F200" s="170"/>
      <c r="G200" s="171">
        <f>ROUND(E200*F200,2)</f>
        <v>0</v>
      </c>
      <c r="H200" s="158">
        <v>0</v>
      </c>
      <c r="I200" s="157">
        <f>ROUND(E200*H200,2)</f>
        <v>0</v>
      </c>
      <c r="J200" s="158">
        <v>17.5</v>
      </c>
      <c r="K200" s="157">
        <f>ROUND(E200*J200,2)</f>
        <v>11170.95</v>
      </c>
      <c r="L200" s="157">
        <v>15</v>
      </c>
      <c r="M200" s="157">
        <f>G200*(1+L200/100)</f>
        <v>0</v>
      </c>
      <c r="N200" s="157">
        <v>0</v>
      </c>
      <c r="O200" s="157">
        <f>ROUND(E200*N200,2)</f>
        <v>0</v>
      </c>
      <c r="P200" s="157">
        <v>1.8000000000000001E-4</v>
      </c>
      <c r="Q200" s="157">
        <f>ROUND(E200*P200,2)</f>
        <v>0.11</v>
      </c>
      <c r="R200" s="157"/>
      <c r="S200" s="157" t="s">
        <v>187</v>
      </c>
      <c r="T200" s="157" t="s">
        <v>187</v>
      </c>
      <c r="U200" s="157">
        <v>0.03</v>
      </c>
      <c r="V200" s="157">
        <f>ROUND(E200*U200,2)</f>
        <v>19.149999999999999</v>
      </c>
      <c r="W200" s="157"/>
      <c r="X200" s="157" t="s">
        <v>169</v>
      </c>
      <c r="Y200" s="148"/>
      <c r="Z200" s="148"/>
      <c r="AA200" s="148"/>
      <c r="AB200" s="148"/>
      <c r="AC200" s="148"/>
      <c r="AD200" s="148"/>
      <c r="AE200" s="148"/>
      <c r="AF200" s="148"/>
      <c r="AG200" s="148" t="s">
        <v>407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">
      <c r="A201" s="155"/>
      <c r="B201" s="156"/>
      <c r="C201" s="187" t="s">
        <v>955</v>
      </c>
      <c r="D201" s="185"/>
      <c r="E201" s="186">
        <v>455.38</v>
      </c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8"/>
      <c r="Z201" s="148"/>
      <c r="AA201" s="148"/>
      <c r="AB201" s="148"/>
      <c r="AC201" s="148"/>
      <c r="AD201" s="148"/>
      <c r="AE201" s="148"/>
      <c r="AF201" s="148"/>
      <c r="AG201" s="148" t="s">
        <v>200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">
      <c r="A202" s="155"/>
      <c r="B202" s="156"/>
      <c r="C202" s="187" t="s">
        <v>956</v>
      </c>
      <c r="D202" s="185"/>
      <c r="E202" s="186">
        <v>182.96</v>
      </c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8"/>
      <c r="Z202" s="148"/>
      <c r="AA202" s="148"/>
      <c r="AB202" s="148"/>
      <c r="AC202" s="148"/>
      <c r="AD202" s="148"/>
      <c r="AE202" s="148"/>
      <c r="AF202" s="148"/>
      <c r="AG202" s="148" t="s">
        <v>200</v>
      </c>
      <c r="AH202" s="148">
        <v>0</v>
      </c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">
      <c r="A203" s="172">
        <v>88</v>
      </c>
      <c r="B203" s="173" t="s">
        <v>452</v>
      </c>
      <c r="C203" s="180" t="s">
        <v>453</v>
      </c>
      <c r="D203" s="174" t="s">
        <v>231</v>
      </c>
      <c r="E203" s="175">
        <v>146.91147000000001</v>
      </c>
      <c r="F203" s="176"/>
      <c r="G203" s="177">
        <f t="shared" ref="G203:G210" si="7">ROUND(E203*F203,2)</f>
        <v>0</v>
      </c>
      <c r="H203" s="158">
        <v>0</v>
      </c>
      <c r="I203" s="157">
        <f t="shared" ref="I203:I210" si="8">ROUND(E203*H203,2)</f>
        <v>0</v>
      </c>
      <c r="J203" s="158">
        <v>350.5</v>
      </c>
      <c r="K203" s="157">
        <f t="shared" ref="K203:K210" si="9">ROUND(E203*J203,2)</f>
        <v>51492.47</v>
      </c>
      <c r="L203" s="157">
        <v>15</v>
      </c>
      <c r="M203" s="157">
        <f t="shared" ref="M203:M210" si="10">G203*(1+L203/100)</f>
        <v>0</v>
      </c>
      <c r="N203" s="157">
        <v>0</v>
      </c>
      <c r="O203" s="157">
        <f t="shared" ref="O203:O210" si="11">ROUND(E203*N203,2)</f>
        <v>0</v>
      </c>
      <c r="P203" s="157">
        <v>0</v>
      </c>
      <c r="Q203" s="157">
        <f t="shared" ref="Q203:Q210" si="12">ROUND(E203*P203,2)</f>
        <v>0</v>
      </c>
      <c r="R203" s="157"/>
      <c r="S203" s="157" t="s">
        <v>187</v>
      </c>
      <c r="T203" s="157" t="s">
        <v>187</v>
      </c>
      <c r="U203" s="157">
        <v>0.93300000000000005</v>
      </c>
      <c r="V203" s="157">
        <f t="shared" ref="V203:V210" si="13">ROUND(E203*U203,2)</f>
        <v>137.07</v>
      </c>
      <c r="W203" s="157"/>
      <c r="X203" s="157" t="s">
        <v>169</v>
      </c>
      <c r="Y203" s="148"/>
      <c r="Z203" s="148"/>
      <c r="AA203" s="148"/>
      <c r="AB203" s="148"/>
      <c r="AC203" s="148"/>
      <c r="AD203" s="148"/>
      <c r="AE203" s="148"/>
      <c r="AF203" s="148"/>
      <c r="AG203" s="148" t="s">
        <v>454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">
      <c r="A204" s="172">
        <v>89</v>
      </c>
      <c r="B204" s="173" t="s">
        <v>455</v>
      </c>
      <c r="C204" s="180" t="s">
        <v>456</v>
      </c>
      <c r="D204" s="174" t="s">
        <v>231</v>
      </c>
      <c r="E204" s="175">
        <v>146.91147000000001</v>
      </c>
      <c r="F204" s="176"/>
      <c r="G204" s="177">
        <f t="shared" si="7"/>
        <v>0</v>
      </c>
      <c r="H204" s="158">
        <v>0</v>
      </c>
      <c r="I204" s="157">
        <f t="shared" si="8"/>
        <v>0</v>
      </c>
      <c r="J204" s="158">
        <v>227</v>
      </c>
      <c r="K204" s="157">
        <f t="shared" si="9"/>
        <v>33348.9</v>
      </c>
      <c r="L204" s="157">
        <v>15</v>
      </c>
      <c r="M204" s="157">
        <f t="shared" si="10"/>
        <v>0</v>
      </c>
      <c r="N204" s="157">
        <v>0</v>
      </c>
      <c r="O204" s="157">
        <f t="shared" si="11"/>
        <v>0</v>
      </c>
      <c r="P204" s="157">
        <v>0</v>
      </c>
      <c r="Q204" s="157">
        <f t="shared" si="12"/>
        <v>0</v>
      </c>
      <c r="R204" s="157"/>
      <c r="S204" s="157" t="s">
        <v>187</v>
      </c>
      <c r="T204" s="157" t="s">
        <v>187</v>
      </c>
      <c r="U204" s="157">
        <v>0.49</v>
      </c>
      <c r="V204" s="157">
        <f t="shared" si="13"/>
        <v>71.989999999999995</v>
      </c>
      <c r="W204" s="157"/>
      <c r="X204" s="157" t="s">
        <v>169</v>
      </c>
      <c r="Y204" s="148"/>
      <c r="Z204" s="148"/>
      <c r="AA204" s="148"/>
      <c r="AB204" s="148"/>
      <c r="AC204" s="148"/>
      <c r="AD204" s="148"/>
      <c r="AE204" s="148"/>
      <c r="AF204" s="148"/>
      <c r="AG204" s="148" t="s">
        <v>454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 x14ac:dyDescent="0.2">
      <c r="A205" s="172">
        <v>90</v>
      </c>
      <c r="B205" s="173" t="s">
        <v>457</v>
      </c>
      <c r="C205" s="180" t="s">
        <v>458</v>
      </c>
      <c r="D205" s="174" t="s">
        <v>231</v>
      </c>
      <c r="E205" s="175">
        <v>2791.3179599999999</v>
      </c>
      <c r="F205" s="176"/>
      <c r="G205" s="177">
        <f t="shared" si="7"/>
        <v>0</v>
      </c>
      <c r="H205" s="158">
        <v>0</v>
      </c>
      <c r="I205" s="157">
        <f t="shared" si="8"/>
        <v>0</v>
      </c>
      <c r="J205" s="158">
        <v>15.9</v>
      </c>
      <c r="K205" s="157">
        <f t="shared" si="9"/>
        <v>44381.96</v>
      </c>
      <c r="L205" s="157">
        <v>15</v>
      </c>
      <c r="M205" s="157">
        <f t="shared" si="10"/>
        <v>0</v>
      </c>
      <c r="N205" s="157">
        <v>0</v>
      </c>
      <c r="O205" s="157">
        <f t="shared" si="11"/>
        <v>0</v>
      </c>
      <c r="P205" s="157">
        <v>0</v>
      </c>
      <c r="Q205" s="157">
        <f t="shared" si="12"/>
        <v>0</v>
      </c>
      <c r="R205" s="157"/>
      <c r="S205" s="157" t="s">
        <v>187</v>
      </c>
      <c r="T205" s="157" t="s">
        <v>187</v>
      </c>
      <c r="U205" s="157">
        <v>0</v>
      </c>
      <c r="V205" s="157">
        <f t="shared" si="13"/>
        <v>0</v>
      </c>
      <c r="W205" s="157"/>
      <c r="X205" s="157" t="s">
        <v>169</v>
      </c>
      <c r="Y205" s="148"/>
      <c r="Z205" s="148"/>
      <c r="AA205" s="148"/>
      <c r="AB205" s="148"/>
      <c r="AC205" s="148"/>
      <c r="AD205" s="148"/>
      <c r="AE205" s="148"/>
      <c r="AF205" s="148"/>
      <c r="AG205" s="148" t="s">
        <v>454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">
      <c r="A206" s="172">
        <v>91</v>
      </c>
      <c r="B206" s="173" t="s">
        <v>459</v>
      </c>
      <c r="C206" s="180" t="s">
        <v>460</v>
      </c>
      <c r="D206" s="174" t="s">
        <v>231</v>
      </c>
      <c r="E206" s="175">
        <v>146.91147000000001</v>
      </c>
      <c r="F206" s="176"/>
      <c r="G206" s="177">
        <f t="shared" si="7"/>
        <v>0</v>
      </c>
      <c r="H206" s="158">
        <v>0</v>
      </c>
      <c r="I206" s="157">
        <f t="shared" si="8"/>
        <v>0</v>
      </c>
      <c r="J206" s="158">
        <v>317.5</v>
      </c>
      <c r="K206" s="157">
        <f t="shared" si="9"/>
        <v>46644.39</v>
      </c>
      <c r="L206" s="157">
        <v>15</v>
      </c>
      <c r="M206" s="157">
        <f t="shared" si="10"/>
        <v>0</v>
      </c>
      <c r="N206" s="157">
        <v>0</v>
      </c>
      <c r="O206" s="157">
        <f t="shared" si="11"/>
        <v>0</v>
      </c>
      <c r="P206" s="157">
        <v>0</v>
      </c>
      <c r="Q206" s="157">
        <f t="shared" si="12"/>
        <v>0</v>
      </c>
      <c r="R206" s="157"/>
      <c r="S206" s="157" t="s">
        <v>187</v>
      </c>
      <c r="T206" s="157" t="s">
        <v>187</v>
      </c>
      <c r="U206" s="157">
        <v>0.94199999999999995</v>
      </c>
      <c r="V206" s="157">
        <f t="shared" si="13"/>
        <v>138.38999999999999</v>
      </c>
      <c r="W206" s="157"/>
      <c r="X206" s="157" t="s">
        <v>169</v>
      </c>
      <c r="Y206" s="148"/>
      <c r="Z206" s="148"/>
      <c r="AA206" s="148"/>
      <c r="AB206" s="148"/>
      <c r="AC206" s="148"/>
      <c r="AD206" s="148"/>
      <c r="AE206" s="148"/>
      <c r="AF206" s="148"/>
      <c r="AG206" s="148" t="s">
        <v>454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">
      <c r="A207" s="172">
        <v>92</v>
      </c>
      <c r="B207" s="173" t="s">
        <v>461</v>
      </c>
      <c r="C207" s="180" t="s">
        <v>462</v>
      </c>
      <c r="D207" s="174" t="s">
        <v>231</v>
      </c>
      <c r="E207" s="175">
        <v>587.64589000000001</v>
      </c>
      <c r="F207" s="176"/>
      <c r="G207" s="177">
        <f t="shared" si="7"/>
        <v>0</v>
      </c>
      <c r="H207" s="158">
        <v>0</v>
      </c>
      <c r="I207" s="157">
        <f t="shared" si="8"/>
        <v>0</v>
      </c>
      <c r="J207" s="158">
        <v>35.4</v>
      </c>
      <c r="K207" s="157">
        <f t="shared" si="9"/>
        <v>20802.66</v>
      </c>
      <c r="L207" s="157">
        <v>15</v>
      </c>
      <c r="M207" s="157">
        <f t="shared" si="10"/>
        <v>0</v>
      </c>
      <c r="N207" s="157">
        <v>0</v>
      </c>
      <c r="O207" s="157">
        <f t="shared" si="11"/>
        <v>0</v>
      </c>
      <c r="P207" s="157">
        <v>0</v>
      </c>
      <c r="Q207" s="157">
        <f t="shared" si="12"/>
        <v>0</v>
      </c>
      <c r="R207" s="157"/>
      <c r="S207" s="157" t="s">
        <v>187</v>
      </c>
      <c r="T207" s="157" t="s">
        <v>187</v>
      </c>
      <c r="U207" s="157">
        <v>0.105</v>
      </c>
      <c r="V207" s="157">
        <f t="shared" si="13"/>
        <v>61.7</v>
      </c>
      <c r="W207" s="157"/>
      <c r="X207" s="157" t="s">
        <v>169</v>
      </c>
      <c r="Y207" s="148"/>
      <c r="Z207" s="148"/>
      <c r="AA207" s="148"/>
      <c r="AB207" s="148"/>
      <c r="AC207" s="148"/>
      <c r="AD207" s="148"/>
      <c r="AE207" s="148"/>
      <c r="AF207" s="148"/>
      <c r="AG207" s="148" t="s">
        <v>454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 x14ac:dyDescent="0.2">
      <c r="A208" s="172">
        <v>93</v>
      </c>
      <c r="B208" s="173" t="s">
        <v>463</v>
      </c>
      <c r="C208" s="180" t="s">
        <v>464</v>
      </c>
      <c r="D208" s="174" t="s">
        <v>231</v>
      </c>
      <c r="E208" s="175">
        <v>146.91147000000001</v>
      </c>
      <c r="F208" s="176"/>
      <c r="G208" s="177">
        <f t="shared" si="7"/>
        <v>0</v>
      </c>
      <c r="H208" s="158">
        <v>0</v>
      </c>
      <c r="I208" s="157">
        <f t="shared" si="8"/>
        <v>0</v>
      </c>
      <c r="J208" s="158">
        <v>300</v>
      </c>
      <c r="K208" s="157">
        <f t="shared" si="9"/>
        <v>44073.440000000002</v>
      </c>
      <c r="L208" s="157">
        <v>15</v>
      </c>
      <c r="M208" s="157">
        <f t="shared" si="10"/>
        <v>0</v>
      </c>
      <c r="N208" s="157">
        <v>0</v>
      </c>
      <c r="O208" s="157">
        <f t="shared" si="11"/>
        <v>0</v>
      </c>
      <c r="P208" s="157">
        <v>0</v>
      </c>
      <c r="Q208" s="157">
        <f t="shared" si="12"/>
        <v>0</v>
      </c>
      <c r="R208" s="157"/>
      <c r="S208" s="157" t="s">
        <v>187</v>
      </c>
      <c r="T208" s="157" t="s">
        <v>187</v>
      </c>
      <c r="U208" s="157">
        <v>0</v>
      </c>
      <c r="V208" s="157">
        <f t="shared" si="13"/>
        <v>0</v>
      </c>
      <c r="W208" s="157"/>
      <c r="X208" s="157" t="s">
        <v>169</v>
      </c>
      <c r="Y208" s="148"/>
      <c r="Z208" s="148"/>
      <c r="AA208" s="148"/>
      <c r="AB208" s="148"/>
      <c r="AC208" s="148"/>
      <c r="AD208" s="148"/>
      <c r="AE208" s="148"/>
      <c r="AF208" s="148"/>
      <c r="AG208" s="148" t="s">
        <v>454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">
      <c r="A209" s="172">
        <v>94</v>
      </c>
      <c r="B209" s="173" t="s">
        <v>465</v>
      </c>
      <c r="C209" s="180" t="s">
        <v>466</v>
      </c>
      <c r="D209" s="174" t="s">
        <v>231</v>
      </c>
      <c r="E209" s="175">
        <v>146.91147000000001</v>
      </c>
      <c r="F209" s="176"/>
      <c r="G209" s="177">
        <f t="shared" si="7"/>
        <v>0</v>
      </c>
      <c r="H209" s="158">
        <v>0</v>
      </c>
      <c r="I209" s="157">
        <f t="shared" si="8"/>
        <v>0</v>
      </c>
      <c r="J209" s="158">
        <v>10.4</v>
      </c>
      <c r="K209" s="157">
        <f t="shared" si="9"/>
        <v>1527.88</v>
      </c>
      <c r="L209" s="157">
        <v>15</v>
      </c>
      <c r="M209" s="157">
        <f t="shared" si="10"/>
        <v>0</v>
      </c>
      <c r="N209" s="157">
        <v>0</v>
      </c>
      <c r="O209" s="157">
        <f t="shared" si="11"/>
        <v>0</v>
      </c>
      <c r="P209" s="157">
        <v>0</v>
      </c>
      <c r="Q209" s="157">
        <f t="shared" si="12"/>
        <v>0</v>
      </c>
      <c r="R209" s="157"/>
      <c r="S209" s="157" t="s">
        <v>187</v>
      </c>
      <c r="T209" s="157" t="s">
        <v>187</v>
      </c>
      <c r="U209" s="157">
        <v>6.0000000000000001E-3</v>
      </c>
      <c r="V209" s="157">
        <f t="shared" si="13"/>
        <v>0.88</v>
      </c>
      <c r="W209" s="157"/>
      <c r="X209" s="157" t="s">
        <v>169</v>
      </c>
      <c r="Y209" s="148"/>
      <c r="Z209" s="148"/>
      <c r="AA209" s="148"/>
      <c r="AB209" s="148"/>
      <c r="AC209" s="148"/>
      <c r="AD209" s="148"/>
      <c r="AE209" s="148"/>
      <c r="AF209" s="148"/>
      <c r="AG209" s="148" t="s">
        <v>454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 x14ac:dyDescent="0.2">
      <c r="A210" s="166">
        <v>95</v>
      </c>
      <c r="B210" s="167" t="s">
        <v>467</v>
      </c>
      <c r="C210" s="181" t="s">
        <v>468</v>
      </c>
      <c r="D210" s="168" t="s">
        <v>218</v>
      </c>
      <c r="E210" s="169">
        <v>358.99</v>
      </c>
      <c r="F210" s="170"/>
      <c r="G210" s="171">
        <f t="shared" si="7"/>
        <v>0</v>
      </c>
      <c r="H210" s="158">
        <v>0</v>
      </c>
      <c r="I210" s="157">
        <f t="shared" si="8"/>
        <v>0</v>
      </c>
      <c r="J210" s="158">
        <v>114</v>
      </c>
      <c r="K210" s="157">
        <f t="shared" si="9"/>
        <v>40924.86</v>
      </c>
      <c r="L210" s="157">
        <v>15</v>
      </c>
      <c r="M210" s="157">
        <f t="shared" si="10"/>
        <v>0</v>
      </c>
      <c r="N210" s="157">
        <v>0</v>
      </c>
      <c r="O210" s="157">
        <f t="shared" si="11"/>
        <v>0</v>
      </c>
      <c r="P210" s="157">
        <v>4.0000000000000001E-3</v>
      </c>
      <c r="Q210" s="157">
        <f t="shared" si="12"/>
        <v>1.44</v>
      </c>
      <c r="R210" s="157"/>
      <c r="S210" s="157" t="s">
        <v>167</v>
      </c>
      <c r="T210" s="157" t="s">
        <v>168</v>
      </c>
      <c r="U210" s="157">
        <v>0.41</v>
      </c>
      <c r="V210" s="157">
        <f t="shared" si="13"/>
        <v>147.19</v>
      </c>
      <c r="W210" s="157"/>
      <c r="X210" s="157" t="s">
        <v>169</v>
      </c>
      <c r="Y210" s="148"/>
      <c r="Z210" s="148"/>
      <c r="AA210" s="148"/>
      <c r="AB210" s="148"/>
      <c r="AC210" s="148"/>
      <c r="AD210" s="148"/>
      <c r="AE210" s="148"/>
      <c r="AF210" s="148"/>
      <c r="AG210" s="148" t="s">
        <v>407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1" x14ac:dyDescent="0.2">
      <c r="A211" s="155"/>
      <c r="B211" s="156"/>
      <c r="C211" s="187" t="s">
        <v>957</v>
      </c>
      <c r="D211" s="185"/>
      <c r="E211" s="186">
        <v>120.4</v>
      </c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48"/>
      <c r="Z211" s="148"/>
      <c r="AA211" s="148"/>
      <c r="AB211" s="148"/>
      <c r="AC211" s="148"/>
      <c r="AD211" s="148"/>
      <c r="AE211" s="148"/>
      <c r="AF211" s="148"/>
      <c r="AG211" s="148" t="s">
        <v>200</v>
      </c>
      <c r="AH211" s="148">
        <v>0</v>
      </c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">
      <c r="A212" s="155"/>
      <c r="B212" s="156"/>
      <c r="C212" s="187" t="s">
        <v>958</v>
      </c>
      <c r="D212" s="185"/>
      <c r="E212" s="186">
        <v>238.59</v>
      </c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8"/>
      <c r="Z212" s="148"/>
      <c r="AA212" s="148"/>
      <c r="AB212" s="148"/>
      <c r="AC212" s="148"/>
      <c r="AD212" s="148"/>
      <c r="AE212" s="148"/>
      <c r="AF212" s="148"/>
      <c r="AG212" s="148" t="s">
        <v>200</v>
      </c>
      <c r="AH212" s="148">
        <v>0</v>
      </c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">
      <c r="A213" s="166">
        <v>96</v>
      </c>
      <c r="B213" s="167" t="s">
        <v>470</v>
      </c>
      <c r="C213" s="181" t="s">
        <v>471</v>
      </c>
      <c r="D213" s="168" t="s">
        <v>218</v>
      </c>
      <c r="E213" s="169">
        <v>733.77160000000003</v>
      </c>
      <c r="F213" s="170"/>
      <c r="G213" s="171">
        <f>ROUND(E213*F213,2)</f>
        <v>0</v>
      </c>
      <c r="H213" s="158">
        <v>0</v>
      </c>
      <c r="I213" s="157">
        <f>ROUND(E213*H213,2)</f>
        <v>0</v>
      </c>
      <c r="J213" s="158">
        <v>500</v>
      </c>
      <c r="K213" s="157">
        <f>ROUND(E213*J213,2)</f>
        <v>366885.8</v>
      </c>
      <c r="L213" s="157">
        <v>15</v>
      </c>
      <c r="M213" s="157">
        <f>G213*(1+L213/100)</f>
        <v>0</v>
      </c>
      <c r="N213" s="157">
        <v>0</v>
      </c>
      <c r="O213" s="157">
        <f>ROUND(E213*N213,2)</f>
        <v>0</v>
      </c>
      <c r="P213" s="157">
        <v>0</v>
      </c>
      <c r="Q213" s="157">
        <f>ROUND(E213*P213,2)</f>
        <v>0</v>
      </c>
      <c r="R213" s="157"/>
      <c r="S213" s="157" t="s">
        <v>167</v>
      </c>
      <c r="T213" s="157" t="s">
        <v>168</v>
      </c>
      <c r="U213" s="157">
        <v>0</v>
      </c>
      <c r="V213" s="157">
        <f>ROUND(E213*U213,2)</f>
        <v>0</v>
      </c>
      <c r="W213" s="157"/>
      <c r="X213" s="157" t="s">
        <v>169</v>
      </c>
      <c r="Y213" s="148"/>
      <c r="Z213" s="148"/>
      <c r="AA213" s="148"/>
      <c r="AB213" s="148"/>
      <c r="AC213" s="148"/>
      <c r="AD213" s="148"/>
      <c r="AE213" s="148"/>
      <c r="AF213" s="148"/>
      <c r="AG213" s="148" t="s">
        <v>170</v>
      </c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ht="22.5" outlineLevel="1" x14ac:dyDescent="0.2">
      <c r="A214" s="155"/>
      <c r="B214" s="156"/>
      <c r="C214" s="187" t="s">
        <v>959</v>
      </c>
      <c r="D214" s="185"/>
      <c r="E214" s="186">
        <v>70.97</v>
      </c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48"/>
      <c r="Z214" s="148"/>
      <c r="AA214" s="148"/>
      <c r="AB214" s="148"/>
      <c r="AC214" s="148"/>
      <c r="AD214" s="148"/>
      <c r="AE214" s="148"/>
      <c r="AF214" s="148"/>
      <c r="AG214" s="148" t="s">
        <v>200</v>
      </c>
      <c r="AH214" s="148">
        <v>0</v>
      </c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ht="22.5" outlineLevel="1" x14ac:dyDescent="0.2">
      <c r="A215" s="155"/>
      <c r="B215" s="156"/>
      <c r="C215" s="187" t="s">
        <v>960</v>
      </c>
      <c r="D215" s="185"/>
      <c r="E215" s="186">
        <v>157.08000000000001</v>
      </c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48"/>
      <c r="Z215" s="148"/>
      <c r="AA215" s="148"/>
      <c r="AB215" s="148"/>
      <c r="AC215" s="148"/>
      <c r="AD215" s="148"/>
      <c r="AE215" s="148"/>
      <c r="AF215" s="148"/>
      <c r="AG215" s="148" t="s">
        <v>200</v>
      </c>
      <c r="AH215" s="148">
        <v>0</v>
      </c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ht="22.5" outlineLevel="1" x14ac:dyDescent="0.2">
      <c r="A216" s="155"/>
      <c r="B216" s="156"/>
      <c r="C216" s="187" t="s">
        <v>961</v>
      </c>
      <c r="D216" s="185"/>
      <c r="E216" s="186">
        <v>42.08</v>
      </c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48"/>
      <c r="Z216" s="148"/>
      <c r="AA216" s="148"/>
      <c r="AB216" s="148"/>
      <c r="AC216" s="148"/>
      <c r="AD216" s="148"/>
      <c r="AE216" s="148"/>
      <c r="AF216" s="148"/>
      <c r="AG216" s="148" t="s">
        <v>200</v>
      </c>
      <c r="AH216" s="148">
        <v>0</v>
      </c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ht="22.5" outlineLevel="1" x14ac:dyDescent="0.2">
      <c r="A217" s="155"/>
      <c r="B217" s="156"/>
      <c r="C217" s="187" t="s">
        <v>962</v>
      </c>
      <c r="D217" s="185"/>
      <c r="E217" s="186">
        <v>90.01</v>
      </c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48"/>
      <c r="Z217" s="148"/>
      <c r="AA217" s="148"/>
      <c r="AB217" s="148"/>
      <c r="AC217" s="148"/>
      <c r="AD217" s="148"/>
      <c r="AE217" s="148"/>
      <c r="AF217" s="148"/>
      <c r="AG217" s="148" t="s">
        <v>200</v>
      </c>
      <c r="AH217" s="148">
        <v>0</v>
      </c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ht="22.5" outlineLevel="1" x14ac:dyDescent="0.2">
      <c r="A218" s="155"/>
      <c r="B218" s="156"/>
      <c r="C218" s="187" t="s">
        <v>963</v>
      </c>
      <c r="D218" s="185"/>
      <c r="E218" s="186">
        <v>176.53</v>
      </c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48"/>
      <c r="Z218" s="148"/>
      <c r="AA218" s="148"/>
      <c r="AB218" s="148"/>
      <c r="AC218" s="148"/>
      <c r="AD218" s="148"/>
      <c r="AE218" s="148"/>
      <c r="AF218" s="148"/>
      <c r="AG218" s="148" t="s">
        <v>200</v>
      </c>
      <c r="AH218" s="148">
        <v>0</v>
      </c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">
      <c r="A219" s="155"/>
      <c r="B219" s="156"/>
      <c r="C219" s="187" t="s">
        <v>964</v>
      </c>
      <c r="D219" s="185"/>
      <c r="E219" s="186">
        <v>197.11</v>
      </c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48"/>
      <c r="Z219" s="148"/>
      <c r="AA219" s="148"/>
      <c r="AB219" s="148"/>
      <c r="AC219" s="148"/>
      <c r="AD219" s="148"/>
      <c r="AE219" s="148"/>
      <c r="AF219" s="148"/>
      <c r="AG219" s="148" t="s">
        <v>200</v>
      </c>
      <c r="AH219" s="148">
        <v>0</v>
      </c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">
      <c r="A220" s="172">
        <v>97</v>
      </c>
      <c r="B220" s="173" t="s">
        <v>477</v>
      </c>
      <c r="C220" s="180" t="s">
        <v>478</v>
      </c>
      <c r="D220" s="174" t="s">
        <v>264</v>
      </c>
      <c r="E220" s="175">
        <v>1</v>
      </c>
      <c r="F220" s="176"/>
      <c r="G220" s="177">
        <f>ROUND(E220*F220,2)</f>
        <v>0</v>
      </c>
      <c r="H220" s="158">
        <v>0</v>
      </c>
      <c r="I220" s="157">
        <f>ROUND(E220*H220,2)</f>
        <v>0</v>
      </c>
      <c r="J220" s="158">
        <v>5000</v>
      </c>
      <c r="K220" s="157">
        <f>ROUND(E220*J220,2)</f>
        <v>5000</v>
      </c>
      <c r="L220" s="157">
        <v>15</v>
      </c>
      <c r="M220" s="157">
        <f>G220*(1+L220/100)</f>
        <v>0</v>
      </c>
      <c r="N220" s="157">
        <v>0</v>
      </c>
      <c r="O220" s="157">
        <f>ROUND(E220*N220,2)</f>
        <v>0</v>
      </c>
      <c r="P220" s="157">
        <v>0</v>
      </c>
      <c r="Q220" s="157">
        <f>ROUND(E220*P220,2)</f>
        <v>0</v>
      </c>
      <c r="R220" s="157"/>
      <c r="S220" s="157" t="s">
        <v>167</v>
      </c>
      <c r="T220" s="157" t="s">
        <v>168</v>
      </c>
      <c r="U220" s="157">
        <v>0</v>
      </c>
      <c r="V220" s="157">
        <f>ROUND(E220*U220,2)</f>
        <v>0</v>
      </c>
      <c r="W220" s="157"/>
      <c r="X220" s="157" t="s">
        <v>169</v>
      </c>
      <c r="Y220" s="148"/>
      <c r="Z220" s="148"/>
      <c r="AA220" s="148"/>
      <c r="AB220" s="148"/>
      <c r="AC220" s="148"/>
      <c r="AD220" s="148"/>
      <c r="AE220" s="148"/>
      <c r="AF220" s="148"/>
      <c r="AG220" s="148" t="s">
        <v>170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">
      <c r="A221" s="166">
        <v>98</v>
      </c>
      <c r="B221" s="167" t="s">
        <v>479</v>
      </c>
      <c r="C221" s="181" t="s">
        <v>480</v>
      </c>
      <c r="D221" s="168" t="s">
        <v>264</v>
      </c>
      <c r="E221" s="169">
        <v>4</v>
      </c>
      <c r="F221" s="170"/>
      <c r="G221" s="171">
        <f>ROUND(E221*F221,2)</f>
        <v>0</v>
      </c>
      <c r="H221" s="158">
        <v>0</v>
      </c>
      <c r="I221" s="157">
        <f>ROUND(E221*H221,2)</f>
        <v>0</v>
      </c>
      <c r="J221" s="158">
        <v>500</v>
      </c>
      <c r="K221" s="157">
        <f>ROUND(E221*J221,2)</f>
        <v>2000</v>
      </c>
      <c r="L221" s="157">
        <v>15</v>
      </c>
      <c r="M221" s="157">
        <f>G221*(1+L221/100)</f>
        <v>0</v>
      </c>
      <c r="N221" s="157">
        <v>0</v>
      </c>
      <c r="O221" s="157">
        <f>ROUND(E221*N221,2)</f>
        <v>0</v>
      </c>
      <c r="P221" s="157">
        <v>0</v>
      </c>
      <c r="Q221" s="157">
        <f>ROUND(E221*P221,2)</f>
        <v>0</v>
      </c>
      <c r="R221" s="157"/>
      <c r="S221" s="157" t="s">
        <v>167</v>
      </c>
      <c r="T221" s="157" t="s">
        <v>168</v>
      </c>
      <c r="U221" s="157">
        <v>0</v>
      </c>
      <c r="V221" s="157">
        <f>ROUND(E221*U221,2)</f>
        <v>0</v>
      </c>
      <c r="W221" s="157"/>
      <c r="X221" s="157" t="s">
        <v>169</v>
      </c>
      <c r="Y221" s="148"/>
      <c r="Z221" s="148"/>
      <c r="AA221" s="148"/>
      <c r="AB221" s="148"/>
      <c r="AC221" s="148"/>
      <c r="AD221" s="148"/>
      <c r="AE221" s="148"/>
      <c r="AF221" s="148"/>
      <c r="AG221" s="148" t="s">
        <v>170</v>
      </c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">
      <c r="A222" s="155"/>
      <c r="B222" s="156"/>
      <c r="C222" s="187" t="s">
        <v>965</v>
      </c>
      <c r="D222" s="185"/>
      <c r="E222" s="186">
        <v>3</v>
      </c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48"/>
      <c r="Z222" s="148"/>
      <c r="AA222" s="148"/>
      <c r="AB222" s="148"/>
      <c r="AC222" s="148"/>
      <c r="AD222" s="148"/>
      <c r="AE222" s="148"/>
      <c r="AF222" s="148"/>
      <c r="AG222" s="148" t="s">
        <v>200</v>
      </c>
      <c r="AH222" s="148">
        <v>0</v>
      </c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">
      <c r="A223" s="155"/>
      <c r="B223" s="156"/>
      <c r="C223" s="187" t="s">
        <v>966</v>
      </c>
      <c r="D223" s="185"/>
      <c r="E223" s="186">
        <v>1</v>
      </c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48"/>
      <c r="Z223" s="148"/>
      <c r="AA223" s="148"/>
      <c r="AB223" s="148"/>
      <c r="AC223" s="148"/>
      <c r="AD223" s="148"/>
      <c r="AE223" s="148"/>
      <c r="AF223" s="148"/>
      <c r="AG223" s="148" t="s">
        <v>200</v>
      </c>
      <c r="AH223" s="148">
        <v>0</v>
      </c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 x14ac:dyDescent="0.2">
      <c r="A224" s="166">
        <v>99</v>
      </c>
      <c r="B224" s="167" t="s">
        <v>482</v>
      </c>
      <c r="C224" s="181" t="s">
        <v>483</v>
      </c>
      <c r="D224" s="168" t="s">
        <v>264</v>
      </c>
      <c r="E224" s="169">
        <v>52</v>
      </c>
      <c r="F224" s="170"/>
      <c r="G224" s="171">
        <f>ROUND(E224*F224,2)</f>
        <v>0</v>
      </c>
      <c r="H224" s="158">
        <v>0</v>
      </c>
      <c r="I224" s="157">
        <f>ROUND(E224*H224,2)</f>
        <v>0</v>
      </c>
      <c r="J224" s="158">
        <v>250</v>
      </c>
      <c r="K224" s="157">
        <f>ROUND(E224*J224,2)</f>
        <v>13000</v>
      </c>
      <c r="L224" s="157">
        <v>15</v>
      </c>
      <c r="M224" s="157">
        <f>G224*(1+L224/100)</f>
        <v>0</v>
      </c>
      <c r="N224" s="157">
        <v>0</v>
      </c>
      <c r="O224" s="157">
        <f>ROUND(E224*N224,2)</f>
        <v>0</v>
      </c>
      <c r="P224" s="157">
        <v>0</v>
      </c>
      <c r="Q224" s="157">
        <f>ROUND(E224*P224,2)</f>
        <v>0</v>
      </c>
      <c r="R224" s="157"/>
      <c r="S224" s="157" t="s">
        <v>167</v>
      </c>
      <c r="T224" s="157" t="s">
        <v>168</v>
      </c>
      <c r="U224" s="157">
        <v>0</v>
      </c>
      <c r="V224" s="157">
        <f>ROUND(E224*U224,2)</f>
        <v>0</v>
      </c>
      <c r="W224" s="157"/>
      <c r="X224" s="157" t="s">
        <v>169</v>
      </c>
      <c r="Y224" s="148"/>
      <c r="Z224" s="148"/>
      <c r="AA224" s="148"/>
      <c r="AB224" s="148"/>
      <c r="AC224" s="148"/>
      <c r="AD224" s="148"/>
      <c r="AE224" s="148"/>
      <c r="AF224" s="148"/>
      <c r="AG224" s="148" t="s">
        <v>170</v>
      </c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outlineLevel="1" x14ac:dyDescent="0.2">
      <c r="A225" s="155"/>
      <c r="B225" s="156"/>
      <c r="C225" s="187" t="s">
        <v>967</v>
      </c>
      <c r="D225" s="185"/>
      <c r="E225" s="186">
        <v>52</v>
      </c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48"/>
      <c r="Z225" s="148"/>
      <c r="AA225" s="148"/>
      <c r="AB225" s="148"/>
      <c r="AC225" s="148"/>
      <c r="AD225" s="148"/>
      <c r="AE225" s="148"/>
      <c r="AF225" s="148"/>
      <c r="AG225" s="148" t="s">
        <v>200</v>
      </c>
      <c r="AH225" s="148">
        <v>0</v>
      </c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outlineLevel="1" x14ac:dyDescent="0.2">
      <c r="A226" s="172">
        <v>100</v>
      </c>
      <c r="B226" s="173" t="s">
        <v>485</v>
      </c>
      <c r="C226" s="180" t="s">
        <v>968</v>
      </c>
      <c r="D226" s="174" t="s">
        <v>264</v>
      </c>
      <c r="E226" s="175">
        <v>1</v>
      </c>
      <c r="F226" s="176"/>
      <c r="G226" s="177">
        <f t="shared" ref="G226:G234" si="14">ROUND(E226*F226,2)</f>
        <v>0</v>
      </c>
      <c r="H226" s="158">
        <v>0</v>
      </c>
      <c r="I226" s="157">
        <f t="shared" ref="I226:I234" si="15">ROUND(E226*H226,2)</f>
        <v>0</v>
      </c>
      <c r="J226" s="158">
        <v>15000</v>
      </c>
      <c r="K226" s="157">
        <f t="shared" ref="K226:K234" si="16">ROUND(E226*J226,2)</f>
        <v>15000</v>
      </c>
      <c r="L226" s="157">
        <v>15</v>
      </c>
      <c r="M226" s="157">
        <f t="shared" ref="M226:M234" si="17">G226*(1+L226/100)</f>
        <v>0</v>
      </c>
      <c r="N226" s="157">
        <v>0</v>
      </c>
      <c r="O226" s="157">
        <f t="shared" ref="O226:O234" si="18">ROUND(E226*N226,2)</f>
        <v>0</v>
      </c>
      <c r="P226" s="157">
        <v>0</v>
      </c>
      <c r="Q226" s="157">
        <f t="shared" ref="Q226:Q234" si="19">ROUND(E226*P226,2)</f>
        <v>0</v>
      </c>
      <c r="R226" s="157"/>
      <c r="S226" s="157" t="s">
        <v>167</v>
      </c>
      <c r="T226" s="157" t="s">
        <v>168</v>
      </c>
      <c r="U226" s="157">
        <v>0</v>
      </c>
      <c r="V226" s="157">
        <f t="shared" ref="V226:V234" si="20">ROUND(E226*U226,2)</f>
        <v>0</v>
      </c>
      <c r="W226" s="157"/>
      <c r="X226" s="157" t="s">
        <v>169</v>
      </c>
      <c r="Y226" s="148"/>
      <c r="Z226" s="148"/>
      <c r="AA226" s="148"/>
      <c r="AB226" s="148"/>
      <c r="AC226" s="148"/>
      <c r="AD226" s="148"/>
      <c r="AE226" s="148"/>
      <c r="AF226" s="148"/>
      <c r="AG226" s="148" t="s">
        <v>170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 x14ac:dyDescent="0.2">
      <c r="A227" s="172">
        <v>101</v>
      </c>
      <c r="B227" s="173" t="s">
        <v>488</v>
      </c>
      <c r="C227" s="180" t="s">
        <v>489</v>
      </c>
      <c r="D227" s="174" t="s">
        <v>264</v>
      </c>
      <c r="E227" s="175">
        <v>1</v>
      </c>
      <c r="F227" s="176"/>
      <c r="G227" s="177">
        <f t="shared" si="14"/>
        <v>0</v>
      </c>
      <c r="H227" s="158">
        <v>0</v>
      </c>
      <c r="I227" s="157">
        <f t="shared" si="15"/>
        <v>0</v>
      </c>
      <c r="J227" s="158">
        <v>1000</v>
      </c>
      <c r="K227" s="157">
        <f t="shared" si="16"/>
        <v>1000</v>
      </c>
      <c r="L227" s="157">
        <v>15</v>
      </c>
      <c r="M227" s="157">
        <f t="shared" si="17"/>
        <v>0</v>
      </c>
      <c r="N227" s="157">
        <v>0</v>
      </c>
      <c r="O227" s="157">
        <f t="shared" si="18"/>
        <v>0</v>
      </c>
      <c r="P227" s="157">
        <v>0</v>
      </c>
      <c r="Q227" s="157">
        <f t="shared" si="19"/>
        <v>0</v>
      </c>
      <c r="R227" s="157"/>
      <c r="S227" s="157" t="s">
        <v>167</v>
      </c>
      <c r="T227" s="157" t="s">
        <v>168</v>
      </c>
      <c r="U227" s="157">
        <v>0</v>
      </c>
      <c r="V227" s="157">
        <f t="shared" si="20"/>
        <v>0</v>
      </c>
      <c r="W227" s="157"/>
      <c r="X227" s="157" t="s">
        <v>169</v>
      </c>
      <c r="Y227" s="148"/>
      <c r="Z227" s="148"/>
      <c r="AA227" s="148"/>
      <c r="AB227" s="148"/>
      <c r="AC227" s="148"/>
      <c r="AD227" s="148"/>
      <c r="AE227" s="148"/>
      <c r="AF227" s="148"/>
      <c r="AG227" s="148" t="s">
        <v>170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">
      <c r="A228" s="172">
        <v>102</v>
      </c>
      <c r="B228" s="173" t="s">
        <v>490</v>
      </c>
      <c r="C228" s="180" t="s">
        <v>969</v>
      </c>
      <c r="D228" s="174" t="s">
        <v>264</v>
      </c>
      <c r="E228" s="175">
        <v>1</v>
      </c>
      <c r="F228" s="176"/>
      <c r="G228" s="177">
        <f t="shared" si="14"/>
        <v>0</v>
      </c>
      <c r="H228" s="158">
        <v>0</v>
      </c>
      <c r="I228" s="157">
        <f t="shared" si="15"/>
        <v>0</v>
      </c>
      <c r="J228" s="158">
        <v>1500</v>
      </c>
      <c r="K228" s="157">
        <f t="shared" si="16"/>
        <v>1500</v>
      </c>
      <c r="L228" s="157">
        <v>15</v>
      </c>
      <c r="M228" s="157">
        <f t="shared" si="17"/>
        <v>0</v>
      </c>
      <c r="N228" s="157">
        <v>0</v>
      </c>
      <c r="O228" s="157">
        <f t="shared" si="18"/>
        <v>0</v>
      </c>
      <c r="P228" s="157">
        <v>0</v>
      </c>
      <c r="Q228" s="157">
        <f t="shared" si="19"/>
        <v>0</v>
      </c>
      <c r="R228" s="157"/>
      <c r="S228" s="157" t="s">
        <v>167</v>
      </c>
      <c r="T228" s="157" t="s">
        <v>168</v>
      </c>
      <c r="U228" s="157">
        <v>0</v>
      </c>
      <c r="V228" s="157">
        <f t="shared" si="20"/>
        <v>0</v>
      </c>
      <c r="W228" s="157"/>
      <c r="X228" s="157" t="s">
        <v>169</v>
      </c>
      <c r="Y228" s="148"/>
      <c r="Z228" s="148"/>
      <c r="AA228" s="148"/>
      <c r="AB228" s="148"/>
      <c r="AC228" s="148"/>
      <c r="AD228" s="148"/>
      <c r="AE228" s="148"/>
      <c r="AF228" s="148"/>
      <c r="AG228" s="148" t="s">
        <v>170</v>
      </c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1" x14ac:dyDescent="0.2">
      <c r="A229" s="172">
        <v>103</v>
      </c>
      <c r="B229" s="173" t="s">
        <v>492</v>
      </c>
      <c r="C229" s="180" t="s">
        <v>970</v>
      </c>
      <c r="D229" s="174" t="s">
        <v>264</v>
      </c>
      <c r="E229" s="175">
        <v>1</v>
      </c>
      <c r="F229" s="176"/>
      <c r="G229" s="177">
        <f t="shared" si="14"/>
        <v>0</v>
      </c>
      <c r="H229" s="158">
        <v>0</v>
      </c>
      <c r="I229" s="157">
        <f t="shared" si="15"/>
        <v>0</v>
      </c>
      <c r="J229" s="158">
        <v>500</v>
      </c>
      <c r="K229" s="157">
        <f t="shared" si="16"/>
        <v>500</v>
      </c>
      <c r="L229" s="157">
        <v>15</v>
      </c>
      <c r="M229" s="157">
        <f t="shared" si="17"/>
        <v>0</v>
      </c>
      <c r="N229" s="157">
        <v>0</v>
      </c>
      <c r="O229" s="157">
        <f t="shared" si="18"/>
        <v>0</v>
      </c>
      <c r="P229" s="157">
        <v>0</v>
      </c>
      <c r="Q229" s="157">
        <f t="shared" si="19"/>
        <v>0</v>
      </c>
      <c r="R229" s="157"/>
      <c r="S229" s="157" t="s">
        <v>167</v>
      </c>
      <c r="T229" s="157" t="s">
        <v>168</v>
      </c>
      <c r="U229" s="157">
        <v>0</v>
      </c>
      <c r="V229" s="157">
        <f t="shared" si="20"/>
        <v>0</v>
      </c>
      <c r="W229" s="157"/>
      <c r="X229" s="157" t="s">
        <v>169</v>
      </c>
      <c r="Y229" s="148"/>
      <c r="Z229" s="148"/>
      <c r="AA229" s="148"/>
      <c r="AB229" s="148"/>
      <c r="AC229" s="148"/>
      <c r="AD229" s="148"/>
      <c r="AE229" s="148"/>
      <c r="AF229" s="148"/>
      <c r="AG229" s="148" t="s">
        <v>170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 x14ac:dyDescent="0.2">
      <c r="A230" s="172">
        <v>104</v>
      </c>
      <c r="B230" s="173" t="s">
        <v>971</v>
      </c>
      <c r="C230" s="180" t="s">
        <v>972</v>
      </c>
      <c r="D230" s="174" t="s">
        <v>264</v>
      </c>
      <c r="E230" s="175">
        <v>21</v>
      </c>
      <c r="F230" s="176"/>
      <c r="G230" s="177">
        <f t="shared" si="14"/>
        <v>0</v>
      </c>
      <c r="H230" s="158">
        <v>0</v>
      </c>
      <c r="I230" s="157">
        <f t="shared" si="15"/>
        <v>0</v>
      </c>
      <c r="J230" s="158">
        <v>200</v>
      </c>
      <c r="K230" s="157">
        <f t="shared" si="16"/>
        <v>4200</v>
      </c>
      <c r="L230" s="157">
        <v>15</v>
      </c>
      <c r="M230" s="157">
        <f t="shared" si="17"/>
        <v>0</v>
      </c>
      <c r="N230" s="157">
        <v>0</v>
      </c>
      <c r="O230" s="157">
        <f t="shared" si="18"/>
        <v>0</v>
      </c>
      <c r="P230" s="157">
        <v>0</v>
      </c>
      <c r="Q230" s="157">
        <f t="shared" si="19"/>
        <v>0</v>
      </c>
      <c r="R230" s="157"/>
      <c r="S230" s="157" t="s">
        <v>167</v>
      </c>
      <c r="T230" s="157" t="s">
        <v>168</v>
      </c>
      <c r="U230" s="157">
        <v>0</v>
      </c>
      <c r="V230" s="157">
        <f t="shared" si="20"/>
        <v>0</v>
      </c>
      <c r="W230" s="157"/>
      <c r="X230" s="157" t="s">
        <v>169</v>
      </c>
      <c r="Y230" s="148"/>
      <c r="Z230" s="148"/>
      <c r="AA230" s="148"/>
      <c r="AB230" s="148"/>
      <c r="AC230" s="148"/>
      <c r="AD230" s="148"/>
      <c r="AE230" s="148"/>
      <c r="AF230" s="148"/>
      <c r="AG230" s="148" t="s">
        <v>170</v>
      </c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 x14ac:dyDescent="0.2">
      <c r="A231" s="172">
        <v>105</v>
      </c>
      <c r="B231" s="173" t="s">
        <v>973</v>
      </c>
      <c r="C231" s="180" t="s">
        <v>974</v>
      </c>
      <c r="D231" s="174" t="s">
        <v>264</v>
      </c>
      <c r="E231" s="175">
        <v>1</v>
      </c>
      <c r="F231" s="176"/>
      <c r="G231" s="177">
        <f t="shared" si="14"/>
        <v>0</v>
      </c>
      <c r="H231" s="158">
        <v>0</v>
      </c>
      <c r="I231" s="157">
        <f t="shared" si="15"/>
        <v>0</v>
      </c>
      <c r="J231" s="158">
        <v>500</v>
      </c>
      <c r="K231" s="157">
        <f t="shared" si="16"/>
        <v>500</v>
      </c>
      <c r="L231" s="157">
        <v>15</v>
      </c>
      <c r="M231" s="157">
        <f t="shared" si="17"/>
        <v>0</v>
      </c>
      <c r="N231" s="157">
        <v>0</v>
      </c>
      <c r="O231" s="157">
        <f t="shared" si="18"/>
        <v>0</v>
      </c>
      <c r="P231" s="157">
        <v>0</v>
      </c>
      <c r="Q231" s="157">
        <f t="shared" si="19"/>
        <v>0</v>
      </c>
      <c r="R231" s="157"/>
      <c r="S231" s="157" t="s">
        <v>167</v>
      </c>
      <c r="T231" s="157" t="s">
        <v>168</v>
      </c>
      <c r="U231" s="157">
        <v>0</v>
      </c>
      <c r="V231" s="157">
        <f t="shared" si="20"/>
        <v>0</v>
      </c>
      <c r="W231" s="157"/>
      <c r="X231" s="157" t="s">
        <v>169</v>
      </c>
      <c r="Y231" s="148"/>
      <c r="Z231" s="148"/>
      <c r="AA231" s="148"/>
      <c r="AB231" s="148"/>
      <c r="AC231" s="148"/>
      <c r="AD231" s="148"/>
      <c r="AE231" s="148"/>
      <c r="AF231" s="148"/>
      <c r="AG231" s="148" t="s">
        <v>170</v>
      </c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outlineLevel="1" x14ac:dyDescent="0.2">
      <c r="A232" s="172">
        <v>106</v>
      </c>
      <c r="B232" s="173" t="s">
        <v>494</v>
      </c>
      <c r="C232" s="180" t="s">
        <v>495</v>
      </c>
      <c r="D232" s="174" t="s">
        <v>166</v>
      </c>
      <c r="E232" s="175">
        <v>1</v>
      </c>
      <c r="F232" s="176"/>
      <c r="G232" s="177">
        <f t="shared" si="14"/>
        <v>0</v>
      </c>
      <c r="H232" s="158">
        <v>0</v>
      </c>
      <c r="I232" s="157">
        <f t="shared" si="15"/>
        <v>0</v>
      </c>
      <c r="J232" s="158">
        <v>100000</v>
      </c>
      <c r="K232" s="157">
        <f t="shared" si="16"/>
        <v>100000</v>
      </c>
      <c r="L232" s="157">
        <v>15</v>
      </c>
      <c r="M232" s="157">
        <f t="shared" si="17"/>
        <v>0</v>
      </c>
      <c r="N232" s="157">
        <v>0</v>
      </c>
      <c r="O232" s="157">
        <f t="shared" si="18"/>
        <v>0</v>
      </c>
      <c r="P232" s="157">
        <v>0</v>
      </c>
      <c r="Q232" s="157">
        <f t="shared" si="19"/>
        <v>0</v>
      </c>
      <c r="R232" s="157"/>
      <c r="S232" s="157" t="s">
        <v>167</v>
      </c>
      <c r="T232" s="157" t="s">
        <v>168</v>
      </c>
      <c r="U232" s="157">
        <v>0</v>
      </c>
      <c r="V232" s="157">
        <f t="shared" si="20"/>
        <v>0</v>
      </c>
      <c r="W232" s="157"/>
      <c r="X232" s="157" t="s">
        <v>169</v>
      </c>
      <c r="Y232" s="148"/>
      <c r="Z232" s="148"/>
      <c r="AA232" s="148"/>
      <c r="AB232" s="148"/>
      <c r="AC232" s="148"/>
      <c r="AD232" s="148"/>
      <c r="AE232" s="148"/>
      <c r="AF232" s="148"/>
      <c r="AG232" s="148" t="s">
        <v>170</v>
      </c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outlineLevel="1" x14ac:dyDescent="0.2">
      <c r="A233" s="172">
        <v>107</v>
      </c>
      <c r="B233" s="173" t="s">
        <v>499</v>
      </c>
      <c r="C233" s="180" t="s">
        <v>500</v>
      </c>
      <c r="D233" s="174" t="s">
        <v>343</v>
      </c>
      <c r="E233" s="175">
        <v>69.900000000000006</v>
      </c>
      <c r="F233" s="176"/>
      <c r="G233" s="177">
        <f t="shared" si="14"/>
        <v>0</v>
      </c>
      <c r="H233" s="158">
        <v>0</v>
      </c>
      <c r="I233" s="157">
        <f t="shared" si="15"/>
        <v>0</v>
      </c>
      <c r="J233" s="158">
        <v>500</v>
      </c>
      <c r="K233" s="157">
        <f t="shared" si="16"/>
        <v>34950</v>
      </c>
      <c r="L233" s="157">
        <v>15</v>
      </c>
      <c r="M233" s="157">
        <f t="shared" si="17"/>
        <v>0</v>
      </c>
      <c r="N233" s="157">
        <v>0</v>
      </c>
      <c r="O233" s="157">
        <f t="shared" si="18"/>
        <v>0</v>
      </c>
      <c r="P233" s="157">
        <v>0</v>
      </c>
      <c r="Q233" s="157">
        <f t="shared" si="19"/>
        <v>0</v>
      </c>
      <c r="R233" s="157"/>
      <c r="S233" s="157" t="s">
        <v>167</v>
      </c>
      <c r="T233" s="157" t="s">
        <v>168</v>
      </c>
      <c r="U233" s="157">
        <v>0</v>
      </c>
      <c r="V233" s="157">
        <f t="shared" si="20"/>
        <v>0</v>
      </c>
      <c r="W233" s="157"/>
      <c r="X233" s="157" t="s">
        <v>169</v>
      </c>
      <c r="Y233" s="148"/>
      <c r="Z233" s="148"/>
      <c r="AA233" s="148"/>
      <c r="AB233" s="148"/>
      <c r="AC233" s="148"/>
      <c r="AD233" s="148"/>
      <c r="AE233" s="148"/>
      <c r="AF233" s="148"/>
      <c r="AG233" s="148" t="s">
        <v>170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ht="22.5" outlineLevel="1" x14ac:dyDescent="0.2">
      <c r="A234" s="166">
        <v>108</v>
      </c>
      <c r="B234" s="167" t="s">
        <v>501</v>
      </c>
      <c r="C234" s="181" t="s">
        <v>502</v>
      </c>
      <c r="D234" s="168" t="s">
        <v>343</v>
      </c>
      <c r="E234" s="169">
        <v>60</v>
      </c>
      <c r="F234" s="170"/>
      <c r="G234" s="171">
        <f t="shared" si="14"/>
        <v>0</v>
      </c>
      <c r="H234" s="158">
        <v>0</v>
      </c>
      <c r="I234" s="157">
        <f t="shared" si="15"/>
        <v>0</v>
      </c>
      <c r="J234" s="158">
        <v>500</v>
      </c>
      <c r="K234" s="157">
        <f t="shared" si="16"/>
        <v>30000</v>
      </c>
      <c r="L234" s="157">
        <v>15</v>
      </c>
      <c r="M234" s="157">
        <f t="shared" si="17"/>
        <v>0</v>
      </c>
      <c r="N234" s="157">
        <v>0</v>
      </c>
      <c r="O234" s="157">
        <f t="shared" si="18"/>
        <v>0</v>
      </c>
      <c r="P234" s="157">
        <v>0</v>
      </c>
      <c r="Q234" s="157">
        <f t="shared" si="19"/>
        <v>0</v>
      </c>
      <c r="R234" s="157"/>
      <c r="S234" s="157" t="s">
        <v>167</v>
      </c>
      <c r="T234" s="157" t="s">
        <v>168</v>
      </c>
      <c r="U234" s="157">
        <v>0</v>
      </c>
      <c r="V234" s="157">
        <f t="shared" si="20"/>
        <v>0</v>
      </c>
      <c r="W234" s="157"/>
      <c r="X234" s="157" t="s">
        <v>169</v>
      </c>
      <c r="Y234" s="148"/>
      <c r="Z234" s="148"/>
      <c r="AA234" s="148"/>
      <c r="AB234" s="148"/>
      <c r="AC234" s="148"/>
      <c r="AD234" s="148"/>
      <c r="AE234" s="148"/>
      <c r="AF234" s="148"/>
      <c r="AG234" s="148" t="s">
        <v>170</v>
      </c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1" x14ac:dyDescent="0.2">
      <c r="A235" s="155"/>
      <c r="B235" s="156"/>
      <c r="C235" s="187" t="s">
        <v>506</v>
      </c>
      <c r="D235" s="185"/>
      <c r="E235" s="186">
        <v>60</v>
      </c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48"/>
      <c r="Z235" s="148"/>
      <c r="AA235" s="148"/>
      <c r="AB235" s="148"/>
      <c r="AC235" s="148"/>
      <c r="AD235" s="148"/>
      <c r="AE235" s="148"/>
      <c r="AF235" s="148"/>
      <c r="AG235" s="148" t="s">
        <v>200</v>
      </c>
      <c r="AH235" s="148">
        <v>0</v>
      </c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 x14ac:dyDescent="0.2">
      <c r="A236" s="172">
        <v>109</v>
      </c>
      <c r="B236" s="173" t="s">
        <v>504</v>
      </c>
      <c r="C236" s="180" t="s">
        <v>505</v>
      </c>
      <c r="D236" s="174" t="s">
        <v>343</v>
      </c>
      <c r="E236" s="175">
        <v>60</v>
      </c>
      <c r="F236" s="176"/>
      <c r="G236" s="177">
        <f>ROUND(E236*F236,2)</f>
        <v>0</v>
      </c>
      <c r="H236" s="158">
        <v>0</v>
      </c>
      <c r="I236" s="157">
        <f>ROUND(E236*H236,2)</f>
        <v>0</v>
      </c>
      <c r="J236" s="158">
        <v>400</v>
      </c>
      <c r="K236" s="157">
        <f>ROUND(E236*J236,2)</f>
        <v>24000</v>
      </c>
      <c r="L236" s="157">
        <v>15</v>
      </c>
      <c r="M236" s="157">
        <f>G236*(1+L236/100)</f>
        <v>0</v>
      </c>
      <c r="N236" s="157">
        <v>0</v>
      </c>
      <c r="O236" s="157">
        <f>ROUND(E236*N236,2)</f>
        <v>0</v>
      </c>
      <c r="P236" s="157">
        <v>0</v>
      </c>
      <c r="Q236" s="157">
        <f>ROUND(E236*P236,2)</f>
        <v>0</v>
      </c>
      <c r="R236" s="157"/>
      <c r="S236" s="157" t="s">
        <v>167</v>
      </c>
      <c r="T236" s="157" t="s">
        <v>168</v>
      </c>
      <c r="U236" s="157">
        <v>0</v>
      </c>
      <c r="V236" s="157">
        <f>ROUND(E236*U236,2)</f>
        <v>0</v>
      </c>
      <c r="W236" s="157"/>
      <c r="X236" s="157" t="s">
        <v>169</v>
      </c>
      <c r="Y236" s="148"/>
      <c r="Z236" s="148"/>
      <c r="AA236" s="148"/>
      <c r="AB236" s="148"/>
      <c r="AC236" s="148"/>
      <c r="AD236" s="148"/>
      <c r="AE236" s="148"/>
      <c r="AF236" s="148"/>
      <c r="AG236" s="148" t="s">
        <v>170</v>
      </c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ht="22.5" outlineLevel="1" x14ac:dyDescent="0.2">
      <c r="A237" s="172">
        <v>110</v>
      </c>
      <c r="B237" s="173" t="s">
        <v>975</v>
      </c>
      <c r="C237" s="180" t="s">
        <v>976</v>
      </c>
      <c r="D237" s="174" t="s">
        <v>264</v>
      </c>
      <c r="E237" s="175">
        <v>1</v>
      </c>
      <c r="F237" s="176"/>
      <c r="G237" s="177">
        <f>ROUND(E237*F237,2)</f>
        <v>0</v>
      </c>
      <c r="H237" s="158">
        <v>0</v>
      </c>
      <c r="I237" s="157">
        <f>ROUND(E237*H237,2)</f>
        <v>0</v>
      </c>
      <c r="J237" s="158">
        <v>25000</v>
      </c>
      <c r="K237" s="157">
        <f>ROUND(E237*J237,2)</f>
        <v>25000</v>
      </c>
      <c r="L237" s="157">
        <v>15</v>
      </c>
      <c r="M237" s="157">
        <f>G237*(1+L237/100)</f>
        <v>0</v>
      </c>
      <c r="N237" s="157">
        <v>0</v>
      </c>
      <c r="O237" s="157">
        <f>ROUND(E237*N237,2)</f>
        <v>0</v>
      </c>
      <c r="P237" s="157">
        <v>0</v>
      </c>
      <c r="Q237" s="157">
        <f>ROUND(E237*P237,2)</f>
        <v>0</v>
      </c>
      <c r="R237" s="157"/>
      <c r="S237" s="157" t="s">
        <v>167</v>
      </c>
      <c r="T237" s="157" t="s">
        <v>168</v>
      </c>
      <c r="U237" s="157">
        <v>0</v>
      </c>
      <c r="V237" s="157">
        <f>ROUND(E237*U237,2)</f>
        <v>0</v>
      </c>
      <c r="W237" s="157"/>
      <c r="X237" s="157" t="s">
        <v>169</v>
      </c>
      <c r="Y237" s="148"/>
      <c r="Z237" s="148"/>
      <c r="AA237" s="148"/>
      <c r="AB237" s="148"/>
      <c r="AC237" s="148"/>
      <c r="AD237" s="148"/>
      <c r="AE237" s="148"/>
      <c r="AF237" s="148"/>
      <c r="AG237" s="148" t="s">
        <v>170</v>
      </c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ht="22.5" outlineLevel="1" x14ac:dyDescent="0.2">
      <c r="A238" s="172">
        <v>111</v>
      </c>
      <c r="B238" s="173" t="s">
        <v>977</v>
      </c>
      <c r="C238" s="180" t="s">
        <v>978</v>
      </c>
      <c r="D238" s="174" t="s">
        <v>264</v>
      </c>
      <c r="E238" s="175">
        <v>1</v>
      </c>
      <c r="F238" s="176"/>
      <c r="G238" s="177">
        <f>ROUND(E238*F238,2)</f>
        <v>0</v>
      </c>
      <c r="H238" s="158">
        <v>0</v>
      </c>
      <c r="I238" s="157">
        <f>ROUND(E238*H238,2)</f>
        <v>0</v>
      </c>
      <c r="J238" s="158">
        <v>2000</v>
      </c>
      <c r="K238" s="157">
        <f>ROUND(E238*J238,2)</f>
        <v>2000</v>
      </c>
      <c r="L238" s="157">
        <v>15</v>
      </c>
      <c r="M238" s="157">
        <f>G238*(1+L238/100)</f>
        <v>0</v>
      </c>
      <c r="N238" s="157">
        <v>0</v>
      </c>
      <c r="O238" s="157">
        <f>ROUND(E238*N238,2)</f>
        <v>0</v>
      </c>
      <c r="P238" s="157">
        <v>0</v>
      </c>
      <c r="Q238" s="157">
        <f>ROUND(E238*P238,2)</f>
        <v>0</v>
      </c>
      <c r="R238" s="157"/>
      <c r="S238" s="157" t="s">
        <v>167</v>
      </c>
      <c r="T238" s="157" t="s">
        <v>168</v>
      </c>
      <c r="U238" s="157">
        <v>0</v>
      </c>
      <c r="V238" s="157">
        <f>ROUND(E238*U238,2)</f>
        <v>0</v>
      </c>
      <c r="W238" s="157"/>
      <c r="X238" s="157" t="s">
        <v>169</v>
      </c>
      <c r="Y238" s="148"/>
      <c r="Z238" s="148"/>
      <c r="AA238" s="148"/>
      <c r="AB238" s="148"/>
      <c r="AC238" s="148"/>
      <c r="AD238" s="148"/>
      <c r="AE238" s="148"/>
      <c r="AF238" s="148"/>
      <c r="AG238" s="148" t="s">
        <v>170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 x14ac:dyDescent="0.2">
      <c r="A239" s="172">
        <v>112</v>
      </c>
      <c r="B239" s="173" t="s">
        <v>971</v>
      </c>
      <c r="C239" s="180" t="s">
        <v>979</v>
      </c>
      <c r="D239" s="174" t="s">
        <v>264</v>
      </c>
      <c r="E239" s="175">
        <v>2</v>
      </c>
      <c r="F239" s="176"/>
      <c r="G239" s="177">
        <f>ROUND(E239*F239,2)</f>
        <v>0</v>
      </c>
      <c r="H239" s="158">
        <v>0</v>
      </c>
      <c r="I239" s="157">
        <f>ROUND(E239*H239,2)</f>
        <v>0</v>
      </c>
      <c r="J239" s="158">
        <v>2500</v>
      </c>
      <c r="K239" s="157">
        <f>ROUND(E239*J239,2)</f>
        <v>5000</v>
      </c>
      <c r="L239" s="157">
        <v>15</v>
      </c>
      <c r="M239" s="157">
        <f>G239*(1+L239/100)</f>
        <v>0</v>
      </c>
      <c r="N239" s="157">
        <v>0</v>
      </c>
      <c r="O239" s="157">
        <f>ROUND(E239*N239,2)</f>
        <v>0</v>
      </c>
      <c r="P239" s="157">
        <v>0</v>
      </c>
      <c r="Q239" s="157">
        <f>ROUND(E239*P239,2)</f>
        <v>0</v>
      </c>
      <c r="R239" s="157"/>
      <c r="S239" s="157" t="s">
        <v>167</v>
      </c>
      <c r="T239" s="157" t="s">
        <v>168</v>
      </c>
      <c r="U239" s="157">
        <v>0</v>
      </c>
      <c r="V239" s="157">
        <f>ROUND(E239*U239,2)</f>
        <v>0</v>
      </c>
      <c r="W239" s="157"/>
      <c r="X239" s="157" t="s">
        <v>980</v>
      </c>
      <c r="Y239" s="148"/>
      <c r="Z239" s="148"/>
      <c r="AA239" s="148"/>
      <c r="AB239" s="148"/>
      <c r="AC239" s="148"/>
      <c r="AD239" s="148"/>
      <c r="AE239" s="148"/>
      <c r="AF239" s="148"/>
      <c r="AG239" s="148" t="s">
        <v>981</v>
      </c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x14ac:dyDescent="0.2">
      <c r="A240" s="160" t="s">
        <v>162</v>
      </c>
      <c r="B240" s="161" t="s">
        <v>91</v>
      </c>
      <c r="C240" s="179" t="s">
        <v>92</v>
      </c>
      <c r="D240" s="162"/>
      <c r="E240" s="163"/>
      <c r="F240" s="164"/>
      <c r="G240" s="165">
        <f>SUMIF(AG241:AG241,"&lt;&gt;NOR",G241:G241)</f>
        <v>0</v>
      </c>
      <c r="H240" s="159"/>
      <c r="I240" s="159">
        <f>SUM(I241:I241)</f>
        <v>0</v>
      </c>
      <c r="J240" s="159"/>
      <c r="K240" s="159">
        <f>SUM(K241:K241)</f>
        <v>402174.71999999997</v>
      </c>
      <c r="L240" s="159"/>
      <c r="M240" s="159">
        <f>SUM(M241:M241)</f>
        <v>0</v>
      </c>
      <c r="N240" s="159"/>
      <c r="O240" s="159">
        <f>SUM(O241:O241)</f>
        <v>0</v>
      </c>
      <c r="P240" s="159"/>
      <c r="Q240" s="159">
        <f>SUM(Q241:Q241)</f>
        <v>0</v>
      </c>
      <c r="R240" s="159"/>
      <c r="S240" s="159"/>
      <c r="T240" s="159"/>
      <c r="U240" s="159"/>
      <c r="V240" s="159">
        <f>SUM(V241:V241)</f>
        <v>963.98</v>
      </c>
      <c r="W240" s="159"/>
      <c r="X240" s="159"/>
      <c r="AG240" t="s">
        <v>163</v>
      </c>
    </row>
    <row r="241" spans="1:60" outlineLevel="1" x14ac:dyDescent="0.2">
      <c r="A241" s="172">
        <v>113</v>
      </c>
      <c r="B241" s="173" t="s">
        <v>517</v>
      </c>
      <c r="C241" s="180" t="s">
        <v>518</v>
      </c>
      <c r="D241" s="174" t="s">
        <v>231</v>
      </c>
      <c r="E241" s="175">
        <v>514.94842000000006</v>
      </c>
      <c r="F241" s="176"/>
      <c r="G241" s="177">
        <f>ROUND(E241*F241,2)</f>
        <v>0</v>
      </c>
      <c r="H241" s="158">
        <v>0</v>
      </c>
      <c r="I241" s="157">
        <f>ROUND(E241*H241,2)</f>
        <v>0</v>
      </c>
      <c r="J241" s="158">
        <v>781</v>
      </c>
      <c r="K241" s="157">
        <f>ROUND(E241*J241,2)</f>
        <v>402174.71999999997</v>
      </c>
      <c r="L241" s="157">
        <v>15</v>
      </c>
      <c r="M241" s="157">
        <f>G241*(1+L241/100)</f>
        <v>0</v>
      </c>
      <c r="N241" s="157">
        <v>0</v>
      </c>
      <c r="O241" s="157">
        <f>ROUND(E241*N241,2)</f>
        <v>0</v>
      </c>
      <c r="P241" s="157">
        <v>0</v>
      </c>
      <c r="Q241" s="157">
        <f>ROUND(E241*P241,2)</f>
        <v>0</v>
      </c>
      <c r="R241" s="157"/>
      <c r="S241" s="157" t="s">
        <v>187</v>
      </c>
      <c r="T241" s="157" t="s">
        <v>187</v>
      </c>
      <c r="U241" s="157">
        <v>1.8720000000000001</v>
      </c>
      <c r="V241" s="157">
        <f>ROUND(E241*U241,2)</f>
        <v>963.98</v>
      </c>
      <c r="W241" s="157"/>
      <c r="X241" s="157" t="s">
        <v>169</v>
      </c>
      <c r="Y241" s="148"/>
      <c r="Z241" s="148"/>
      <c r="AA241" s="148"/>
      <c r="AB241" s="148"/>
      <c r="AC241" s="148"/>
      <c r="AD241" s="148"/>
      <c r="AE241" s="148"/>
      <c r="AF241" s="148"/>
      <c r="AG241" s="148" t="s">
        <v>454</v>
      </c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x14ac:dyDescent="0.2">
      <c r="A242" s="160" t="s">
        <v>162</v>
      </c>
      <c r="B242" s="161" t="s">
        <v>95</v>
      </c>
      <c r="C242" s="179" t="s">
        <v>96</v>
      </c>
      <c r="D242" s="162"/>
      <c r="E242" s="163"/>
      <c r="F242" s="164"/>
      <c r="G242" s="165">
        <f>SUMIF(AG243:AG261,"&lt;&gt;NOR",G243:G261)</f>
        <v>0</v>
      </c>
      <c r="H242" s="159"/>
      <c r="I242" s="159">
        <f>SUM(I243:I261)</f>
        <v>182279.03</v>
      </c>
      <c r="J242" s="159"/>
      <c r="K242" s="159">
        <f>SUM(K243:K261)</f>
        <v>123568.79000000001</v>
      </c>
      <c r="L242" s="159"/>
      <c r="M242" s="159">
        <f>SUM(M243:M261)</f>
        <v>0</v>
      </c>
      <c r="N242" s="159"/>
      <c r="O242" s="159">
        <f>SUM(O243:O261)</f>
        <v>4.4800000000000004</v>
      </c>
      <c r="P242" s="159"/>
      <c r="Q242" s="159">
        <f>SUM(Q243:Q261)</f>
        <v>0</v>
      </c>
      <c r="R242" s="159"/>
      <c r="S242" s="159"/>
      <c r="T242" s="159"/>
      <c r="U242" s="159"/>
      <c r="V242" s="159">
        <f>SUM(V243:V261)</f>
        <v>248.97</v>
      </c>
      <c r="W242" s="159"/>
      <c r="X242" s="159"/>
      <c r="AG242" t="s">
        <v>163</v>
      </c>
    </row>
    <row r="243" spans="1:60" outlineLevel="1" x14ac:dyDescent="0.2">
      <c r="A243" s="166">
        <v>114</v>
      </c>
      <c r="B243" s="167" t="s">
        <v>519</v>
      </c>
      <c r="C243" s="181" t="s">
        <v>520</v>
      </c>
      <c r="D243" s="168" t="s">
        <v>218</v>
      </c>
      <c r="E243" s="169">
        <v>121.764</v>
      </c>
      <c r="F243" s="170"/>
      <c r="G243" s="171">
        <f>ROUND(E243*F243,2)</f>
        <v>0</v>
      </c>
      <c r="H243" s="158">
        <v>47.8</v>
      </c>
      <c r="I243" s="157">
        <f>ROUND(E243*H243,2)</f>
        <v>5820.32</v>
      </c>
      <c r="J243" s="158">
        <v>168.2</v>
      </c>
      <c r="K243" s="157">
        <f>ROUND(E243*J243,2)</f>
        <v>20480.7</v>
      </c>
      <c r="L243" s="157">
        <v>15</v>
      </c>
      <c r="M243" s="157">
        <f>G243*(1+L243/100)</f>
        <v>0</v>
      </c>
      <c r="N243" s="157">
        <v>8.0000000000000007E-5</v>
      </c>
      <c r="O243" s="157">
        <f>ROUND(E243*N243,2)</f>
        <v>0.01</v>
      </c>
      <c r="P243" s="157">
        <v>0</v>
      </c>
      <c r="Q243" s="157">
        <f>ROUND(E243*P243,2)</f>
        <v>0</v>
      </c>
      <c r="R243" s="157"/>
      <c r="S243" s="157" t="s">
        <v>187</v>
      </c>
      <c r="T243" s="157" t="s">
        <v>187</v>
      </c>
      <c r="U243" s="157">
        <v>0.34</v>
      </c>
      <c r="V243" s="157">
        <f>ROUND(E243*U243,2)</f>
        <v>41.4</v>
      </c>
      <c r="W243" s="157"/>
      <c r="X243" s="157" t="s">
        <v>169</v>
      </c>
      <c r="Y243" s="148"/>
      <c r="Z243" s="148"/>
      <c r="AA243" s="148"/>
      <c r="AB243" s="148"/>
      <c r="AC243" s="148"/>
      <c r="AD243" s="148"/>
      <c r="AE243" s="148"/>
      <c r="AF243" s="148"/>
      <c r="AG243" s="148" t="s">
        <v>407</v>
      </c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ht="22.5" outlineLevel="1" x14ac:dyDescent="0.2">
      <c r="A244" s="155"/>
      <c r="B244" s="156"/>
      <c r="C244" s="187" t="s">
        <v>913</v>
      </c>
      <c r="D244" s="185"/>
      <c r="E244" s="186">
        <v>79.36</v>
      </c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48"/>
      <c r="Z244" s="148"/>
      <c r="AA244" s="148"/>
      <c r="AB244" s="148"/>
      <c r="AC244" s="148"/>
      <c r="AD244" s="148"/>
      <c r="AE244" s="148"/>
      <c r="AF244" s="148"/>
      <c r="AG244" s="148" t="s">
        <v>200</v>
      </c>
      <c r="AH244" s="148">
        <v>0</v>
      </c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1" x14ac:dyDescent="0.2">
      <c r="A245" s="155"/>
      <c r="B245" s="156"/>
      <c r="C245" s="187" t="s">
        <v>982</v>
      </c>
      <c r="D245" s="185"/>
      <c r="E245" s="186">
        <v>42.41</v>
      </c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48"/>
      <c r="Z245" s="148"/>
      <c r="AA245" s="148"/>
      <c r="AB245" s="148"/>
      <c r="AC245" s="148"/>
      <c r="AD245" s="148"/>
      <c r="AE245" s="148"/>
      <c r="AF245" s="148"/>
      <c r="AG245" s="148" t="s">
        <v>200</v>
      </c>
      <c r="AH245" s="148">
        <v>0</v>
      </c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ht="22.5" outlineLevel="1" x14ac:dyDescent="0.2">
      <c r="A246" s="166">
        <v>115</v>
      </c>
      <c r="B246" s="167" t="s">
        <v>521</v>
      </c>
      <c r="C246" s="181" t="s">
        <v>522</v>
      </c>
      <c r="D246" s="168" t="s">
        <v>218</v>
      </c>
      <c r="E246" s="169">
        <v>121.764</v>
      </c>
      <c r="F246" s="170"/>
      <c r="G246" s="171">
        <f>ROUND(E246*F246,2)</f>
        <v>0</v>
      </c>
      <c r="H246" s="158">
        <v>28.97</v>
      </c>
      <c r="I246" s="157">
        <f>ROUND(E246*H246,2)</f>
        <v>3527.5</v>
      </c>
      <c r="J246" s="158">
        <v>72.03</v>
      </c>
      <c r="K246" s="157">
        <f>ROUND(E246*J246,2)</f>
        <v>8770.66</v>
      </c>
      <c r="L246" s="157">
        <v>15</v>
      </c>
      <c r="M246" s="157">
        <f>G246*(1+L246/100)</f>
        <v>0</v>
      </c>
      <c r="N246" s="157">
        <v>5.1999999999999995E-4</v>
      </c>
      <c r="O246" s="157">
        <f>ROUND(E246*N246,2)</f>
        <v>0.06</v>
      </c>
      <c r="P246" s="157">
        <v>0</v>
      </c>
      <c r="Q246" s="157">
        <f>ROUND(E246*P246,2)</f>
        <v>0</v>
      </c>
      <c r="R246" s="157"/>
      <c r="S246" s="157" t="s">
        <v>523</v>
      </c>
      <c r="T246" s="157" t="s">
        <v>411</v>
      </c>
      <c r="U246" s="157">
        <v>0.19600000000000001</v>
      </c>
      <c r="V246" s="157">
        <f>ROUND(E246*U246,2)</f>
        <v>23.87</v>
      </c>
      <c r="W246" s="157"/>
      <c r="X246" s="157" t="s">
        <v>169</v>
      </c>
      <c r="Y246" s="148"/>
      <c r="Z246" s="148"/>
      <c r="AA246" s="148"/>
      <c r="AB246" s="148"/>
      <c r="AC246" s="148"/>
      <c r="AD246" s="148"/>
      <c r="AE246" s="148"/>
      <c r="AF246" s="148"/>
      <c r="AG246" s="148" t="s">
        <v>407</v>
      </c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ht="22.5" outlineLevel="1" x14ac:dyDescent="0.2">
      <c r="A247" s="155"/>
      <c r="B247" s="156"/>
      <c r="C247" s="187" t="s">
        <v>913</v>
      </c>
      <c r="D247" s="185"/>
      <c r="E247" s="186">
        <v>79.36</v>
      </c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48"/>
      <c r="Z247" s="148"/>
      <c r="AA247" s="148"/>
      <c r="AB247" s="148"/>
      <c r="AC247" s="148"/>
      <c r="AD247" s="148"/>
      <c r="AE247" s="148"/>
      <c r="AF247" s="148"/>
      <c r="AG247" s="148" t="s">
        <v>200</v>
      </c>
      <c r="AH247" s="148">
        <v>0</v>
      </c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1" x14ac:dyDescent="0.2">
      <c r="A248" s="155"/>
      <c r="B248" s="156"/>
      <c r="C248" s="187" t="s">
        <v>982</v>
      </c>
      <c r="D248" s="185"/>
      <c r="E248" s="186">
        <v>42.41</v>
      </c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48"/>
      <c r="Z248" s="148"/>
      <c r="AA248" s="148"/>
      <c r="AB248" s="148"/>
      <c r="AC248" s="148"/>
      <c r="AD248" s="148"/>
      <c r="AE248" s="148"/>
      <c r="AF248" s="148"/>
      <c r="AG248" s="148" t="s">
        <v>200</v>
      </c>
      <c r="AH248" s="148">
        <v>0</v>
      </c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1" x14ac:dyDescent="0.2">
      <c r="A249" s="172">
        <v>116</v>
      </c>
      <c r="B249" s="173" t="s">
        <v>524</v>
      </c>
      <c r="C249" s="180" t="s">
        <v>525</v>
      </c>
      <c r="D249" s="174" t="s">
        <v>231</v>
      </c>
      <c r="E249" s="175">
        <v>9.9839999999999998E-2</v>
      </c>
      <c r="F249" s="176"/>
      <c r="G249" s="177">
        <f>ROUND(E249*F249,2)</f>
        <v>0</v>
      </c>
      <c r="H249" s="158">
        <v>0</v>
      </c>
      <c r="I249" s="157">
        <f>ROUND(E249*H249,2)</f>
        <v>0</v>
      </c>
      <c r="J249" s="158">
        <v>969</v>
      </c>
      <c r="K249" s="157">
        <f>ROUND(E249*J249,2)</f>
        <v>96.74</v>
      </c>
      <c r="L249" s="157">
        <v>15</v>
      </c>
      <c r="M249" s="157">
        <f>G249*(1+L249/100)</f>
        <v>0</v>
      </c>
      <c r="N249" s="157">
        <v>0</v>
      </c>
      <c r="O249" s="157">
        <f>ROUND(E249*N249,2)</f>
        <v>0</v>
      </c>
      <c r="P249" s="157">
        <v>0</v>
      </c>
      <c r="Q249" s="157">
        <f>ROUND(E249*P249,2)</f>
        <v>0</v>
      </c>
      <c r="R249" s="157"/>
      <c r="S249" s="157" t="s">
        <v>187</v>
      </c>
      <c r="T249" s="157" t="s">
        <v>187</v>
      </c>
      <c r="U249" s="157">
        <v>1.5669999999999999</v>
      </c>
      <c r="V249" s="157">
        <f>ROUND(E249*U249,2)</f>
        <v>0.16</v>
      </c>
      <c r="W249" s="157"/>
      <c r="X249" s="157" t="s">
        <v>169</v>
      </c>
      <c r="Y249" s="148"/>
      <c r="Z249" s="148"/>
      <c r="AA249" s="148"/>
      <c r="AB249" s="148"/>
      <c r="AC249" s="148"/>
      <c r="AD249" s="148"/>
      <c r="AE249" s="148"/>
      <c r="AF249" s="148"/>
      <c r="AG249" s="148" t="s">
        <v>454</v>
      </c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ht="22.5" outlineLevel="1" x14ac:dyDescent="0.2">
      <c r="A250" s="166">
        <v>117</v>
      </c>
      <c r="B250" s="167" t="s">
        <v>983</v>
      </c>
      <c r="C250" s="181" t="s">
        <v>984</v>
      </c>
      <c r="D250" s="168" t="s">
        <v>218</v>
      </c>
      <c r="E250" s="169">
        <v>34.909999999999997</v>
      </c>
      <c r="F250" s="170"/>
      <c r="G250" s="171">
        <f>ROUND(E250*F250,2)</f>
        <v>0</v>
      </c>
      <c r="H250" s="158">
        <v>0</v>
      </c>
      <c r="I250" s="157">
        <f>ROUND(E250*H250,2)</f>
        <v>0</v>
      </c>
      <c r="J250" s="158">
        <v>295</v>
      </c>
      <c r="K250" s="157">
        <f>ROUND(E250*J250,2)</f>
        <v>10298.450000000001</v>
      </c>
      <c r="L250" s="157">
        <v>15</v>
      </c>
      <c r="M250" s="157">
        <f>G250*(1+L250/100)</f>
        <v>0</v>
      </c>
      <c r="N250" s="157">
        <v>0</v>
      </c>
      <c r="O250" s="157">
        <f>ROUND(E250*N250,2)</f>
        <v>0</v>
      </c>
      <c r="P250" s="157">
        <v>0</v>
      </c>
      <c r="Q250" s="157">
        <f>ROUND(E250*P250,2)</f>
        <v>0</v>
      </c>
      <c r="R250" s="157"/>
      <c r="S250" s="157" t="s">
        <v>167</v>
      </c>
      <c r="T250" s="157" t="s">
        <v>168</v>
      </c>
      <c r="U250" s="157">
        <v>0</v>
      </c>
      <c r="V250" s="157">
        <f>ROUND(E250*U250,2)</f>
        <v>0</v>
      </c>
      <c r="W250" s="157"/>
      <c r="X250" s="157" t="s">
        <v>169</v>
      </c>
      <c r="Y250" s="148"/>
      <c r="Z250" s="148"/>
      <c r="AA250" s="148"/>
      <c r="AB250" s="148"/>
      <c r="AC250" s="148"/>
      <c r="AD250" s="148"/>
      <c r="AE250" s="148"/>
      <c r="AF250" s="148"/>
      <c r="AG250" s="148" t="s">
        <v>170</v>
      </c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1" x14ac:dyDescent="0.2">
      <c r="A251" s="155"/>
      <c r="B251" s="156"/>
      <c r="C251" s="187" t="s">
        <v>985</v>
      </c>
      <c r="D251" s="185"/>
      <c r="E251" s="186">
        <v>34.909999999999997</v>
      </c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48"/>
      <c r="Z251" s="148"/>
      <c r="AA251" s="148"/>
      <c r="AB251" s="148"/>
      <c r="AC251" s="148"/>
      <c r="AD251" s="148"/>
      <c r="AE251" s="148"/>
      <c r="AF251" s="148"/>
      <c r="AG251" s="148" t="s">
        <v>200</v>
      </c>
      <c r="AH251" s="148">
        <v>0</v>
      </c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outlineLevel="1" x14ac:dyDescent="0.2">
      <c r="A252" s="166">
        <v>118</v>
      </c>
      <c r="B252" s="167" t="s">
        <v>526</v>
      </c>
      <c r="C252" s="181" t="s">
        <v>527</v>
      </c>
      <c r="D252" s="168" t="s">
        <v>218</v>
      </c>
      <c r="E252" s="169">
        <v>102.405</v>
      </c>
      <c r="F252" s="170"/>
      <c r="G252" s="171">
        <f>ROUND(E252*F252,2)</f>
        <v>0</v>
      </c>
      <c r="H252" s="158">
        <v>541.9</v>
      </c>
      <c r="I252" s="157">
        <f>ROUND(E252*H252,2)</f>
        <v>55493.27</v>
      </c>
      <c r="J252" s="158">
        <v>266.10000000000002</v>
      </c>
      <c r="K252" s="157">
        <f>ROUND(E252*J252,2)</f>
        <v>27249.97</v>
      </c>
      <c r="L252" s="157">
        <v>15</v>
      </c>
      <c r="M252" s="157">
        <f>G252*(1+L252/100)</f>
        <v>0</v>
      </c>
      <c r="N252" s="157">
        <v>1.4749999999999999E-2</v>
      </c>
      <c r="O252" s="157">
        <f>ROUND(E252*N252,2)</f>
        <v>1.51</v>
      </c>
      <c r="P252" s="157">
        <v>0</v>
      </c>
      <c r="Q252" s="157">
        <f>ROUND(E252*P252,2)</f>
        <v>0</v>
      </c>
      <c r="R252" s="157"/>
      <c r="S252" s="157" t="s">
        <v>187</v>
      </c>
      <c r="T252" s="157" t="s">
        <v>187</v>
      </c>
      <c r="U252" s="157">
        <v>0.57938999999999996</v>
      </c>
      <c r="V252" s="157">
        <f>ROUND(E252*U252,2)</f>
        <v>59.33</v>
      </c>
      <c r="W252" s="157"/>
      <c r="X252" s="157" t="s">
        <v>528</v>
      </c>
      <c r="Y252" s="148"/>
      <c r="Z252" s="148"/>
      <c r="AA252" s="148"/>
      <c r="AB252" s="148"/>
      <c r="AC252" s="148"/>
      <c r="AD252" s="148"/>
      <c r="AE252" s="148"/>
      <c r="AF252" s="148"/>
      <c r="AG252" s="148" t="s">
        <v>529</v>
      </c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outlineLevel="1" x14ac:dyDescent="0.2">
      <c r="A253" s="155"/>
      <c r="B253" s="156"/>
      <c r="C253" s="187" t="s">
        <v>986</v>
      </c>
      <c r="D253" s="185"/>
      <c r="E253" s="186">
        <v>102.41</v>
      </c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48"/>
      <c r="Z253" s="148"/>
      <c r="AA253" s="148"/>
      <c r="AB253" s="148"/>
      <c r="AC253" s="148"/>
      <c r="AD253" s="148"/>
      <c r="AE253" s="148"/>
      <c r="AF253" s="148"/>
      <c r="AG253" s="148" t="s">
        <v>200</v>
      </c>
      <c r="AH253" s="148">
        <v>0</v>
      </c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 x14ac:dyDescent="0.2">
      <c r="A254" s="166">
        <v>119</v>
      </c>
      <c r="B254" s="167" t="s">
        <v>531</v>
      </c>
      <c r="C254" s="181" t="s">
        <v>532</v>
      </c>
      <c r="D254" s="168" t="s">
        <v>218</v>
      </c>
      <c r="E254" s="169">
        <v>168.51</v>
      </c>
      <c r="F254" s="170"/>
      <c r="G254" s="171">
        <f>ROUND(E254*F254,2)</f>
        <v>0</v>
      </c>
      <c r="H254" s="158">
        <v>272.52</v>
      </c>
      <c r="I254" s="157">
        <f>ROUND(E254*H254,2)</f>
        <v>45922.35</v>
      </c>
      <c r="J254" s="158">
        <v>149.47999999999999</v>
      </c>
      <c r="K254" s="157">
        <f>ROUND(E254*J254,2)</f>
        <v>25188.87</v>
      </c>
      <c r="L254" s="157">
        <v>15</v>
      </c>
      <c r="M254" s="157">
        <f>G254*(1+L254/100)</f>
        <v>0</v>
      </c>
      <c r="N254" s="157">
        <v>7.79E-3</v>
      </c>
      <c r="O254" s="157">
        <f>ROUND(E254*N254,2)</f>
        <v>1.31</v>
      </c>
      <c r="P254" s="157">
        <v>0</v>
      </c>
      <c r="Q254" s="157">
        <f>ROUND(E254*P254,2)</f>
        <v>0</v>
      </c>
      <c r="R254" s="157"/>
      <c r="S254" s="157" t="s">
        <v>187</v>
      </c>
      <c r="T254" s="157" t="s">
        <v>187</v>
      </c>
      <c r="U254" s="157">
        <v>0.32745000000000002</v>
      </c>
      <c r="V254" s="157">
        <f>ROUND(E254*U254,2)</f>
        <v>55.18</v>
      </c>
      <c r="W254" s="157"/>
      <c r="X254" s="157" t="s">
        <v>528</v>
      </c>
      <c r="Y254" s="148"/>
      <c r="Z254" s="148"/>
      <c r="AA254" s="148"/>
      <c r="AB254" s="148"/>
      <c r="AC254" s="148"/>
      <c r="AD254" s="148"/>
      <c r="AE254" s="148"/>
      <c r="AF254" s="148"/>
      <c r="AG254" s="148" t="s">
        <v>529</v>
      </c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ht="22.5" outlineLevel="1" x14ac:dyDescent="0.2">
      <c r="A255" s="155"/>
      <c r="B255" s="156"/>
      <c r="C255" s="187" t="s">
        <v>987</v>
      </c>
      <c r="D255" s="185"/>
      <c r="E255" s="186">
        <v>119.03</v>
      </c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48"/>
      <c r="Z255" s="148"/>
      <c r="AA255" s="148"/>
      <c r="AB255" s="148"/>
      <c r="AC255" s="148"/>
      <c r="AD255" s="148"/>
      <c r="AE255" s="148"/>
      <c r="AF255" s="148"/>
      <c r="AG255" s="148" t="s">
        <v>200</v>
      </c>
      <c r="AH255" s="148">
        <v>0</v>
      </c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">
      <c r="A256" s="155"/>
      <c r="B256" s="156"/>
      <c r="C256" s="187" t="s">
        <v>988</v>
      </c>
      <c r="D256" s="185"/>
      <c r="E256" s="186">
        <v>49.48</v>
      </c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48"/>
      <c r="Z256" s="148"/>
      <c r="AA256" s="148"/>
      <c r="AB256" s="148"/>
      <c r="AC256" s="148"/>
      <c r="AD256" s="148"/>
      <c r="AE256" s="148"/>
      <c r="AF256" s="148"/>
      <c r="AG256" s="148" t="s">
        <v>200</v>
      </c>
      <c r="AH256" s="148">
        <v>0</v>
      </c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 x14ac:dyDescent="0.2">
      <c r="A257" s="166">
        <v>120</v>
      </c>
      <c r="B257" s="167" t="s">
        <v>534</v>
      </c>
      <c r="C257" s="181" t="s">
        <v>535</v>
      </c>
      <c r="D257" s="168" t="s">
        <v>218</v>
      </c>
      <c r="E257" s="169">
        <v>96.156000000000006</v>
      </c>
      <c r="F257" s="170"/>
      <c r="G257" s="171">
        <f>ROUND(E257*F257,2)</f>
        <v>0</v>
      </c>
      <c r="H257" s="158">
        <v>583.58000000000004</v>
      </c>
      <c r="I257" s="157">
        <f>ROUND(E257*H257,2)</f>
        <v>56114.720000000001</v>
      </c>
      <c r="J257" s="158">
        <v>327.42</v>
      </c>
      <c r="K257" s="157">
        <f>ROUND(E257*J257,2)</f>
        <v>31483.4</v>
      </c>
      <c r="L257" s="157">
        <v>15</v>
      </c>
      <c r="M257" s="157">
        <f>G257*(1+L257/100)</f>
        <v>0</v>
      </c>
      <c r="N257" s="157">
        <v>1.6199999999999999E-2</v>
      </c>
      <c r="O257" s="157">
        <f>ROUND(E257*N257,2)</f>
        <v>1.56</v>
      </c>
      <c r="P257" s="157">
        <v>0</v>
      </c>
      <c r="Q257" s="157">
        <f>ROUND(E257*P257,2)</f>
        <v>0</v>
      </c>
      <c r="R257" s="157"/>
      <c r="S257" s="157" t="s">
        <v>187</v>
      </c>
      <c r="T257" s="157" t="s">
        <v>187</v>
      </c>
      <c r="U257" s="157">
        <v>0.71789000000000003</v>
      </c>
      <c r="V257" s="157">
        <f>ROUND(E257*U257,2)</f>
        <v>69.03</v>
      </c>
      <c r="W257" s="157"/>
      <c r="X257" s="157" t="s">
        <v>528</v>
      </c>
      <c r="Y257" s="148"/>
      <c r="Z257" s="148"/>
      <c r="AA257" s="148"/>
      <c r="AB257" s="148"/>
      <c r="AC257" s="148"/>
      <c r="AD257" s="148"/>
      <c r="AE257" s="148"/>
      <c r="AF257" s="148"/>
      <c r="AG257" s="148" t="s">
        <v>529</v>
      </c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 x14ac:dyDescent="0.2">
      <c r="A258" s="155"/>
      <c r="B258" s="156"/>
      <c r="C258" s="187" t="s">
        <v>989</v>
      </c>
      <c r="D258" s="185"/>
      <c r="E258" s="186">
        <v>49.41</v>
      </c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48"/>
      <c r="Z258" s="148"/>
      <c r="AA258" s="148"/>
      <c r="AB258" s="148"/>
      <c r="AC258" s="148"/>
      <c r="AD258" s="148"/>
      <c r="AE258" s="148"/>
      <c r="AF258" s="148"/>
      <c r="AG258" s="148" t="s">
        <v>200</v>
      </c>
      <c r="AH258" s="148">
        <v>0</v>
      </c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ht="22.5" outlineLevel="1" x14ac:dyDescent="0.2">
      <c r="A259" s="155"/>
      <c r="B259" s="156"/>
      <c r="C259" s="187" t="s">
        <v>883</v>
      </c>
      <c r="D259" s="185"/>
      <c r="E259" s="186">
        <v>46.75</v>
      </c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48"/>
      <c r="Z259" s="148"/>
      <c r="AA259" s="148"/>
      <c r="AB259" s="148"/>
      <c r="AC259" s="148"/>
      <c r="AD259" s="148"/>
      <c r="AE259" s="148"/>
      <c r="AF259" s="148"/>
      <c r="AG259" s="148" t="s">
        <v>200</v>
      </c>
      <c r="AH259" s="148">
        <v>0</v>
      </c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 x14ac:dyDescent="0.2">
      <c r="A260" s="166">
        <v>121</v>
      </c>
      <c r="B260" s="167" t="s">
        <v>538</v>
      </c>
      <c r="C260" s="181" t="s">
        <v>539</v>
      </c>
      <c r="D260" s="168" t="s">
        <v>218</v>
      </c>
      <c r="E260" s="169">
        <v>133.92060000000001</v>
      </c>
      <c r="F260" s="170"/>
      <c r="G260" s="171">
        <f>ROUND(E260*F260,2)</f>
        <v>0</v>
      </c>
      <c r="H260" s="158">
        <v>115</v>
      </c>
      <c r="I260" s="157">
        <f>ROUND(E260*H260,2)</f>
        <v>15400.87</v>
      </c>
      <c r="J260" s="158">
        <v>0</v>
      </c>
      <c r="K260" s="157">
        <f>ROUND(E260*J260,2)</f>
        <v>0</v>
      </c>
      <c r="L260" s="157">
        <v>15</v>
      </c>
      <c r="M260" s="157">
        <f>G260*(1+L260/100)</f>
        <v>0</v>
      </c>
      <c r="N260" s="157">
        <v>2.0000000000000001E-4</v>
      </c>
      <c r="O260" s="157">
        <f>ROUND(E260*N260,2)</f>
        <v>0.03</v>
      </c>
      <c r="P260" s="157">
        <v>0</v>
      </c>
      <c r="Q260" s="157">
        <f>ROUND(E260*P260,2)</f>
        <v>0</v>
      </c>
      <c r="R260" s="157" t="s">
        <v>363</v>
      </c>
      <c r="S260" s="157" t="s">
        <v>187</v>
      </c>
      <c r="T260" s="157" t="s">
        <v>187</v>
      </c>
      <c r="U260" s="157">
        <v>0</v>
      </c>
      <c r="V260" s="157">
        <f>ROUND(E260*U260,2)</f>
        <v>0</v>
      </c>
      <c r="W260" s="157"/>
      <c r="X260" s="157" t="s">
        <v>183</v>
      </c>
      <c r="Y260" s="148"/>
      <c r="Z260" s="148"/>
      <c r="AA260" s="148"/>
      <c r="AB260" s="148"/>
      <c r="AC260" s="148"/>
      <c r="AD260" s="148"/>
      <c r="AE260" s="148"/>
      <c r="AF260" s="148"/>
      <c r="AG260" s="148" t="s">
        <v>540</v>
      </c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outlineLevel="1" x14ac:dyDescent="0.2">
      <c r="A261" s="155"/>
      <c r="B261" s="156"/>
      <c r="C261" s="187" t="s">
        <v>990</v>
      </c>
      <c r="D261" s="185"/>
      <c r="E261" s="186">
        <v>133.91999999999999</v>
      </c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48"/>
      <c r="Z261" s="148"/>
      <c r="AA261" s="148"/>
      <c r="AB261" s="148"/>
      <c r="AC261" s="148"/>
      <c r="AD261" s="148"/>
      <c r="AE261" s="148"/>
      <c r="AF261" s="148"/>
      <c r="AG261" s="148" t="s">
        <v>200</v>
      </c>
      <c r="AH261" s="148">
        <v>0</v>
      </c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x14ac:dyDescent="0.2">
      <c r="A262" s="160" t="s">
        <v>162</v>
      </c>
      <c r="B262" s="161" t="s">
        <v>97</v>
      </c>
      <c r="C262" s="179" t="s">
        <v>98</v>
      </c>
      <c r="D262" s="162"/>
      <c r="E262" s="163"/>
      <c r="F262" s="164"/>
      <c r="G262" s="165">
        <f>SUMIF(AG263:AG307,"&lt;&gt;NOR",G263:G307)</f>
        <v>0</v>
      </c>
      <c r="H262" s="159"/>
      <c r="I262" s="159">
        <f>SUM(I263:I307)</f>
        <v>835346.18</v>
      </c>
      <c r="J262" s="159"/>
      <c r="K262" s="159">
        <f>SUM(K263:K307)</f>
        <v>303867.99</v>
      </c>
      <c r="L262" s="159"/>
      <c r="M262" s="159">
        <f>SUM(M263:M307)</f>
        <v>0</v>
      </c>
      <c r="N262" s="159"/>
      <c r="O262" s="159">
        <f>SUM(O263:O307)</f>
        <v>6.5299999999999994</v>
      </c>
      <c r="P262" s="159"/>
      <c r="Q262" s="159">
        <f>SUM(Q263:Q307)</f>
        <v>0</v>
      </c>
      <c r="R262" s="159"/>
      <c r="S262" s="159"/>
      <c r="T262" s="159"/>
      <c r="U262" s="159"/>
      <c r="V262" s="159">
        <f>SUM(V263:V307)</f>
        <v>652.86000000000013</v>
      </c>
      <c r="W262" s="159"/>
      <c r="X262" s="159"/>
      <c r="AG262" t="s">
        <v>163</v>
      </c>
    </row>
    <row r="263" spans="1:60" ht="22.5" outlineLevel="1" x14ac:dyDescent="0.2">
      <c r="A263" s="172">
        <v>122</v>
      </c>
      <c r="B263" s="173" t="s">
        <v>544</v>
      </c>
      <c r="C263" s="180" t="s">
        <v>545</v>
      </c>
      <c r="D263" s="174" t="s">
        <v>218</v>
      </c>
      <c r="E263" s="175">
        <v>129.6</v>
      </c>
      <c r="F263" s="176"/>
      <c r="G263" s="177">
        <f>ROUND(E263*F263,2)</f>
        <v>0</v>
      </c>
      <c r="H263" s="158">
        <v>0</v>
      </c>
      <c r="I263" s="157">
        <f>ROUND(E263*H263,2)</f>
        <v>0</v>
      </c>
      <c r="J263" s="158">
        <v>44.5</v>
      </c>
      <c r="K263" s="157">
        <f>ROUND(E263*J263,2)</f>
        <v>5767.2</v>
      </c>
      <c r="L263" s="157">
        <v>15</v>
      </c>
      <c r="M263" s="157">
        <f>G263*(1+L263/100)</f>
        <v>0</v>
      </c>
      <c r="N263" s="157">
        <v>0</v>
      </c>
      <c r="O263" s="157">
        <f>ROUND(E263*N263,2)</f>
        <v>0</v>
      </c>
      <c r="P263" s="157">
        <v>0</v>
      </c>
      <c r="Q263" s="157">
        <f>ROUND(E263*P263,2)</f>
        <v>0</v>
      </c>
      <c r="R263" s="157"/>
      <c r="S263" s="157" t="s">
        <v>187</v>
      </c>
      <c r="T263" s="157" t="s">
        <v>187</v>
      </c>
      <c r="U263" s="157">
        <v>0.09</v>
      </c>
      <c r="V263" s="157">
        <f>ROUND(E263*U263,2)</f>
        <v>11.66</v>
      </c>
      <c r="W263" s="157"/>
      <c r="X263" s="157" t="s">
        <v>169</v>
      </c>
      <c r="Y263" s="148"/>
      <c r="Z263" s="148"/>
      <c r="AA263" s="148"/>
      <c r="AB263" s="148"/>
      <c r="AC263" s="148"/>
      <c r="AD263" s="148"/>
      <c r="AE263" s="148"/>
      <c r="AF263" s="148"/>
      <c r="AG263" s="148" t="s">
        <v>407</v>
      </c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ht="22.5" outlineLevel="1" x14ac:dyDescent="0.2">
      <c r="A264" s="166">
        <v>123</v>
      </c>
      <c r="B264" s="167" t="s">
        <v>548</v>
      </c>
      <c r="C264" s="181" t="s">
        <v>549</v>
      </c>
      <c r="D264" s="168" t="s">
        <v>218</v>
      </c>
      <c r="E264" s="169">
        <v>844.25</v>
      </c>
      <c r="F264" s="170"/>
      <c r="G264" s="171">
        <f>ROUND(E264*F264,2)</f>
        <v>0</v>
      </c>
      <c r="H264" s="158">
        <v>5.24</v>
      </c>
      <c r="I264" s="157">
        <f>ROUND(E264*H264,2)</f>
        <v>4423.87</v>
      </c>
      <c r="J264" s="158">
        <v>88.06</v>
      </c>
      <c r="K264" s="157">
        <f>ROUND(E264*J264,2)</f>
        <v>74344.66</v>
      </c>
      <c r="L264" s="157">
        <v>15</v>
      </c>
      <c r="M264" s="157">
        <f>G264*(1+L264/100)</f>
        <v>0</v>
      </c>
      <c r="N264" s="157">
        <v>3.8000000000000002E-4</v>
      </c>
      <c r="O264" s="157">
        <f>ROUND(E264*N264,2)</f>
        <v>0.32</v>
      </c>
      <c r="P264" s="157">
        <v>0</v>
      </c>
      <c r="Q264" s="157">
        <f>ROUND(E264*P264,2)</f>
        <v>0</v>
      </c>
      <c r="R264" s="157"/>
      <c r="S264" s="157" t="s">
        <v>187</v>
      </c>
      <c r="T264" s="157" t="s">
        <v>187</v>
      </c>
      <c r="U264" s="157">
        <v>0.23100000000000001</v>
      </c>
      <c r="V264" s="157">
        <f>ROUND(E264*U264,2)</f>
        <v>195.02</v>
      </c>
      <c r="W264" s="157"/>
      <c r="X264" s="157" t="s">
        <v>169</v>
      </c>
      <c r="Y264" s="148"/>
      <c r="Z264" s="148"/>
      <c r="AA264" s="148"/>
      <c r="AB264" s="148"/>
      <c r="AC264" s="148"/>
      <c r="AD264" s="148"/>
      <c r="AE264" s="148"/>
      <c r="AF264" s="148"/>
      <c r="AG264" s="148" t="s">
        <v>407</v>
      </c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 x14ac:dyDescent="0.2">
      <c r="A265" s="155"/>
      <c r="B265" s="156"/>
      <c r="C265" s="187" t="s">
        <v>991</v>
      </c>
      <c r="D265" s="185"/>
      <c r="E265" s="186">
        <v>596.1</v>
      </c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48"/>
      <c r="Z265" s="148"/>
      <c r="AA265" s="148"/>
      <c r="AB265" s="148"/>
      <c r="AC265" s="148"/>
      <c r="AD265" s="148"/>
      <c r="AE265" s="148"/>
      <c r="AF265" s="148"/>
      <c r="AG265" s="148" t="s">
        <v>200</v>
      </c>
      <c r="AH265" s="148">
        <v>0</v>
      </c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outlineLevel="1" x14ac:dyDescent="0.2">
      <c r="A266" s="155"/>
      <c r="B266" s="156"/>
      <c r="C266" s="187" t="s">
        <v>992</v>
      </c>
      <c r="D266" s="185"/>
      <c r="E266" s="186">
        <v>248.15</v>
      </c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48"/>
      <c r="Z266" s="148"/>
      <c r="AA266" s="148"/>
      <c r="AB266" s="148"/>
      <c r="AC266" s="148"/>
      <c r="AD266" s="148"/>
      <c r="AE266" s="148"/>
      <c r="AF266" s="148"/>
      <c r="AG266" s="148" t="s">
        <v>200</v>
      </c>
      <c r="AH266" s="148">
        <v>0</v>
      </c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ht="22.5" outlineLevel="1" x14ac:dyDescent="0.2">
      <c r="A267" s="166">
        <v>124</v>
      </c>
      <c r="B267" s="167" t="s">
        <v>552</v>
      </c>
      <c r="C267" s="181" t="s">
        <v>553</v>
      </c>
      <c r="D267" s="168" t="s">
        <v>218</v>
      </c>
      <c r="E267" s="169">
        <v>437.91</v>
      </c>
      <c r="F267" s="170"/>
      <c r="G267" s="171">
        <f>ROUND(E267*F267,2)</f>
        <v>0</v>
      </c>
      <c r="H267" s="158">
        <v>5.24</v>
      </c>
      <c r="I267" s="157">
        <f>ROUND(E267*H267,2)</f>
        <v>2294.65</v>
      </c>
      <c r="J267" s="158">
        <v>176.26</v>
      </c>
      <c r="K267" s="157">
        <f>ROUND(E267*J267,2)</f>
        <v>77186.02</v>
      </c>
      <c r="L267" s="157">
        <v>15</v>
      </c>
      <c r="M267" s="157">
        <f>G267*(1+L267/100)</f>
        <v>0</v>
      </c>
      <c r="N267" s="157">
        <v>5.2999999999999998E-4</v>
      </c>
      <c r="O267" s="157">
        <f>ROUND(E267*N267,2)</f>
        <v>0.23</v>
      </c>
      <c r="P267" s="157">
        <v>0</v>
      </c>
      <c r="Q267" s="157">
        <f>ROUND(E267*P267,2)</f>
        <v>0</v>
      </c>
      <c r="R267" s="157"/>
      <c r="S267" s="157" t="s">
        <v>187</v>
      </c>
      <c r="T267" s="157" t="s">
        <v>187</v>
      </c>
      <c r="U267" s="157">
        <v>0.36199999999999999</v>
      </c>
      <c r="V267" s="157">
        <f>ROUND(E267*U267,2)</f>
        <v>158.52000000000001</v>
      </c>
      <c r="W267" s="157"/>
      <c r="X267" s="157" t="s">
        <v>169</v>
      </c>
      <c r="Y267" s="148"/>
      <c r="Z267" s="148"/>
      <c r="AA267" s="148"/>
      <c r="AB267" s="148"/>
      <c r="AC267" s="148"/>
      <c r="AD267" s="148"/>
      <c r="AE267" s="148"/>
      <c r="AF267" s="148"/>
      <c r="AG267" s="148" t="s">
        <v>407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 x14ac:dyDescent="0.2">
      <c r="A268" s="155"/>
      <c r="B268" s="156"/>
      <c r="C268" s="187" t="s">
        <v>993</v>
      </c>
      <c r="D268" s="185"/>
      <c r="E268" s="186">
        <v>437.91</v>
      </c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48"/>
      <c r="Z268" s="148"/>
      <c r="AA268" s="148"/>
      <c r="AB268" s="148"/>
      <c r="AC268" s="148"/>
      <c r="AD268" s="148"/>
      <c r="AE268" s="148"/>
      <c r="AF268" s="148"/>
      <c r="AG268" s="148" t="s">
        <v>200</v>
      </c>
      <c r="AH268" s="148">
        <v>0</v>
      </c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ht="22.5" outlineLevel="1" x14ac:dyDescent="0.2">
      <c r="A269" s="166">
        <v>125</v>
      </c>
      <c r="B269" s="167" t="s">
        <v>555</v>
      </c>
      <c r="C269" s="181" t="s">
        <v>556</v>
      </c>
      <c r="D269" s="168" t="s">
        <v>218</v>
      </c>
      <c r="E269" s="169">
        <v>556.09500000000003</v>
      </c>
      <c r="F269" s="170"/>
      <c r="G269" s="171">
        <f>ROUND(E269*F269,2)</f>
        <v>0</v>
      </c>
      <c r="H269" s="158">
        <v>31.68</v>
      </c>
      <c r="I269" s="157">
        <f>ROUND(E269*H269,2)</f>
        <v>17617.09</v>
      </c>
      <c r="J269" s="158">
        <v>88.82</v>
      </c>
      <c r="K269" s="157">
        <f>ROUND(E269*J269,2)</f>
        <v>49392.36</v>
      </c>
      <c r="L269" s="157">
        <v>15</v>
      </c>
      <c r="M269" s="157">
        <f>G269*(1+L269/100)</f>
        <v>0</v>
      </c>
      <c r="N269" s="157">
        <v>1.3999999999999999E-4</v>
      </c>
      <c r="O269" s="157">
        <f>ROUND(E269*N269,2)</f>
        <v>0.08</v>
      </c>
      <c r="P269" s="157">
        <v>0</v>
      </c>
      <c r="Q269" s="157">
        <f>ROUND(E269*P269,2)</f>
        <v>0</v>
      </c>
      <c r="R269" s="157"/>
      <c r="S269" s="157" t="s">
        <v>187</v>
      </c>
      <c r="T269" s="157" t="s">
        <v>187</v>
      </c>
      <c r="U269" s="157">
        <v>0.18</v>
      </c>
      <c r="V269" s="157">
        <f>ROUND(E269*U269,2)</f>
        <v>100.1</v>
      </c>
      <c r="W269" s="157"/>
      <c r="X269" s="157" t="s">
        <v>169</v>
      </c>
      <c r="Y269" s="148"/>
      <c r="Z269" s="148"/>
      <c r="AA269" s="148"/>
      <c r="AB269" s="148"/>
      <c r="AC269" s="148"/>
      <c r="AD269" s="148"/>
      <c r="AE269" s="148"/>
      <c r="AF269" s="148"/>
      <c r="AG269" s="148" t="s">
        <v>246</v>
      </c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 x14ac:dyDescent="0.2">
      <c r="A270" s="155"/>
      <c r="B270" s="156"/>
      <c r="C270" s="187" t="s">
        <v>868</v>
      </c>
      <c r="D270" s="185"/>
      <c r="E270" s="186">
        <v>520.57000000000005</v>
      </c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48"/>
      <c r="Z270" s="148"/>
      <c r="AA270" s="148"/>
      <c r="AB270" s="148"/>
      <c r="AC270" s="148"/>
      <c r="AD270" s="148"/>
      <c r="AE270" s="148"/>
      <c r="AF270" s="148"/>
      <c r="AG270" s="148" t="s">
        <v>200</v>
      </c>
      <c r="AH270" s="148">
        <v>0</v>
      </c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 x14ac:dyDescent="0.2">
      <c r="A271" s="155"/>
      <c r="B271" s="156"/>
      <c r="C271" s="187" t="s">
        <v>994</v>
      </c>
      <c r="D271" s="185"/>
      <c r="E271" s="186">
        <v>35.520000000000003</v>
      </c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48"/>
      <c r="Z271" s="148"/>
      <c r="AA271" s="148"/>
      <c r="AB271" s="148"/>
      <c r="AC271" s="148"/>
      <c r="AD271" s="148"/>
      <c r="AE271" s="148"/>
      <c r="AF271" s="148"/>
      <c r="AG271" s="148" t="s">
        <v>200</v>
      </c>
      <c r="AH271" s="148">
        <v>0</v>
      </c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 x14ac:dyDescent="0.2">
      <c r="A272" s="166">
        <v>126</v>
      </c>
      <c r="B272" s="167" t="s">
        <v>559</v>
      </c>
      <c r="C272" s="181" t="s">
        <v>560</v>
      </c>
      <c r="D272" s="168" t="s">
        <v>218</v>
      </c>
      <c r="E272" s="169">
        <v>105.4</v>
      </c>
      <c r="F272" s="170"/>
      <c r="G272" s="171">
        <f>ROUND(E272*F272,2)</f>
        <v>0</v>
      </c>
      <c r="H272" s="158">
        <v>0</v>
      </c>
      <c r="I272" s="157">
        <f>ROUND(E272*H272,2)</f>
        <v>0</v>
      </c>
      <c r="J272" s="158">
        <v>39.6</v>
      </c>
      <c r="K272" s="157">
        <f>ROUND(E272*J272,2)</f>
        <v>4173.84</v>
      </c>
      <c r="L272" s="157">
        <v>15</v>
      </c>
      <c r="M272" s="157">
        <f>G272*(1+L272/100)</f>
        <v>0</v>
      </c>
      <c r="N272" s="157">
        <v>0</v>
      </c>
      <c r="O272" s="157">
        <f>ROUND(E272*N272,2)</f>
        <v>0</v>
      </c>
      <c r="P272" s="157">
        <v>0</v>
      </c>
      <c r="Q272" s="157">
        <f>ROUND(E272*P272,2)</f>
        <v>0</v>
      </c>
      <c r="R272" s="157"/>
      <c r="S272" s="157" t="s">
        <v>187</v>
      </c>
      <c r="T272" s="157" t="s">
        <v>187</v>
      </c>
      <c r="U272" s="157">
        <v>0.08</v>
      </c>
      <c r="V272" s="157">
        <f>ROUND(E272*U272,2)</f>
        <v>8.43</v>
      </c>
      <c r="W272" s="157"/>
      <c r="X272" s="157" t="s">
        <v>169</v>
      </c>
      <c r="Y272" s="148"/>
      <c r="Z272" s="148"/>
      <c r="AA272" s="148"/>
      <c r="AB272" s="148"/>
      <c r="AC272" s="148"/>
      <c r="AD272" s="148"/>
      <c r="AE272" s="148"/>
      <c r="AF272" s="148"/>
      <c r="AG272" s="148" t="s">
        <v>407</v>
      </c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 x14ac:dyDescent="0.2">
      <c r="A273" s="155"/>
      <c r="B273" s="156"/>
      <c r="C273" s="187" t="s">
        <v>995</v>
      </c>
      <c r="D273" s="185"/>
      <c r="E273" s="186">
        <v>105.4</v>
      </c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48"/>
      <c r="Z273" s="148"/>
      <c r="AA273" s="148"/>
      <c r="AB273" s="148"/>
      <c r="AC273" s="148"/>
      <c r="AD273" s="148"/>
      <c r="AE273" s="148"/>
      <c r="AF273" s="148"/>
      <c r="AG273" s="148" t="s">
        <v>200</v>
      </c>
      <c r="AH273" s="148">
        <v>0</v>
      </c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outlineLevel="1" x14ac:dyDescent="0.2">
      <c r="A274" s="172">
        <v>127</v>
      </c>
      <c r="B274" s="173" t="s">
        <v>561</v>
      </c>
      <c r="C274" s="180" t="s">
        <v>562</v>
      </c>
      <c r="D274" s="174" t="s">
        <v>218</v>
      </c>
      <c r="E274" s="175">
        <v>35.524999999999999</v>
      </c>
      <c r="F274" s="176"/>
      <c r="G274" s="177">
        <f>ROUND(E274*F274,2)</f>
        <v>0</v>
      </c>
      <c r="H274" s="158">
        <v>5.24</v>
      </c>
      <c r="I274" s="157">
        <f>ROUND(E274*H274,2)</f>
        <v>186.15</v>
      </c>
      <c r="J274" s="158">
        <v>78.260000000000005</v>
      </c>
      <c r="K274" s="157">
        <f>ROUND(E274*J274,2)</f>
        <v>2780.19</v>
      </c>
      <c r="L274" s="157">
        <v>15</v>
      </c>
      <c r="M274" s="157">
        <f>G274*(1+L274/100)</f>
        <v>0</v>
      </c>
      <c r="N274" s="157">
        <v>2.3000000000000001E-4</v>
      </c>
      <c r="O274" s="157">
        <f>ROUND(E274*N274,2)</f>
        <v>0.01</v>
      </c>
      <c r="P274" s="157">
        <v>0</v>
      </c>
      <c r="Q274" s="157">
        <f>ROUND(E274*P274,2)</f>
        <v>0</v>
      </c>
      <c r="R274" s="157"/>
      <c r="S274" s="157" t="s">
        <v>187</v>
      </c>
      <c r="T274" s="157" t="s">
        <v>187</v>
      </c>
      <c r="U274" s="157">
        <v>0.161</v>
      </c>
      <c r="V274" s="157">
        <f>ROUND(E274*U274,2)</f>
        <v>5.72</v>
      </c>
      <c r="W274" s="157"/>
      <c r="X274" s="157" t="s">
        <v>169</v>
      </c>
      <c r="Y274" s="148"/>
      <c r="Z274" s="148"/>
      <c r="AA274" s="148"/>
      <c r="AB274" s="148"/>
      <c r="AC274" s="148"/>
      <c r="AD274" s="148"/>
      <c r="AE274" s="148"/>
      <c r="AF274" s="148"/>
      <c r="AG274" s="148" t="s">
        <v>407</v>
      </c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outlineLevel="1" x14ac:dyDescent="0.2">
      <c r="A275" s="166">
        <v>128</v>
      </c>
      <c r="B275" s="167" t="s">
        <v>563</v>
      </c>
      <c r="C275" s="181" t="s">
        <v>564</v>
      </c>
      <c r="D275" s="168" t="s">
        <v>218</v>
      </c>
      <c r="E275" s="169">
        <v>121.764</v>
      </c>
      <c r="F275" s="170"/>
      <c r="G275" s="171">
        <f>ROUND(E275*F275,2)</f>
        <v>0</v>
      </c>
      <c r="H275" s="158">
        <v>33.659999999999997</v>
      </c>
      <c r="I275" s="157">
        <f>ROUND(E275*H275,2)</f>
        <v>4098.58</v>
      </c>
      <c r="J275" s="158">
        <v>138.34</v>
      </c>
      <c r="K275" s="157">
        <f>ROUND(E275*J275,2)</f>
        <v>16844.830000000002</v>
      </c>
      <c r="L275" s="157">
        <v>15</v>
      </c>
      <c r="M275" s="157">
        <f>G275*(1+L275/100)</f>
        <v>0</v>
      </c>
      <c r="N275" s="157">
        <v>3.0000000000000001E-3</v>
      </c>
      <c r="O275" s="157">
        <f>ROUND(E275*N275,2)</f>
        <v>0.37</v>
      </c>
      <c r="P275" s="157">
        <v>0</v>
      </c>
      <c r="Q275" s="157">
        <f>ROUND(E275*P275,2)</f>
        <v>0</v>
      </c>
      <c r="R275" s="157"/>
      <c r="S275" s="157" t="s">
        <v>187</v>
      </c>
      <c r="T275" s="157" t="s">
        <v>187</v>
      </c>
      <c r="U275" s="157">
        <v>0.21199999999999999</v>
      </c>
      <c r="V275" s="157">
        <f>ROUND(E275*U275,2)</f>
        <v>25.81</v>
      </c>
      <c r="W275" s="157"/>
      <c r="X275" s="157" t="s">
        <v>169</v>
      </c>
      <c r="Y275" s="148"/>
      <c r="Z275" s="148"/>
      <c r="AA275" s="148"/>
      <c r="AB275" s="148"/>
      <c r="AC275" s="148"/>
      <c r="AD275" s="148"/>
      <c r="AE275" s="148"/>
      <c r="AF275" s="148"/>
      <c r="AG275" s="148" t="s">
        <v>407</v>
      </c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ht="22.5" outlineLevel="1" x14ac:dyDescent="0.2">
      <c r="A276" s="155"/>
      <c r="B276" s="156"/>
      <c r="C276" s="187" t="s">
        <v>913</v>
      </c>
      <c r="D276" s="185"/>
      <c r="E276" s="186">
        <v>79.36</v>
      </c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48"/>
      <c r="Z276" s="148"/>
      <c r="AA276" s="148"/>
      <c r="AB276" s="148"/>
      <c r="AC276" s="148"/>
      <c r="AD276" s="148"/>
      <c r="AE276" s="148"/>
      <c r="AF276" s="148"/>
      <c r="AG276" s="148" t="s">
        <v>200</v>
      </c>
      <c r="AH276" s="148">
        <v>0</v>
      </c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outlineLevel="1" x14ac:dyDescent="0.2">
      <c r="A277" s="155"/>
      <c r="B277" s="156"/>
      <c r="C277" s="187" t="s">
        <v>982</v>
      </c>
      <c r="D277" s="185"/>
      <c r="E277" s="186">
        <v>42.41</v>
      </c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48"/>
      <c r="Z277" s="148"/>
      <c r="AA277" s="148"/>
      <c r="AB277" s="148"/>
      <c r="AC277" s="148"/>
      <c r="AD277" s="148"/>
      <c r="AE277" s="148"/>
      <c r="AF277" s="148"/>
      <c r="AG277" s="148" t="s">
        <v>200</v>
      </c>
      <c r="AH277" s="148">
        <v>0</v>
      </c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</row>
    <row r="278" spans="1:60" outlineLevel="1" x14ac:dyDescent="0.2">
      <c r="A278" s="166">
        <v>129</v>
      </c>
      <c r="B278" s="167" t="s">
        <v>996</v>
      </c>
      <c r="C278" s="181" t="s">
        <v>997</v>
      </c>
      <c r="D278" s="168" t="s">
        <v>218</v>
      </c>
      <c r="E278" s="169">
        <v>23.79</v>
      </c>
      <c r="F278" s="170"/>
      <c r="G278" s="171">
        <f>ROUND(E278*F278,2)</f>
        <v>0</v>
      </c>
      <c r="H278" s="158">
        <v>22.44</v>
      </c>
      <c r="I278" s="157">
        <f>ROUND(E278*H278,2)</f>
        <v>533.85</v>
      </c>
      <c r="J278" s="158">
        <v>59.36</v>
      </c>
      <c r="K278" s="157">
        <f>ROUND(E278*J278,2)</f>
        <v>1412.17</v>
      </c>
      <c r="L278" s="157">
        <v>15</v>
      </c>
      <c r="M278" s="157">
        <f>G278*(1+L278/100)</f>
        <v>0</v>
      </c>
      <c r="N278" s="157">
        <v>2E-3</v>
      </c>
      <c r="O278" s="157">
        <f>ROUND(E278*N278,2)</f>
        <v>0.05</v>
      </c>
      <c r="P278" s="157">
        <v>0</v>
      </c>
      <c r="Q278" s="157">
        <f>ROUND(E278*P278,2)</f>
        <v>0</v>
      </c>
      <c r="R278" s="157"/>
      <c r="S278" s="157" t="s">
        <v>187</v>
      </c>
      <c r="T278" s="157" t="s">
        <v>187</v>
      </c>
      <c r="U278" s="157">
        <v>0.12</v>
      </c>
      <c r="V278" s="157">
        <f>ROUND(E278*U278,2)</f>
        <v>2.85</v>
      </c>
      <c r="W278" s="157"/>
      <c r="X278" s="157" t="s">
        <v>169</v>
      </c>
      <c r="Y278" s="148"/>
      <c r="Z278" s="148"/>
      <c r="AA278" s="148"/>
      <c r="AB278" s="148"/>
      <c r="AC278" s="148"/>
      <c r="AD278" s="148"/>
      <c r="AE278" s="148"/>
      <c r="AF278" s="148"/>
      <c r="AG278" s="148" t="s">
        <v>407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outlineLevel="1" x14ac:dyDescent="0.2">
      <c r="A279" s="155"/>
      <c r="B279" s="156"/>
      <c r="C279" s="187" t="s">
        <v>912</v>
      </c>
      <c r="D279" s="185"/>
      <c r="E279" s="186">
        <v>23.79</v>
      </c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48"/>
      <c r="Z279" s="148"/>
      <c r="AA279" s="148"/>
      <c r="AB279" s="148"/>
      <c r="AC279" s="148"/>
      <c r="AD279" s="148"/>
      <c r="AE279" s="148"/>
      <c r="AF279" s="148"/>
      <c r="AG279" s="148" t="s">
        <v>200</v>
      </c>
      <c r="AH279" s="148">
        <v>0</v>
      </c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outlineLevel="1" x14ac:dyDescent="0.2">
      <c r="A280" s="166">
        <v>130</v>
      </c>
      <c r="B280" s="167" t="s">
        <v>566</v>
      </c>
      <c r="C280" s="181" t="s">
        <v>567</v>
      </c>
      <c r="D280" s="168" t="s">
        <v>218</v>
      </c>
      <c r="E280" s="169">
        <v>353.83</v>
      </c>
      <c r="F280" s="170"/>
      <c r="G280" s="171">
        <f>ROUND(E280*F280,2)</f>
        <v>0</v>
      </c>
      <c r="H280" s="158">
        <v>45.37</v>
      </c>
      <c r="I280" s="157">
        <f>ROUND(E280*H280,2)</f>
        <v>16053.27</v>
      </c>
      <c r="J280" s="158">
        <v>79.13</v>
      </c>
      <c r="K280" s="157">
        <f>ROUND(E280*J280,2)</f>
        <v>27998.57</v>
      </c>
      <c r="L280" s="157">
        <v>15</v>
      </c>
      <c r="M280" s="157">
        <f>G280*(1+L280/100)</f>
        <v>0</v>
      </c>
      <c r="N280" s="157">
        <v>3.3E-4</v>
      </c>
      <c r="O280" s="157">
        <f>ROUND(E280*N280,2)</f>
        <v>0.12</v>
      </c>
      <c r="P280" s="157">
        <v>0</v>
      </c>
      <c r="Q280" s="157">
        <f>ROUND(E280*P280,2)</f>
        <v>0</v>
      </c>
      <c r="R280" s="157"/>
      <c r="S280" s="157" t="s">
        <v>187</v>
      </c>
      <c r="T280" s="157" t="s">
        <v>187</v>
      </c>
      <c r="U280" s="157">
        <v>0.16</v>
      </c>
      <c r="V280" s="157">
        <f>ROUND(E280*U280,2)</f>
        <v>56.61</v>
      </c>
      <c r="W280" s="157"/>
      <c r="X280" s="157" t="s">
        <v>169</v>
      </c>
      <c r="Y280" s="148"/>
      <c r="Z280" s="148"/>
      <c r="AA280" s="148"/>
      <c r="AB280" s="148"/>
      <c r="AC280" s="148"/>
      <c r="AD280" s="148"/>
      <c r="AE280" s="148"/>
      <c r="AF280" s="148"/>
      <c r="AG280" s="148" t="s">
        <v>407</v>
      </c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</row>
    <row r="281" spans="1:60" outlineLevel="1" x14ac:dyDescent="0.2">
      <c r="A281" s="155"/>
      <c r="B281" s="156"/>
      <c r="C281" s="187" t="s">
        <v>945</v>
      </c>
      <c r="D281" s="185"/>
      <c r="E281" s="186">
        <v>353.83</v>
      </c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48"/>
      <c r="Z281" s="148"/>
      <c r="AA281" s="148"/>
      <c r="AB281" s="148"/>
      <c r="AC281" s="148"/>
      <c r="AD281" s="148"/>
      <c r="AE281" s="148"/>
      <c r="AF281" s="148"/>
      <c r="AG281" s="148" t="s">
        <v>200</v>
      </c>
      <c r="AH281" s="148">
        <v>0</v>
      </c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outlineLevel="1" x14ac:dyDescent="0.2">
      <c r="A282" s="166">
        <v>131</v>
      </c>
      <c r="B282" s="167" t="s">
        <v>569</v>
      </c>
      <c r="C282" s="181" t="s">
        <v>570</v>
      </c>
      <c r="D282" s="168" t="s">
        <v>218</v>
      </c>
      <c r="E282" s="169">
        <v>105.4</v>
      </c>
      <c r="F282" s="170"/>
      <c r="G282" s="171">
        <f>ROUND(E282*F282,2)</f>
        <v>0</v>
      </c>
      <c r="H282" s="158">
        <v>6.39</v>
      </c>
      <c r="I282" s="157">
        <f>ROUND(E282*H282,2)</f>
        <v>673.51</v>
      </c>
      <c r="J282" s="158">
        <v>34.61</v>
      </c>
      <c r="K282" s="157">
        <f>ROUND(E282*J282,2)</f>
        <v>3647.89</v>
      </c>
      <c r="L282" s="157">
        <v>15</v>
      </c>
      <c r="M282" s="157">
        <f>G282*(1+L282/100)</f>
        <v>0</v>
      </c>
      <c r="N282" s="157">
        <v>1.0000000000000001E-5</v>
      </c>
      <c r="O282" s="157">
        <f>ROUND(E282*N282,2)</f>
        <v>0</v>
      </c>
      <c r="P282" s="157">
        <v>0</v>
      </c>
      <c r="Q282" s="157">
        <f>ROUND(E282*P282,2)</f>
        <v>0</v>
      </c>
      <c r="R282" s="157"/>
      <c r="S282" s="157" t="s">
        <v>187</v>
      </c>
      <c r="T282" s="157" t="s">
        <v>187</v>
      </c>
      <c r="U282" s="157">
        <v>7.0000000000000007E-2</v>
      </c>
      <c r="V282" s="157">
        <f>ROUND(E282*U282,2)</f>
        <v>7.38</v>
      </c>
      <c r="W282" s="157"/>
      <c r="X282" s="157" t="s">
        <v>169</v>
      </c>
      <c r="Y282" s="148"/>
      <c r="Z282" s="148"/>
      <c r="AA282" s="148"/>
      <c r="AB282" s="148"/>
      <c r="AC282" s="148"/>
      <c r="AD282" s="148"/>
      <c r="AE282" s="148"/>
      <c r="AF282" s="148"/>
      <c r="AG282" s="148" t="s">
        <v>407</v>
      </c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outlineLevel="1" x14ac:dyDescent="0.2">
      <c r="A283" s="155"/>
      <c r="B283" s="156"/>
      <c r="C283" s="187" t="s">
        <v>933</v>
      </c>
      <c r="D283" s="185"/>
      <c r="E283" s="186">
        <v>105.4</v>
      </c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48"/>
      <c r="Z283" s="148"/>
      <c r="AA283" s="148"/>
      <c r="AB283" s="148"/>
      <c r="AC283" s="148"/>
      <c r="AD283" s="148"/>
      <c r="AE283" s="148"/>
      <c r="AF283" s="148"/>
      <c r="AG283" s="148" t="s">
        <v>200</v>
      </c>
      <c r="AH283" s="148">
        <v>0</v>
      </c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</row>
    <row r="284" spans="1:60" outlineLevel="1" x14ac:dyDescent="0.2">
      <c r="A284" s="172">
        <v>132</v>
      </c>
      <c r="B284" s="173" t="s">
        <v>572</v>
      </c>
      <c r="C284" s="180" t="s">
        <v>573</v>
      </c>
      <c r="D284" s="174" t="s">
        <v>231</v>
      </c>
      <c r="E284" s="175">
        <v>6.5237600000000002</v>
      </c>
      <c r="F284" s="176"/>
      <c r="G284" s="177">
        <f>ROUND(E284*F284,2)</f>
        <v>0</v>
      </c>
      <c r="H284" s="158">
        <v>0</v>
      </c>
      <c r="I284" s="157">
        <f>ROUND(E284*H284,2)</f>
        <v>0</v>
      </c>
      <c r="J284" s="158">
        <v>1011</v>
      </c>
      <c r="K284" s="157">
        <f>ROUND(E284*J284,2)</f>
        <v>6595.52</v>
      </c>
      <c r="L284" s="157">
        <v>15</v>
      </c>
      <c r="M284" s="157">
        <f>G284*(1+L284/100)</f>
        <v>0</v>
      </c>
      <c r="N284" s="157">
        <v>0</v>
      </c>
      <c r="O284" s="157">
        <f>ROUND(E284*N284,2)</f>
        <v>0</v>
      </c>
      <c r="P284" s="157">
        <v>0</v>
      </c>
      <c r="Q284" s="157">
        <f>ROUND(E284*P284,2)</f>
        <v>0</v>
      </c>
      <c r="R284" s="157"/>
      <c r="S284" s="157" t="s">
        <v>187</v>
      </c>
      <c r="T284" s="157" t="s">
        <v>187</v>
      </c>
      <c r="U284" s="157">
        <v>1.831</v>
      </c>
      <c r="V284" s="157">
        <f>ROUND(E284*U284,2)</f>
        <v>11.95</v>
      </c>
      <c r="W284" s="157"/>
      <c r="X284" s="157" t="s">
        <v>169</v>
      </c>
      <c r="Y284" s="148"/>
      <c r="Z284" s="148"/>
      <c r="AA284" s="148"/>
      <c r="AB284" s="148"/>
      <c r="AC284" s="148"/>
      <c r="AD284" s="148"/>
      <c r="AE284" s="148"/>
      <c r="AF284" s="148"/>
      <c r="AG284" s="148" t="s">
        <v>454</v>
      </c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ht="22.5" outlineLevel="1" x14ac:dyDescent="0.2">
      <c r="A285" s="166">
        <v>133</v>
      </c>
      <c r="B285" s="167" t="s">
        <v>574</v>
      </c>
      <c r="C285" s="181" t="s">
        <v>575</v>
      </c>
      <c r="D285" s="168" t="s">
        <v>218</v>
      </c>
      <c r="E285" s="169">
        <v>382.28</v>
      </c>
      <c r="F285" s="170"/>
      <c r="G285" s="171">
        <f>ROUND(E285*F285,2)</f>
        <v>0</v>
      </c>
      <c r="H285" s="158">
        <v>31.78</v>
      </c>
      <c r="I285" s="157">
        <f>ROUND(E285*H285,2)</f>
        <v>12148.86</v>
      </c>
      <c r="J285" s="158">
        <v>88.22</v>
      </c>
      <c r="K285" s="157">
        <f>ROUND(E285*J285,2)</f>
        <v>33724.74</v>
      </c>
      <c r="L285" s="157">
        <v>15</v>
      </c>
      <c r="M285" s="157">
        <f>G285*(1+L285/100)</f>
        <v>0</v>
      </c>
      <c r="N285" s="157">
        <v>1.3999999999999999E-4</v>
      </c>
      <c r="O285" s="157">
        <f>ROUND(E285*N285,2)</f>
        <v>0.05</v>
      </c>
      <c r="P285" s="157">
        <v>0</v>
      </c>
      <c r="Q285" s="157">
        <f>ROUND(E285*P285,2)</f>
        <v>0</v>
      </c>
      <c r="R285" s="157"/>
      <c r="S285" s="157" t="s">
        <v>167</v>
      </c>
      <c r="T285" s="157" t="s">
        <v>168</v>
      </c>
      <c r="U285" s="157">
        <v>0.18</v>
      </c>
      <c r="V285" s="157">
        <f>ROUND(E285*U285,2)</f>
        <v>68.81</v>
      </c>
      <c r="W285" s="157"/>
      <c r="X285" s="157" t="s">
        <v>169</v>
      </c>
      <c r="Y285" s="148"/>
      <c r="Z285" s="148"/>
      <c r="AA285" s="148"/>
      <c r="AB285" s="148"/>
      <c r="AC285" s="148"/>
      <c r="AD285" s="148"/>
      <c r="AE285" s="148"/>
      <c r="AF285" s="148"/>
      <c r="AG285" s="148" t="s">
        <v>246</v>
      </c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outlineLevel="1" x14ac:dyDescent="0.2">
      <c r="A286" s="155"/>
      <c r="B286" s="156"/>
      <c r="C286" s="187" t="s">
        <v>998</v>
      </c>
      <c r="D286" s="185"/>
      <c r="E286" s="186">
        <v>382.28</v>
      </c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48"/>
      <c r="Z286" s="148"/>
      <c r="AA286" s="148"/>
      <c r="AB286" s="148"/>
      <c r="AC286" s="148"/>
      <c r="AD286" s="148"/>
      <c r="AE286" s="148"/>
      <c r="AF286" s="148"/>
      <c r="AG286" s="148" t="s">
        <v>200</v>
      </c>
      <c r="AH286" s="148">
        <v>0</v>
      </c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outlineLevel="1" x14ac:dyDescent="0.2">
      <c r="A287" s="166">
        <v>134</v>
      </c>
      <c r="B287" s="167" t="s">
        <v>577</v>
      </c>
      <c r="C287" s="181" t="s">
        <v>578</v>
      </c>
      <c r="D287" s="168" t="s">
        <v>198</v>
      </c>
      <c r="E287" s="169">
        <v>12.3409</v>
      </c>
      <c r="F287" s="170"/>
      <c r="G287" s="171">
        <f>ROUND(E287*F287,2)</f>
        <v>0</v>
      </c>
      <c r="H287" s="158">
        <v>3625</v>
      </c>
      <c r="I287" s="157">
        <f>ROUND(E287*H287,2)</f>
        <v>44735.76</v>
      </c>
      <c r="J287" s="158">
        <v>0</v>
      </c>
      <c r="K287" s="157">
        <f>ROUND(E287*J287,2)</f>
        <v>0</v>
      </c>
      <c r="L287" s="157">
        <v>15</v>
      </c>
      <c r="M287" s="157">
        <f>G287*(1+L287/100)</f>
        <v>0</v>
      </c>
      <c r="N287" s="157">
        <v>3.5000000000000003E-2</v>
      </c>
      <c r="O287" s="157">
        <f>ROUND(E287*N287,2)</f>
        <v>0.43</v>
      </c>
      <c r="P287" s="157">
        <v>0</v>
      </c>
      <c r="Q287" s="157">
        <f>ROUND(E287*P287,2)</f>
        <v>0</v>
      </c>
      <c r="R287" s="157" t="s">
        <v>363</v>
      </c>
      <c r="S287" s="157" t="s">
        <v>187</v>
      </c>
      <c r="T287" s="157" t="s">
        <v>187</v>
      </c>
      <c r="U287" s="157">
        <v>0</v>
      </c>
      <c r="V287" s="157">
        <f>ROUND(E287*U287,2)</f>
        <v>0</v>
      </c>
      <c r="W287" s="157"/>
      <c r="X287" s="157" t="s">
        <v>183</v>
      </c>
      <c r="Y287" s="148"/>
      <c r="Z287" s="148"/>
      <c r="AA287" s="148"/>
      <c r="AB287" s="148"/>
      <c r="AC287" s="148"/>
      <c r="AD287" s="148"/>
      <c r="AE287" s="148"/>
      <c r="AF287" s="148"/>
      <c r="AG287" s="148" t="s">
        <v>540</v>
      </c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outlineLevel="1" x14ac:dyDescent="0.2">
      <c r="A288" s="155"/>
      <c r="B288" s="156"/>
      <c r="C288" s="187" t="s">
        <v>999</v>
      </c>
      <c r="D288" s="185"/>
      <c r="E288" s="186">
        <v>12.34</v>
      </c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48"/>
      <c r="Z288" s="148"/>
      <c r="AA288" s="148"/>
      <c r="AB288" s="148"/>
      <c r="AC288" s="148"/>
      <c r="AD288" s="148"/>
      <c r="AE288" s="148"/>
      <c r="AF288" s="148"/>
      <c r="AG288" s="148" t="s">
        <v>200</v>
      </c>
      <c r="AH288" s="148">
        <v>0</v>
      </c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</row>
    <row r="289" spans="1:60" outlineLevel="1" x14ac:dyDescent="0.2">
      <c r="A289" s="166">
        <v>135</v>
      </c>
      <c r="B289" s="167" t="s">
        <v>1000</v>
      </c>
      <c r="C289" s="181" t="s">
        <v>1001</v>
      </c>
      <c r="D289" s="168" t="s">
        <v>198</v>
      </c>
      <c r="E289" s="169">
        <v>0.78510000000000002</v>
      </c>
      <c r="F289" s="170"/>
      <c r="G289" s="171">
        <f>ROUND(E289*F289,2)</f>
        <v>0</v>
      </c>
      <c r="H289" s="158">
        <v>3660</v>
      </c>
      <c r="I289" s="157">
        <f>ROUND(E289*H289,2)</f>
        <v>2873.47</v>
      </c>
      <c r="J289" s="158">
        <v>0</v>
      </c>
      <c r="K289" s="157">
        <f>ROUND(E289*J289,2)</f>
        <v>0</v>
      </c>
      <c r="L289" s="157">
        <v>15</v>
      </c>
      <c r="M289" s="157">
        <f>G289*(1+L289/100)</f>
        <v>0</v>
      </c>
      <c r="N289" s="157">
        <v>2.5000000000000001E-2</v>
      </c>
      <c r="O289" s="157">
        <f>ROUND(E289*N289,2)</f>
        <v>0.02</v>
      </c>
      <c r="P289" s="157">
        <v>0</v>
      </c>
      <c r="Q289" s="157">
        <f>ROUND(E289*P289,2)</f>
        <v>0</v>
      </c>
      <c r="R289" s="157" t="s">
        <v>363</v>
      </c>
      <c r="S289" s="157" t="s">
        <v>187</v>
      </c>
      <c r="T289" s="157" t="s">
        <v>187</v>
      </c>
      <c r="U289" s="157">
        <v>0</v>
      </c>
      <c r="V289" s="157">
        <f>ROUND(E289*U289,2)</f>
        <v>0</v>
      </c>
      <c r="W289" s="157"/>
      <c r="X289" s="157" t="s">
        <v>183</v>
      </c>
      <c r="Y289" s="148"/>
      <c r="Z289" s="148"/>
      <c r="AA289" s="148"/>
      <c r="AB289" s="148"/>
      <c r="AC289" s="148"/>
      <c r="AD289" s="148"/>
      <c r="AE289" s="148"/>
      <c r="AF289" s="148"/>
      <c r="AG289" s="148" t="s">
        <v>540</v>
      </c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</row>
    <row r="290" spans="1:60" outlineLevel="1" x14ac:dyDescent="0.2">
      <c r="A290" s="155"/>
      <c r="B290" s="156"/>
      <c r="C290" s="187" t="s">
        <v>1002</v>
      </c>
      <c r="D290" s="185"/>
      <c r="E290" s="186">
        <v>0.79</v>
      </c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48"/>
      <c r="Z290" s="148"/>
      <c r="AA290" s="148"/>
      <c r="AB290" s="148"/>
      <c r="AC290" s="148"/>
      <c r="AD290" s="148"/>
      <c r="AE290" s="148"/>
      <c r="AF290" s="148"/>
      <c r="AG290" s="148" t="s">
        <v>200</v>
      </c>
      <c r="AH290" s="148">
        <v>0</v>
      </c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</row>
    <row r="291" spans="1:60" outlineLevel="1" x14ac:dyDescent="0.2">
      <c r="A291" s="166">
        <v>136</v>
      </c>
      <c r="B291" s="167" t="s">
        <v>580</v>
      </c>
      <c r="C291" s="181" t="s">
        <v>581</v>
      </c>
      <c r="D291" s="168" t="s">
        <v>218</v>
      </c>
      <c r="E291" s="169">
        <v>115.94</v>
      </c>
      <c r="F291" s="170"/>
      <c r="G291" s="171">
        <f>ROUND(E291*F291,2)</f>
        <v>0</v>
      </c>
      <c r="H291" s="158">
        <v>113</v>
      </c>
      <c r="I291" s="157">
        <f>ROUND(E291*H291,2)</f>
        <v>13101.22</v>
      </c>
      <c r="J291" s="158">
        <v>0</v>
      </c>
      <c r="K291" s="157">
        <f>ROUND(E291*J291,2)</f>
        <v>0</v>
      </c>
      <c r="L291" s="157">
        <v>15</v>
      </c>
      <c r="M291" s="157">
        <f>G291*(1+L291/100)</f>
        <v>0</v>
      </c>
      <c r="N291" s="157">
        <v>5.9999999999999995E-4</v>
      </c>
      <c r="O291" s="157">
        <f>ROUND(E291*N291,2)</f>
        <v>7.0000000000000007E-2</v>
      </c>
      <c r="P291" s="157">
        <v>0</v>
      </c>
      <c r="Q291" s="157">
        <f>ROUND(E291*P291,2)</f>
        <v>0</v>
      </c>
      <c r="R291" s="157" t="s">
        <v>363</v>
      </c>
      <c r="S291" s="157" t="s">
        <v>187</v>
      </c>
      <c r="T291" s="157" t="s">
        <v>187</v>
      </c>
      <c r="U291" s="157">
        <v>0</v>
      </c>
      <c r="V291" s="157">
        <f>ROUND(E291*U291,2)</f>
        <v>0</v>
      </c>
      <c r="W291" s="157"/>
      <c r="X291" s="157" t="s">
        <v>183</v>
      </c>
      <c r="Y291" s="148"/>
      <c r="Z291" s="148"/>
      <c r="AA291" s="148"/>
      <c r="AB291" s="148"/>
      <c r="AC291" s="148"/>
      <c r="AD291" s="148"/>
      <c r="AE291" s="148"/>
      <c r="AF291" s="148"/>
      <c r="AG291" s="148" t="s">
        <v>540</v>
      </c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 x14ac:dyDescent="0.2">
      <c r="A292" s="155"/>
      <c r="B292" s="156"/>
      <c r="C292" s="187" t="s">
        <v>1003</v>
      </c>
      <c r="D292" s="185"/>
      <c r="E292" s="186">
        <v>115.94</v>
      </c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48"/>
      <c r="Z292" s="148"/>
      <c r="AA292" s="148"/>
      <c r="AB292" s="148"/>
      <c r="AC292" s="148"/>
      <c r="AD292" s="148"/>
      <c r="AE292" s="148"/>
      <c r="AF292" s="148"/>
      <c r="AG292" s="148" t="s">
        <v>200</v>
      </c>
      <c r="AH292" s="148">
        <v>0</v>
      </c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 x14ac:dyDescent="0.2">
      <c r="A293" s="166">
        <v>137</v>
      </c>
      <c r="B293" s="167" t="s">
        <v>583</v>
      </c>
      <c r="C293" s="181" t="s">
        <v>584</v>
      </c>
      <c r="D293" s="168" t="s">
        <v>218</v>
      </c>
      <c r="E293" s="169">
        <v>389.21300000000002</v>
      </c>
      <c r="F293" s="170"/>
      <c r="G293" s="171">
        <f>ROUND(E293*F293,2)</f>
        <v>0</v>
      </c>
      <c r="H293" s="158">
        <v>544</v>
      </c>
      <c r="I293" s="157">
        <f>ROUND(E293*H293,2)</f>
        <v>211731.87</v>
      </c>
      <c r="J293" s="158">
        <v>0</v>
      </c>
      <c r="K293" s="157">
        <f>ROUND(E293*J293,2)</f>
        <v>0</v>
      </c>
      <c r="L293" s="157">
        <v>15</v>
      </c>
      <c r="M293" s="157">
        <f>G293*(1+L293/100)</f>
        <v>0</v>
      </c>
      <c r="N293" s="157">
        <v>3.0000000000000001E-3</v>
      </c>
      <c r="O293" s="157">
        <f>ROUND(E293*N293,2)</f>
        <v>1.17</v>
      </c>
      <c r="P293" s="157">
        <v>0</v>
      </c>
      <c r="Q293" s="157">
        <f>ROUND(E293*P293,2)</f>
        <v>0</v>
      </c>
      <c r="R293" s="157" t="s">
        <v>363</v>
      </c>
      <c r="S293" s="157" t="s">
        <v>187</v>
      </c>
      <c r="T293" s="157" t="s">
        <v>187</v>
      </c>
      <c r="U293" s="157">
        <v>0</v>
      </c>
      <c r="V293" s="157">
        <f>ROUND(E293*U293,2)</f>
        <v>0</v>
      </c>
      <c r="W293" s="157"/>
      <c r="X293" s="157" t="s">
        <v>183</v>
      </c>
      <c r="Y293" s="148"/>
      <c r="Z293" s="148"/>
      <c r="AA293" s="148"/>
      <c r="AB293" s="148"/>
      <c r="AC293" s="148"/>
      <c r="AD293" s="148"/>
      <c r="AE293" s="148"/>
      <c r="AF293" s="148"/>
      <c r="AG293" s="148" t="s">
        <v>540</v>
      </c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outlineLevel="1" x14ac:dyDescent="0.2">
      <c r="A294" s="155"/>
      <c r="B294" s="156"/>
      <c r="C294" s="187" t="s">
        <v>1004</v>
      </c>
      <c r="D294" s="185"/>
      <c r="E294" s="186">
        <v>389.21</v>
      </c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48"/>
      <c r="Z294" s="148"/>
      <c r="AA294" s="148"/>
      <c r="AB294" s="148"/>
      <c r="AC294" s="148"/>
      <c r="AD294" s="148"/>
      <c r="AE294" s="148"/>
      <c r="AF294" s="148"/>
      <c r="AG294" s="148" t="s">
        <v>200</v>
      </c>
      <c r="AH294" s="148">
        <v>0</v>
      </c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</row>
    <row r="295" spans="1:60" outlineLevel="1" x14ac:dyDescent="0.2">
      <c r="A295" s="166">
        <v>138</v>
      </c>
      <c r="B295" s="167" t="s">
        <v>586</v>
      </c>
      <c r="C295" s="181" t="s">
        <v>587</v>
      </c>
      <c r="D295" s="168" t="s">
        <v>218</v>
      </c>
      <c r="E295" s="169">
        <v>272.96499999999997</v>
      </c>
      <c r="F295" s="170"/>
      <c r="G295" s="171">
        <f>ROUND(E295*F295,2)</f>
        <v>0</v>
      </c>
      <c r="H295" s="158">
        <v>88.4</v>
      </c>
      <c r="I295" s="157">
        <f>ROUND(E295*H295,2)</f>
        <v>24130.11</v>
      </c>
      <c r="J295" s="158">
        <v>0</v>
      </c>
      <c r="K295" s="157">
        <f>ROUND(E295*J295,2)</f>
        <v>0</v>
      </c>
      <c r="L295" s="157">
        <v>15</v>
      </c>
      <c r="M295" s="157">
        <f>G295*(1+L295/100)</f>
        <v>0</v>
      </c>
      <c r="N295" s="157">
        <v>5.9999999999999995E-4</v>
      </c>
      <c r="O295" s="157">
        <f>ROUND(E295*N295,2)</f>
        <v>0.16</v>
      </c>
      <c r="P295" s="157">
        <v>0</v>
      </c>
      <c r="Q295" s="157">
        <f>ROUND(E295*P295,2)</f>
        <v>0</v>
      </c>
      <c r="R295" s="157" t="s">
        <v>363</v>
      </c>
      <c r="S295" s="157" t="s">
        <v>187</v>
      </c>
      <c r="T295" s="157" t="s">
        <v>187</v>
      </c>
      <c r="U295" s="157">
        <v>0</v>
      </c>
      <c r="V295" s="157">
        <f>ROUND(E295*U295,2)</f>
        <v>0</v>
      </c>
      <c r="W295" s="157"/>
      <c r="X295" s="157" t="s">
        <v>183</v>
      </c>
      <c r="Y295" s="148"/>
      <c r="Z295" s="148"/>
      <c r="AA295" s="148"/>
      <c r="AB295" s="148"/>
      <c r="AC295" s="148"/>
      <c r="AD295" s="148"/>
      <c r="AE295" s="148"/>
      <c r="AF295" s="148"/>
      <c r="AG295" s="148" t="s">
        <v>540</v>
      </c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 x14ac:dyDescent="0.2">
      <c r="A296" s="155"/>
      <c r="B296" s="156"/>
      <c r="C296" s="187" t="s">
        <v>1005</v>
      </c>
      <c r="D296" s="185"/>
      <c r="E296" s="186">
        <v>85.01</v>
      </c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48"/>
      <c r="Z296" s="148"/>
      <c r="AA296" s="148"/>
      <c r="AB296" s="148"/>
      <c r="AC296" s="148"/>
      <c r="AD296" s="148"/>
      <c r="AE296" s="148"/>
      <c r="AF296" s="148"/>
      <c r="AG296" s="148" t="s">
        <v>200</v>
      </c>
      <c r="AH296" s="148">
        <v>0</v>
      </c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 x14ac:dyDescent="0.2">
      <c r="A297" s="155"/>
      <c r="B297" s="156"/>
      <c r="C297" s="187" t="s">
        <v>1006</v>
      </c>
      <c r="D297" s="185"/>
      <c r="E297" s="186">
        <v>187.96</v>
      </c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48"/>
      <c r="Z297" s="148"/>
      <c r="AA297" s="148"/>
      <c r="AB297" s="148"/>
      <c r="AC297" s="148"/>
      <c r="AD297" s="148"/>
      <c r="AE297" s="148"/>
      <c r="AF297" s="148"/>
      <c r="AG297" s="148" t="s">
        <v>200</v>
      </c>
      <c r="AH297" s="148">
        <v>0</v>
      </c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outlineLevel="1" x14ac:dyDescent="0.2">
      <c r="A298" s="166">
        <v>139</v>
      </c>
      <c r="B298" s="167" t="s">
        <v>590</v>
      </c>
      <c r="C298" s="181" t="s">
        <v>591</v>
      </c>
      <c r="D298" s="168" t="s">
        <v>218</v>
      </c>
      <c r="E298" s="169">
        <v>304.26</v>
      </c>
      <c r="F298" s="170"/>
      <c r="G298" s="171">
        <f>ROUND(E298*F298,2)</f>
        <v>0</v>
      </c>
      <c r="H298" s="158">
        <v>212.5</v>
      </c>
      <c r="I298" s="157">
        <f>ROUND(E298*H298,2)</f>
        <v>64655.25</v>
      </c>
      <c r="J298" s="158">
        <v>0</v>
      </c>
      <c r="K298" s="157">
        <f>ROUND(E298*J298,2)</f>
        <v>0</v>
      </c>
      <c r="L298" s="157">
        <v>15</v>
      </c>
      <c r="M298" s="157">
        <f>G298*(1+L298/100)</f>
        <v>0</v>
      </c>
      <c r="N298" s="157">
        <v>1.4400000000000001E-3</v>
      </c>
      <c r="O298" s="157">
        <f>ROUND(E298*N298,2)</f>
        <v>0.44</v>
      </c>
      <c r="P298" s="157">
        <v>0</v>
      </c>
      <c r="Q298" s="157">
        <f>ROUND(E298*P298,2)</f>
        <v>0</v>
      </c>
      <c r="R298" s="157" t="s">
        <v>363</v>
      </c>
      <c r="S298" s="157" t="s">
        <v>187</v>
      </c>
      <c r="T298" s="157" t="s">
        <v>187</v>
      </c>
      <c r="U298" s="157">
        <v>0</v>
      </c>
      <c r="V298" s="157">
        <f>ROUND(E298*U298,2)</f>
        <v>0</v>
      </c>
      <c r="W298" s="157"/>
      <c r="X298" s="157" t="s">
        <v>183</v>
      </c>
      <c r="Y298" s="148"/>
      <c r="Z298" s="148"/>
      <c r="AA298" s="148"/>
      <c r="AB298" s="148"/>
      <c r="AC298" s="148"/>
      <c r="AD298" s="148"/>
      <c r="AE298" s="148"/>
      <c r="AF298" s="148"/>
      <c r="AG298" s="148" t="s">
        <v>540</v>
      </c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</row>
    <row r="299" spans="1:60" outlineLevel="1" x14ac:dyDescent="0.2">
      <c r="A299" s="155"/>
      <c r="B299" s="156"/>
      <c r="C299" s="187" t="s">
        <v>1007</v>
      </c>
      <c r="D299" s="185"/>
      <c r="E299" s="186">
        <v>304.26</v>
      </c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48"/>
      <c r="Z299" s="148"/>
      <c r="AA299" s="148"/>
      <c r="AB299" s="148"/>
      <c r="AC299" s="148"/>
      <c r="AD299" s="148"/>
      <c r="AE299" s="148"/>
      <c r="AF299" s="148"/>
      <c r="AG299" s="148" t="s">
        <v>200</v>
      </c>
      <c r="AH299" s="148">
        <v>0</v>
      </c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outlineLevel="1" x14ac:dyDescent="0.2">
      <c r="A300" s="166">
        <v>140</v>
      </c>
      <c r="B300" s="167" t="s">
        <v>593</v>
      </c>
      <c r="C300" s="181" t="s">
        <v>594</v>
      </c>
      <c r="D300" s="168" t="s">
        <v>218</v>
      </c>
      <c r="E300" s="169">
        <v>39.077500000000001</v>
      </c>
      <c r="F300" s="170"/>
      <c r="G300" s="171">
        <f>ROUND(E300*F300,2)</f>
        <v>0</v>
      </c>
      <c r="H300" s="158">
        <v>248</v>
      </c>
      <c r="I300" s="157">
        <f>ROUND(E300*H300,2)</f>
        <v>9691.2199999999993</v>
      </c>
      <c r="J300" s="158">
        <v>0</v>
      </c>
      <c r="K300" s="157">
        <f>ROUND(E300*J300,2)</f>
        <v>0</v>
      </c>
      <c r="L300" s="157">
        <v>15</v>
      </c>
      <c r="M300" s="157">
        <f>G300*(1+L300/100)</f>
        <v>0</v>
      </c>
      <c r="N300" s="157">
        <v>1.6800000000000001E-3</v>
      </c>
      <c r="O300" s="157">
        <f>ROUND(E300*N300,2)</f>
        <v>7.0000000000000007E-2</v>
      </c>
      <c r="P300" s="157">
        <v>0</v>
      </c>
      <c r="Q300" s="157">
        <f>ROUND(E300*P300,2)</f>
        <v>0</v>
      </c>
      <c r="R300" s="157" t="s">
        <v>363</v>
      </c>
      <c r="S300" s="157" t="s">
        <v>187</v>
      </c>
      <c r="T300" s="157" t="s">
        <v>187</v>
      </c>
      <c r="U300" s="157">
        <v>0</v>
      </c>
      <c r="V300" s="157">
        <f>ROUND(E300*U300,2)</f>
        <v>0</v>
      </c>
      <c r="W300" s="157"/>
      <c r="X300" s="157" t="s">
        <v>183</v>
      </c>
      <c r="Y300" s="148"/>
      <c r="Z300" s="148"/>
      <c r="AA300" s="148"/>
      <c r="AB300" s="148"/>
      <c r="AC300" s="148"/>
      <c r="AD300" s="148"/>
      <c r="AE300" s="148"/>
      <c r="AF300" s="148"/>
      <c r="AG300" s="148" t="s">
        <v>540</v>
      </c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</row>
    <row r="301" spans="1:60" outlineLevel="1" x14ac:dyDescent="0.2">
      <c r="A301" s="155"/>
      <c r="B301" s="156"/>
      <c r="C301" s="187" t="s">
        <v>1008</v>
      </c>
      <c r="D301" s="185"/>
      <c r="E301" s="186">
        <v>39.08</v>
      </c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48"/>
      <c r="Z301" s="148"/>
      <c r="AA301" s="148"/>
      <c r="AB301" s="148"/>
      <c r="AC301" s="148"/>
      <c r="AD301" s="148"/>
      <c r="AE301" s="148"/>
      <c r="AF301" s="148"/>
      <c r="AG301" s="148" t="s">
        <v>200</v>
      </c>
      <c r="AH301" s="148">
        <v>0</v>
      </c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</row>
    <row r="302" spans="1:60" outlineLevel="1" x14ac:dyDescent="0.2">
      <c r="A302" s="166">
        <v>141</v>
      </c>
      <c r="B302" s="167" t="s">
        <v>596</v>
      </c>
      <c r="C302" s="181" t="s">
        <v>597</v>
      </c>
      <c r="D302" s="168" t="s">
        <v>218</v>
      </c>
      <c r="E302" s="169">
        <v>1153.163</v>
      </c>
      <c r="F302" s="170"/>
      <c r="G302" s="171">
        <f>ROUND(E302*F302,2)</f>
        <v>0</v>
      </c>
      <c r="H302" s="158">
        <v>282.5</v>
      </c>
      <c r="I302" s="157">
        <f>ROUND(E302*H302,2)</f>
        <v>325768.55</v>
      </c>
      <c r="J302" s="158">
        <v>0</v>
      </c>
      <c r="K302" s="157">
        <f>ROUND(E302*J302,2)</f>
        <v>0</v>
      </c>
      <c r="L302" s="157">
        <v>15</v>
      </c>
      <c r="M302" s="157">
        <f>G302*(1+L302/100)</f>
        <v>0</v>
      </c>
      <c r="N302" s="157">
        <v>1.92E-3</v>
      </c>
      <c r="O302" s="157">
        <f>ROUND(E302*N302,2)</f>
        <v>2.21</v>
      </c>
      <c r="P302" s="157">
        <v>0</v>
      </c>
      <c r="Q302" s="157">
        <f>ROUND(E302*P302,2)</f>
        <v>0</v>
      </c>
      <c r="R302" s="157" t="s">
        <v>363</v>
      </c>
      <c r="S302" s="157" t="s">
        <v>187</v>
      </c>
      <c r="T302" s="157" t="s">
        <v>187</v>
      </c>
      <c r="U302" s="157">
        <v>0</v>
      </c>
      <c r="V302" s="157">
        <f>ROUND(E302*U302,2)</f>
        <v>0</v>
      </c>
      <c r="W302" s="157"/>
      <c r="X302" s="157" t="s">
        <v>183</v>
      </c>
      <c r="Y302" s="148"/>
      <c r="Z302" s="148"/>
      <c r="AA302" s="148"/>
      <c r="AB302" s="148"/>
      <c r="AC302" s="148"/>
      <c r="AD302" s="148"/>
      <c r="AE302" s="148"/>
      <c r="AF302" s="148"/>
      <c r="AG302" s="148" t="s">
        <v>540</v>
      </c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</row>
    <row r="303" spans="1:60" outlineLevel="1" x14ac:dyDescent="0.2">
      <c r="A303" s="155"/>
      <c r="B303" s="156"/>
      <c r="C303" s="187" t="s">
        <v>1009</v>
      </c>
      <c r="D303" s="185"/>
      <c r="E303" s="186">
        <v>354.88</v>
      </c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48"/>
      <c r="Z303" s="148"/>
      <c r="AA303" s="148"/>
      <c r="AB303" s="148"/>
      <c r="AC303" s="148"/>
      <c r="AD303" s="148"/>
      <c r="AE303" s="148"/>
      <c r="AF303" s="148"/>
      <c r="AG303" s="148" t="s">
        <v>200</v>
      </c>
      <c r="AH303" s="148">
        <v>0</v>
      </c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outlineLevel="1" x14ac:dyDescent="0.2">
      <c r="A304" s="155"/>
      <c r="B304" s="156"/>
      <c r="C304" s="187" t="s">
        <v>1010</v>
      </c>
      <c r="D304" s="185"/>
      <c r="E304" s="186">
        <v>142.56</v>
      </c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48"/>
      <c r="Z304" s="148"/>
      <c r="AA304" s="148"/>
      <c r="AB304" s="148"/>
      <c r="AC304" s="148"/>
      <c r="AD304" s="148"/>
      <c r="AE304" s="148"/>
      <c r="AF304" s="148"/>
      <c r="AG304" s="148" t="s">
        <v>200</v>
      </c>
      <c r="AH304" s="148">
        <v>0</v>
      </c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</row>
    <row r="305" spans="1:60" outlineLevel="1" x14ac:dyDescent="0.2">
      <c r="A305" s="155"/>
      <c r="B305" s="156"/>
      <c r="C305" s="187" t="s">
        <v>1011</v>
      </c>
      <c r="D305" s="185"/>
      <c r="E305" s="186">
        <v>655.72</v>
      </c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48"/>
      <c r="Z305" s="148"/>
      <c r="AA305" s="148"/>
      <c r="AB305" s="148"/>
      <c r="AC305" s="148"/>
      <c r="AD305" s="148"/>
      <c r="AE305" s="148"/>
      <c r="AF305" s="148"/>
      <c r="AG305" s="148" t="s">
        <v>200</v>
      </c>
      <c r="AH305" s="148">
        <v>0</v>
      </c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 x14ac:dyDescent="0.2">
      <c r="A306" s="166">
        <v>142</v>
      </c>
      <c r="B306" s="167" t="s">
        <v>603</v>
      </c>
      <c r="C306" s="181" t="s">
        <v>604</v>
      </c>
      <c r="D306" s="168" t="s">
        <v>218</v>
      </c>
      <c r="E306" s="169">
        <v>304.26</v>
      </c>
      <c r="F306" s="170"/>
      <c r="G306" s="171">
        <f>ROUND(E306*F306,2)</f>
        <v>0</v>
      </c>
      <c r="H306" s="158">
        <v>265</v>
      </c>
      <c r="I306" s="157">
        <f>ROUND(E306*H306,2)</f>
        <v>80628.899999999994</v>
      </c>
      <c r="J306" s="158">
        <v>0</v>
      </c>
      <c r="K306" s="157">
        <f>ROUND(E306*J306,2)</f>
        <v>0</v>
      </c>
      <c r="L306" s="157">
        <v>15</v>
      </c>
      <c r="M306" s="157">
        <f>G306*(1+L306/100)</f>
        <v>0</v>
      </c>
      <c r="N306" s="157">
        <v>2.3999999999999998E-3</v>
      </c>
      <c r="O306" s="157">
        <f>ROUND(E306*N306,2)</f>
        <v>0.73</v>
      </c>
      <c r="P306" s="157">
        <v>0</v>
      </c>
      <c r="Q306" s="157">
        <f>ROUND(E306*P306,2)</f>
        <v>0</v>
      </c>
      <c r="R306" s="157" t="s">
        <v>363</v>
      </c>
      <c r="S306" s="157" t="s">
        <v>187</v>
      </c>
      <c r="T306" s="157" t="s">
        <v>187</v>
      </c>
      <c r="U306" s="157">
        <v>0</v>
      </c>
      <c r="V306" s="157">
        <f>ROUND(E306*U306,2)</f>
        <v>0</v>
      </c>
      <c r="W306" s="157"/>
      <c r="X306" s="157" t="s">
        <v>183</v>
      </c>
      <c r="Y306" s="148"/>
      <c r="Z306" s="148"/>
      <c r="AA306" s="148"/>
      <c r="AB306" s="148"/>
      <c r="AC306" s="148"/>
      <c r="AD306" s="148"/>
      <c r="AE306" s="148"/>
      <c r="AF306" s="148"/>
      <c r="AG306" s="148" t="s">
        <v>540</v>
      </c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outlineLevel="1" x14ac:dyDescent="0.2">
      <c r="A307" s="155"/>
      <c r="B307" s="156"/>
      <c r="C307" s="187" t="s">
        <v>1007</v>
      </c>
      <c r="D307" s="185"/>
      <c r="E307" s="186">
        <v>304.26</v>
      </c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48"/>
      <c r="Z307" s="148"/>
      <c r="AA307" s="148"/>
      <c r="AB307" s="148"/>
      <c r="AC307" s="148"/>
      <c r="AD307" s="148"/>
      <c r="AE307" s="148"/>
      <c r="AF307" s="148"/>
      <c r="AG307" s="148" t="s">
        <v>200</v>
      </c>
      <c r="AH307" s="148">
        <v>0</v>
      </c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</row>
    <row r="308" spans="1:60" x14ac:dyDescent="0.2">
      <c r="A308" s="160" t="s">
        <v>162</v>
      </c>
      <c r="B308" s="161" t="s">
        <v>113</v>
      </c>
      <c r="C308" s="179" t="s">
        <v>114</v>
      </c>
      <c r="D308" s="162"/>
      <c r="E308" s="163"/>
      <c r="F308" s="164"/>
      <c r="G308" s="165">
        <f>SUMIF(AG309:AG331,"&lt;&gt;NOR",G309:G331)</f>
        <v>0</v>
      </c>
      <c r="H308" s="159"/>
      <c r="I308" s="159">
        <f>SUM(I309:I331)</f>
        <v>331859.09999999998</v>
      </c>
      <c r="J308" s="159"/>
      <c r="K308" s="159">
        <f>SUM(K309:K331)</f>
        <v>619909.65999999992</v>
      </c>
      <c r="L308" s="159"/>
      <c r="M308" s="159">
        <f>SUM(M309:M331)</f>
        <v>0</v>
      </c>
      <c r="N308" s="159"/>
      <c r="O308" s="159">
        <f>SUM(O309:O331)</f>
        <v>31.320000000000004</v>
      </c>
      <c r="P308" s="159"/>
      <c r="Q308" s="159">
        <f>SUM(Q309:Q331)</f>
        <v>0</v>
      </c>
      <c r="R308" s="159"/>
      <c r="S308" s="159"/>
      <c r="T308" s="159"/>
      <c r="U308" s="159"/>
      <c r="V308" s="159">
        <f>SUM(V309:V331)</f>
        <v>1224.32</v>
      </c>
      <c r="W308" s="159"/>
      <c r="X308" s="159"/>
      <c r="AG308" t="s">
        <v>163</v>
      </c>
    </row>
    <row r="309" spans="1:60" outlineLevel="1" x14ac:dyDescent="0.2">
      <c r="A309" s="166">
        <v>143</v>
      </c>
      <c r="B309" s="167" t="s">
        <v>608</v>
      </c>
      <c r="C309" s="181" t="s">
        <v>609</v>
      </c>
      <c r="D309" s="168" t="s">
        <v>218</v>
      </c>
      <c r="E309" s="169">
        <v>108.125</v>
      </c>
      <c r="F309" s="170"/>
      <c r="G309" s="171">
        <f>ROUND(E309*F309,2)</f>
        <v>0</v>
      </c>
      <c r="H309" s="158">
        <v>3.7</v>
      </c>
      <c r="I309" s="157">
        <f>ROUND(E309*H309,2)</f>
        <v>400.06</v>
      </c>
      <c r="J309" s="158">
        <v>93.3</v>
      </c>
      <c r="K309" s="157">
        <f>ROUND(E309*J309,2)</f>
        <v>10088.06</v>
      </c>
      <c r="L309" s="157">
        <v>15</v>
      </c>
      <c r="M309" s="157">
        <f>G309*(1+L309/100)</f>
        <v>0</v>
      </c>
      <c r="N309" s="157">
        <v>1.6000000000000001E-4</v>
      </c>
      <c r="O309" s="157">
        <f>ROUND(E309*N309,2)</f>
        <v>0.02</v>
      </c>
      <c r="P309" s="157">
        <v>0</v>
      </c>
      <c r="Q309" s="157">
        <f>ROUND(E309*P309,2)</f>
        <v>0</v>
      </c>
      <c r="R309" s="157"/>
      <c r="S309" s="157" t="s">
        <v>187</v>
      </c>
      <c r="T309" s="157" t="s">
        <v>187</v>
      </c>
      <c r="U309" s="157">
        <v>0.17599999999999999</v>
      </c>
      <c r="V309" s="157">
        <f>ROUND(E309*U309,2)</f>
        <v>19.03</v>
      </c>
      <c r="W309" s="157"/>
      <c r="X309" s="157" t="s">
        <v>169</v>
      </c>
      <c r="Y309" s="148"/>
      <c r="Z309" s="148"/>
      <c r="AA309" s="148"/>
      <c r="AB309" s="148"/>
      <c r="AC309" s="148"/>
      <c r="AD309" s="148"/>
      <c r="AE309" s="148"/>
      <c r="AF309" s="148"/>
      <c r="AG309" s="148" t="s">
        <v>246</v>
      </c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</row>
    <row r="310" spans="1:60" outlineLevel="1" x14ac:dyDescent="0.2">
      <c r="A310" s="155"/>
      <c r="B310" s="156"/>
      <c r="C310" s="187" t="s">
        <v>1012</v>
      </c>
      <c r="D310" s="185"/>
      <c r="E310" s="186">
        <v>95</v>
      </c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48"/>
      <c r="Z310" s="148"/>
      <c r="AA310" s="148"/>
      <c r="AB310" s="148"/>
      <c r="AC310" s="148"/>
      <c r="AD310" s="148"/>
      <c r="AE310" s="148"/>
      <c r="AF310" s="148"/>
      <c r="AG310" s="148" t="s">
        <v>200</v>
      </c>
      <c r="AH310" s="148">
        <v>0</v>
      </c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outlineLevel="1" x14ac:dyDescent="0.2">
      <c r="A311" s="155"/>
      <c r="B311" s="156"/>
      <c r="C311" s="187" t="s">
        <v>1013</v>
      </c>
      <c r="D311" s="185"/>
      <c r="E311" s="186">
        <v>13.13</v>
      </c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48"/>
      <c r="Z311" s="148"/>
      <c r="AA311" s="148"/>
      <c r="AB311" s="148"/>
      <c r="AC311" s="148"/>
      <c r="AD311" s="148"/>
      <c r="AE311" s="148"/>
      <c r="AF311" s="148"/>
      <c r="AG311" s="148" t="s">
        <v>200</v>
      </c>
      <c r="AH311" s="148">
        <v>0</v>
      </c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outlineLevel="1" x14ac:dyDescent="0.2">
      <c r="A312" s="166">
        <v>144</v>
      </c>
      <c r="B312" s="167" t="s">
        <v>611</v>
      </c>
      <c r="C312" s="181" t="s">
        <v>612</v>
      </c>
      <c r="D312" s="168" t="s">
        <v>343</v>
      </c>
      <c r="E312" s="169">
        <v>81.400000000000006</v>
      </c>
      <c r="F312" s="170"/>
      <c r="G312" s="171">
        <f>ROUND(E312*F312,2)</f>
        <v>0</v>
      </c>
      <c r="H312" s="158">
        <v>5.9</v>
      </c>
      <c r="I312" s="157">
        <f>ROUND(E312*H312,2)</f>
        <v>480.26</v>
      </c>
      <c r="J312" s="158">
        <v>165.6</v>
      </c>
      <c r="K312" s="157">
        <f>ROUND(E312*J312,2)</f>
        <v>13479.84</v>
      </c>
      <c r="L312" s="157">
        <v>15</v>
      </c>
      <c r="M312" s="157">
        <f>G312*(1+L312/100)</f>
        <v>0</v>
      </c>
      <c r="N312" s="157">
        <v>9.8999999999999999E-4</v>
      </c>
      <c r="O312" s="157">
        <f>ROUND(E312*N312,2)</f>
        <v>0.08</v>
      </c>
      <c r="P312" s="157">
        <v>0</v>
      </c>
      <c r="Q312" s="157">
        <f>ROUND(E312*P312,2)</f>
        <v>0</v>
      </c>
      <c r="R312" s="157"/>
      <c r="S312" s="157" t="s">
        <v>187</v>
      </c>
      <c r="T312" s="157" t="s">
        <v>187</v>
      </c>
      <c r="U312" s="157">
        <v>0.26200000000000001</v>
      </c>
      <c r="V312" s="157">
        <f>ROUND(E312*U312,2)</f>
        <v>21.33</v>
      </c>
      <c r="W312" s="157"/>
      <c r="X312" s="157" t="s">
        <v>169</v>
      </c>
      <c r="Y312" s="148"/>
      <c r="Z312" s="148"/>
      <c r="AA312" s="148"/>
      <c r="AB312" s="148"/>
      <c r="AC312" s="148"/>
      <c r="AD312" s="148"/>
      <c r="AE312" s="148"/>
      <c r="AF312" s="148"/>
      <c r="AG312" s="148" t="s">
        <v>407</v>
      </c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outlineLevel="1" x14ac:dyDescent="0.2">
      <c r="A313" s="155"/>
      <c r="B313" s="156"/>
      <c r="C313" s="187" t="s">
        <v>1014</v>
      </c>
      <c r="D313" s="185"/>
      <c r="E313" s="186">
        <v>14.4</v>
      </c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48"/>
      <c r="Z313" s="148"/>
      <c r="AA313" s="148"/>
      <c r="AB313" s="148"/>
      <c r="AC313" s="148"/>
      <c r="AD313" s="148"/>
      <c r="AE313" s="148"/>
      <c r="AF313" s="148"/>
      <c r="AG313" s="148" t="s">
        <v>200</v>
      </c>
      <c r="AH313" s="148">
        <v>0</v>
      </c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outlineLevel="1" x14ac:dyDescent="0.2">
      <c r="A314" s="155"/>
      <c r="B314" s="156"/>
      <c r="C314" s="187" t="s">
        <v>1015</v>
      </c>
      <c r="D314" s="185"/>
      <c r="E314" s="186">
        <v>67</v>
      </c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48"/>
      <c r="Z314" s="148"/>
      <c r="AA314" s="148"/>
      <c r="AB314" s="148"/>
      <c r="AC314" s="148"/>
      <c r="AD314" s="148"/>
      <c r="AE314" s="148"/>
      <c r="AF314" s="148"/>
      <c r="AG314" s="148" t="s">
        <v>200</v>
      </c>
      <c r="AH314" s="148">
        <v>0</v>
      </c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ht="22.5" outlineLevel="1" x14ac:dyDescent="0.2">
      <c r="A315" s="166">
        <v>145</v>
      </c>
      <c r="B315" s="167" t="s">
        <v>617</v>
      </c>
      <c r="C315" s="181" t="s">
        <v>618</v>
      </c>
      <c r="D315" s="168" t="s">
        <v>218</v>
      </c>
      <c r="E315" s="169">
        <v>1875.02</v>
      </c>
      <c r="F315" s="170"/>
      <c r="G315" s="171">
        <f>ROUND(E315*F315,2)</f>
        <v>0</v>
      </c>
      <c r="H315" s="158">
        <v>132.52000000000001</v>
      </c>
      <c r="I315" s="157">
        <f>ROUND(E315*H315,2)</f>
        <v>248477.65</v>
      </c>
      <c r="J315" s="158">
        <v>129.97999999999999</v>
      </c>
      <c r="K315" s="157">
        <f>ROUND(E315*J315,2)</f>
        <v>243715.1</v>
      </c>
      <c r="L315" s="157">
        <v>15</v>
      </c>
      <c r="M315" s="157">
        <f>G315*(1+L315/100)</f>
        <v>0</v>
      </c>
      <c r="N315" s="157">
        <v>1.452E-2</v>
      </c>
      <c r="O315" s="157">
        <f>ROUND(E315*N315,2)</f>
        <v>27.23</v>
      </c>
      <c r="P315" s="157">
        <v>0</v>
      </c>
      <c r="Q315" s="157">
        <f>ROUND(E315*P315,2)</f>
        <v>0</v>
      </c>
      <c r="R315" s="157"/>
      <c r="S315" s="157" t="s">
        <v>187</v>
      </c>
      <c r="T315" s="157" t="s">
        <v>187</v>
      </c>
      <c r="U315" s="157">
        <v>0.27</v>
      </c>
      <c r="V315" s="157">
        <f>ROUND(E315*U315,2)</f>
        <v>506.26</v>
      </c>
      <c r="W315" s="157"/>
      <c r="X315" s="157" t="s">
        <v>169</v>
      </c>
      <c r="Y315" s="148"/>
      <c r="Z315" s="148"/>
      <c r="AA315" s="148"/>
      <c r="AB315" s="148"/>
      <c r="AC315" s="148"/>
      <c r="AD315" s="148"/>
      <c r="AE315" s="148"/>
      <c r="AF315" s="148"/>
      <c r="AG315" s="148" t="s">
        <v>407</v>
      </c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outlineLevel="1" x14ac:dyDescent="0.2">
      <c r="A316" s="155"/>
      <c r="B316" s="156"/>
      <c r="C316" s="187" t="s">
        <v>1016</v>
      </c>
      <c r="D316" s="185"/>
      <c r="E316" s="186">
        <v>6.3</v>
      </c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48"/>
      <c r="Z316" s="148"/>
      <c r="AA316" s="148"/>
      <c r="AB316" s="148"/>
      <c r="AC316" s="148"/>
      <c r="AD316" s="148"/>
      <c r="AE316" s="148"/>
      <c r="AF316" s="148"/>
      <c r="AG316" s="148" t="s">
        <v>200</v>
      </c>
      <c r="AH316" s="148">
        <v>0</v>
      </c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</row>
    <row r="317" spans="1:60" ht="33.75" outlineLevel="1" x14ac:dyDescent="0.2">
      <c r="A317" s="155"/>
      <c r="B317" s="156"/>
      <c r="C317" s="187" t="s">
        <v>1017</v>
      </c>
      <c r="D317" s="185"/>
      <c r="E317" s="186">
        <v>1868.72</v>
      </c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48"/>
      <c r="Z317" s="148"/>
      <c r="AA317" s="148"/>
      <c r="AB317" s="148"/>
      <c r="AC317" s="148"/>
      <c r="AD317" s="148"/>
      <c r="AE317" s="148"/>
      <c r="AF317" s="148"/>
      <c r="AG317" s="148" t="s">
        <v>200</v>
      </c>
      <c r="AH317" s="148">
        <v>0</v>
      </c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ht="22.5" outlineLevel="1" x14ac:dyDescent="0.2">
      <c r="A318" s="166">
        <v>146</v>
      </c>
      <c r="B318" s="167" t="s">
        <v>620</v>
      </c>
      <c r="C318" s="181" t="s">
        <v>621</v>
      </c>
      <c r="D318" s="168" t="s">
        <v>218</v>
      </c>
      <c r="E318" s="169">
        <v>1034.02</v>
      </c>
      <c r="F318" s="170"/>
      <c r="G318" s="171">
        <f>ROUND(E318*F318,2)</f>
        <v>0</v>
      </c>
      <c r="H318" s="158">
        <v>16.82</v>
      </c>
      <c r="I318" s="157">
        <f>ROUND(E318*H318,2)</f>
        <v>17392.22</v>
      </c>
      <c r="J318" s="158">
        <v>28.48</v>
      </c>
      <c r="K318" s="157">
        <f>ROUND(E318*J318,2)</f>
        <v>29448.89</v>
      </c>
      <c r="L318" s="157">
        <v>15</v>
      </c>
      <c r="M318" s="157">
        <f>G318*(1+L318/100)</f>
        <v>0</v>
      </c>
      <c r="N318" s="157">
        <v>1.4499999999999999E-3</v>
      </c>
      <c r="O318" s="157">
        <f>ROUND(E318*N318,2)</f>
        <v>1.5</v>
      </c>
      <c r="P318" s="157">
        <v>0</v>
      </c>
      <c r="Q318" s="157">
        <f>ROUND(E318*P318,2)</f>
        <v>0</v>
      </c>
      <c r="R318" s="157"/>
      <c r="S318" s="157" t="s">
        <v>622</v>
      </c>
      <c r="T318" s="157" t="s">
        <v>622</v>
      </c>
      <c r="U318" s="157">
        <v>5.5E-2</v>
      </c>
      <c r="V318" s="157">
        <f>ROUND(E318*U318,2)</f>
        <v>56.87</v>
      </c>
      <c r="W318" s="157"/>
      <c r="X318" s="157" t="s">
        <v>169</v>
      </c>
      <c r="Y318" s="148"/>
      <c r="Z318" s="148"/>
      <c r="AA318" s="148"/>
      <c r="AB318" s="148"/>
      <c r="AC318" s="148"/>
      <c r="AD318" s="148"/>
      <c r="AE318" s="148"/>
      <c r="AF318" s="148"/>
      <c r="AG318" s="148" t="s">
        <v>407</v>
      </c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ht="22.5" outlineLevel="1" x14ac:dyDescent="0.2">
      <c r="A319" s="155"/>
      <c r="B319" s="156"/>
      <c r="C319" s="187" t="s">
        <v>1018</v>
      </c>
      <c r="D319" s="185"/>
      <c r="E319" s="186">
        <v>1034.02</v>
      </c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48"/>
      <c r="Z319" s="148"/>
      <c r="AA319" s="148"/>
      <c r="AB319" s="148"/>
      <c r="AC319" s="148"/>
      <c r="AD319" s="148"/>
      <c r="AE319" s="148"/>
      <c r="AF319" s="148"/>
      <c r="AG319" s="148" t="s">
        <v>200</v>
      </c>
      <c r="AH319" s="148">
        <v>0</v>
      </c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outlineLevel="1" x14ac:dyDescent="0.2">
      <c r="A320" s="166">
        <v>147</v>
      </c>
      <c r="B320" s="167" t="s">
        <v>623</v>
      </c>
      <c r="C320" s="181" t="s">
        <v>624</v>
      </c>
      <c r="D320" s="168" t="s">
        <v>198</v>
      </c>
      <c r="E320" s="169">
        <v>0.71645000000000003</v>
      </c>
      <c r="F320" s="170"/>
      <c r="G320" s="171">
        <f>ROUND(E320*F320,2)</f>
        <v>0</v>
      </c>
      <c r="H320" s="158">
        <v>1343</v>
      </c>
      <c r="I320" s="157">
        <f>ROUND(E320*H320,2)</f>
        <v>962.19</v>
      </c>
      <c r="J320" s="158">
        <v>0</v>
      </c>
      <c r="K320" s="157">
        <f>ROUND(E320*J320,2)</f>
        <v>0</v>
      </c>
      <c r="L320" s="157">
        <v>15</v>
      </c>
      <c r="M320" s="157">
        <f>G320*(1+L320/100)</f>
        <v>0</v>
      </c>
      <c r="N320" s="157">
        <v>2.3570000000000001E-2</v>
      </c>
      <c r="O320" s="157">
        <f>ROUND(E320*N320,2)</f>
        <v>0.02</v>
      </c>
      <c r="P320" s="157">
        <v>0</v>
      </c>
      <c r="Q320" s="157">
        <f>ROUND(E320*P320,2)</f>
        <v>0</v>
      </c>
      <c r="R320" s="157"/>
      <c r="S320" s="157" t="s">
        <v>187</v>
      </c>
      <c r="T320" s="157" t="s">
        <v>187</v>
      </c>
      <c r="U320" s="157">
        <v>0</v>
      </c>
      <c r="V320" s="157">
        <f>ROUND(E320*U320,2)</f>
        <v>0</v>
      </c>
      <c r="W320" s="157"/>
      <c r="X320" s="157" t="s">
        <v>169</v>
      </c>
      <c r="Y320" s="148"/>
      <c r="Z320" s="148"/>
      <c r="AA320" s="148"/>
      <c r="AB320" s="148"/>
      <c r="AC320" s="148"/>
      <c r="AD320" s="148"/>
      <c r="AE320" s="148"/>
      <c r="AF320" s="148"/>
      <c r="AG320" s="148" t="s">
        <v>407</v>
      </c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</row>
    <row r="321" spans="1:60" outlineLevel="1" x14ac:dyDescent="0.2">
      <c r="A321" s="155"/>
      <c r="B321" s="156"/>
      <c r="C321" s="187" t="s">
        <v>1019</v>
      </c>
      <c r="D321" s="185"/>
      <c r="E321" s="186">
        <v>4.6449999999999998E-2</v>
      </c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48"/>
      <c r="Z321" s="148"/>
      <c r="AA321" s="148"/>
      <c r="AB321" s="148"/>
      <c r="AC321" s="148"/>
      <c r="AD321" s="148"/>
      <c r="AE321" s="148"/>
      <c r="AF321" s="148"/>
      <c r="AG321" s="148" t="s">
        <v>200</v>
      </c>
      <c r="AH321" s="148">
        <v>0</v>
      </c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</row>
    <row r="322" spans="1:60" outlineLevel="1" x14ac:dyDescent="0.2">
      <c r="A322" s="155"/>
      <c r="B322" s="156"/>
      <c r="C322" s="187" t="s">
        <v>1020</v>
      </c>
      <c r="D322" s="185"/>
      <c r="E322" s="186">
        <v>0.67</v>
      </c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48"/>
      <c r="Z322" s="148"/>
      <c r="AA322" s="148"/>
      <c r="AB322" s="148"/>
      <c r="AC322" s="148"/>
      <c r="AD322" s="148"/>
      <c r="AE322" s="148"/>
      <c r="AF322" s="148"/>
      <c r="AG322" s="148" t="s">
        <v>200</v>
      </c>
      <c r="AH322" s="148">
        <v>0</v>
      </c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 x14ac:dyDescent="0.2">
      <c r="A323" s="166">
        <v>148</v>
      </c>
      <c r="B323" s="167" t="s">
        <v>627</v>
      </c>
      <c r="C323" s="181" t="s">
        <v>628</v>
      </c>
      <c r="D323" s="168" t="s">
        <v>218</v>
      </c>
      <c r="E323" s="169">
        <v>3750.04</v>
      </c>
      <c r="F323" s="170"/>
      <c r="G323" s="171">
        <f>ROUND(E323*F323,2)</f>
        <v>0</v>
      </c>
      <c r="H323" s="158">
        <v>7.67</v>
      </c>
      <c r="I323" s="157">
        <f>ROUND(E323*H323,2)</f>
        <v>28762.81</v>
      </c>
      <c r="J323" s="158">
        <v>58.53</v>
      </c>
      <c r="K323" s="157">
        <f>ROUND(E323*J323,2)</f>
        <v>219489.84</v>
      </c>
      <c r="L323" s="157">
        <v>15</v>
      </c>
      <c r="M323" s="157">
        <f>G323*(1+L323/100)</f>
        <v>0</v>
      </c>
      <c r="N323" s="157">
        <v>1.6000000000000001E-4</v>
      </c>
      <c r="O323" s="157">
        <f>ROUND(E323*N323,2)</f>
        <v>0.6</v>
      </c>
      <c r="P323" s="157">
        <v>0</v>
      </c>
      <c r="Q323" s="157">
        <f>ROUND(E323*P323,2)</f>
        <v>0</v>
      </c>
      <c r="R323" s="157"/>
      <c r="S323" s="157" t="s">
        <v>187</v>
      </c>
      <c r="T323" s="157" t="s">
        <v>187</v>
      </c>
      <c r="U323" s="157">
        <v>0.15</v>
      </c>
      <c r="V323" s="157">
        <f>ROUND(E323*U323,2)</f>
        <v>562.51</v>
      </c>
      <c r="W323" s="157"/>
      <c r="X323" s="157" t="s">
        <v>169</v>
      </c>
      <c r="Y323" s="148"/>
      <c r="Z323" s="148"/>
      <c r="AA323" s="148"/>
      <c r="AB323" s="148"/>
      <c r="AC323" s="148"/>
      <c r="AD323" s="148"/>
      <c r="AE323" s="148"/>
      <c r="AF323" s="148"/>
      <c r="AG323" s="148" t="s">
        <v>407</v>
      </c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outlineLevel="1" x14ac:dyDescent="0.2">
      <c r="A324" s="155"/>
      <c r="B324" s="156"/>
      <c r="C324" s="187" t="s">
        <v>1021</v>
      </c>
      <c r="D324" s="185"/>
      <c r="E324" s="186">
        <v>12.6</v>
      </c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48"/>
      <c r="Z324" s="148"/>
      <c r="AA324" s="148"/>
      <c r="AB324" s="148"/>
      <c r="AC324" s="148"/>
      <c r="AD324" s="148"/>
      <c r="AE324" s="148"/>
      <c r="AF324" s="148"/>
      <c r="AG324" s="148" t="s">
        <v>200</v>
      </c>
      <c r="AH324" s="148">
        <v>0</v>
      </c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outlineLevel="1" x14ac:dyDescent="0.2">
      <c r="A325" s="155"/>
      <c r="B325" s="156"/>
      <c r="C325" s="187" t="s">
        <v>1022</v>
      </c>
      <c r="D325" s="185"/>
      <c r="E325" s="186">
        <v>3737.44</v>
      </c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48"/>
      <c r="Z325" s="148"/>
      <c r="AA325" s="148"/>
      <c r="AB325" s="148"/>
      <c r="AC325" s="148"/>
      <c r="AD325" s="148"/>
      <c r="AE325" s="148"/>
      <c r="AF325" s="148"/>
      <c r="AG325" s="148" t="s">
        <v>200</v>
      </c>
      <c r="AH325" s="148">
        <v>0</v>
      </c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</row>
    <row r="326" spans="1:60" outlineLevel="1" x14ac:dyDescent="0.2">
      <c r="A326" s="172">
        <v>149</v>
      </c>
      <c r="B326" s="173" t="s">
        <v>630</v>
      </c>
      <c r="C326" s="180" t="s">
        <v>631</v>
      </c>
      <c r="D326" s="174" t="s">
        <v>198</v>
      </c>
      <c r="E326" s="175">
        <v>0.71645000000000003</v>
      </c>
      <c r="F326" s="176"/>
      <c r="G326" s="177">
        <f>ROUND(E326*F326,2)</f>
        <v>0</v>
      </c>
      <c r="H326" s="158">
        <v>0</v>
      </c>
      <c r="I326" s="157">
        <f>ROUND(E326*H326,2)</f>
        <v>0</v>
      </c>
      <c r="J326" s="158">
        <v>8000</v>
      </c>
      <c r="K326" s="157">
        <f>ROUND(E326*J326,2)</f>
        <v>5731.6</v>
      </c>
      <c r="L326" s="157">
        <v>15</v>
      </c>
      <c r="M326" s="157">
        <f>G326*(1+L326/100)</f>
        <v>0</v>
      </c>
      <c r="N326" s="157">
        <v>0</v>
      </c>
      <c r="O326" s="157">
        <f>ROUND(E326*N326,2)</f>
        <v>0</v>
      </c>
      <c r="P326" s="157">
        <v>0</v>
      </c>
      <c r="Q326" s="157">
        <f>ROUND(E326*P326,2)</f>
        <v>0</v>
      </c>
      <c r="R326" s="157"/>
      <c r="S326" s="157" t="s">
        <v>167</v>
      </c>
      <c r="T326" s="157" t="s">
        <v>168</v>
      </c>
      <c r="U326" s="157">
        <v>0</v>
      </c>
      <c r="V326" s="157">
        <f>ROUND(E326*U326,2)</f>
        <v>0</v>
      </c>
      <c r="W326" s="157"/>
      <c r="X326" s="157" t="s">
        <v>169</v>
      </c>
      <c r="Y326" s="148"/>
      <c r="Z326" s="148"/>
      <c r="AA326" s="148"/>
      <c r="AB326" s="148"/>
      <c r="AC326" s="148"/>
      <c r="AD326" s="148"/>
      <c r="AE326" s="148"/>
      <c r="AF326" s="148"/>
      <c r="AG326" s="148" t="s">
        <v>170</v>
      </c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ht="22.5" outlineLevel="1" x14ac:dyDescent="0.2">
      <c r="A327" s="166">
        <v>150</v>
      </c>
      <c r="B327" s="167" t="s">
        <v>632</v>
      </c>
      <c r="C327" s="181" t="s">
        <v>633</v>
      </c>
      <c r="D327" s="168" t="s">
        <v>634</v>
      </c>
      <c r="E327" s="169">
        <v>735.9</v>
      </c>
      <c r="F327" s="170"/>
      <c r="G327" s="171">
        <f>ROUND(E327*F327,2)</f>
        <v>0</v>
      </c>
      <c r="H327" s="158">
        <v>0</v>
      </c>
      <c r="I327" s="157">
        <f>ROUND(E327*H327,2)</f>
        <v>0</v>
      </c>
      <c r="J327" s="158">
        <v>69</v>
      </c>
      <c r="K327" s="157">
        <f>ROUND(E327*J327,2)</f>
        <v>50777.1</v>
      </c>
      <c r="L327" s="157">
        <v>15</v>
      </c>
      <c r="M327" s="157">
        <f>G327*(1+L327/100)</f>
        <v>0</v>
      </c>
      <c r="N327" s="157">
        <v>0</v>
      </c>
      <c r="O327" s="157">
        <f>ROUND(E327*N327,2)</f>
        <v>0</v>
      </c>
      <c r="P327" s="157">
        <v>0</v>
      </c>
      <c r="Q327" s="157">
        <f>ROUND(E327*P327,2)</f>
        <v>0</v>
      </c>
      <c r="R327" s="157"/>
      <c r="S327" s="157" t="s">
        <v>167</v>
      </c>
      <c r="T327" s="157" t="s">
        <v>168</v>
      </c>
      <c r="U327" s="157">
        <v>0</v>
      </c>
      <c r="V327" s="157">
        <f>ROUND(E327*U327,2)</f>
        <v>0</v>
      </c>
      <c r="W327" s="157"/>
      <c r="X327" s="157" t="s">
        <v>169</v>
      </c>
      <c r="Y327" s="148"/>
      <c r="Z327" s="148"/>
      <c r="AA327" s="148"/>
      <c r="AB327" s="148"/>
      <c r="AC327" s="148"/>
      <c r="AD327" s="148"/>
      <c r="AE327" s="148"/>
      <c r="AF327" s="148"/>
      <c r="AG327" s="148" t="s">
        <v>170</v>
      </c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 x14ac:dyDescent="0.2">
      <c r="A328" s="155"/>
      <c r="B328" s="156"/>
      <c r="C328" s="187" t="s">
        <v>1023</v>
      </c>
      <c r="D328" s="185"/>
      <c r="E328" s="186">
        <v>735.9</v>
      </c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48"/>
      <c r="Z328" s="148"/>
      <c r="AA328" s="148"/>
      <c r="AB328" s="148"/>
      <c r="AC328" s="148"/>
      <c r="AD328" s="148"/>
      <c r="AE328" s="148"/>
      <c r="AF328" s="148"/>
      <c r="AG328" s="148" t="s">
        <v>200</v>
      </c>
      <c r="AH328" s="148">
        <v>0</v>
      </c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 x14ac:dyDescent="0.2">
      <c r="A329" s="166">
        <v>151</v>
      </c>
      <c r="B329" s="167" t="s">
        <v>635</v>
      </c>
      <c r="C329" s="181" t="s">
        <v>636</v>
      </c>
      <c r="D329" s="168" t="s">
        <v>218</v>
      </c>
      <c r="E329" s="169">
        <v>118.9375</v>
      </c>
      <c r="F329" s="170"/>
      <c r="G329" s="171">
        <f>ROUND(E329*F329,2)</f>
        <v>0</v>
      </c>
      <c r="H329" s="158">
        <v>297.5</v>
      </c>
      <c r="I329" s="157">
        <f>ROUND(E329*H329,2)</f>
        <v>35383.910000000003</v>
      </c>
      <c r="J329" s="158">
        <v>0</v>
      </c>
      <c r="K329" s="157">
        <f>ROUND(E329*J329,2)</f>
        <v>0</v>
      </c>
      <c r="L329" s="157">
        <v>15</v>
      </c>
      <c r="M329" s="157">
        <f>G329*(1+L329/100)</f>
        <v>0</v>
      </c>
      <c r="N329" s="157">
        <v>1.5699999999999999E-2</v>
      </c>
      <c r="O329" s="157">
        <f>ROUND(E329*N329,2)</f>
        <v>1.87</v>
      </c>
      <c r="P329" s="157">
        <v>0</v>
      </c>
      <c r="Q329" s="157">
        <f>ROUND(E329*P329,2)</f>
        <v>0</v>
      </c>
      <c r="R329" s="157" t="s">
        <v>363</v>
      </c>
      <c r="S329" s="157" t="s">
        <v>187</v>
      </c>
      <c r="T329" s="157" t="s">
        <v>187</v>
      </c>
      <c r="U329" s="157">
        <v>0</v>
      </c>
      <c r="V329" s="157">
        <f>ROUND(E329*U329,2)</f>
        <v>0</v>
      </c>
      <c r="W329" s="157"/>
      <c r="X329" s="157" t="s">
        <v>183</v>
      </c>
      <c r="Y329" s="148"/>
      <c r="Z329" s="148"/>
      <c r="AA329" s="148"/>
      <c r="AB329" s="148"/>
      <c r="AC329" s="148"/>
      <c r="AD329" s="148"/>
      <c r="AE329" s="148"/>
      <c r="AF329" s="148"/>
      <c r="AG329" s="148" t="s">
        <v>540</v>
      </c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 x14ac:dyDescent="0.2">
      <c r="A330" s="155"/>
      <c r="B330" s="156"/>
      <c r="C330" s="187" t="s">
        <v>1024</v>
      </c>
      <c r="D330" s="185"/>
      <c r="E330" s="186">
        <v>118.94</v>
      </c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48"/>
      <c r="Z330" s="148"/>
      <c r="AA330" s="148"/>
      <c r="AB330" s="148"/>
      <c r="AC330" s="148"/>
      <c r="AD330" s="148"/>
      <c r="AE330" s="148"/>
      <c r="AF330" s="148"/>
      <c r="AG330" s="148" t="s">
        <v>200</v>
      </c>
      <c r="AH330" s="148">
        <v>0</v>
      </c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ht="22.5" outlineLevel="1" x14ac:dyDescent="0.2">
      <c r="A331" s="172">
        <v>152</v>
      </c>
      <c r="B331" s="173" t="s">
        <v>638</v>
      </c>
      <c r="C331" s="180" t="s">
        <v>639</v>
      </c>
      <c r="D331" s="174" t="s">
        <v>231</v>
      </c>
      <c r="E331" s="175">
        <v>31.306719999999999</v>
      </c>
      <c r="F331" s="176"/>
      <c r="G331" s="177">
        <f>ROUND(E331*F331,2)</f>
        <v>0</v>
      </c>
      <c r="H331" s="158">
        <v>0</v>
      </c>
      <c r="I331" s="157">
        <f>ROUND(E331*H331,2)</f>
        <v>0</v>
      </c>
      <c r="J331" s="158">
        <v>1507</v>
      </c>
      <c r="K331" s="157">
        <f>ROUND(E331*J331,2)</f>
        <v>47179.23</v>
      </c>
      <c r="L331" s="157">
        <v>15</v>
      </c>
      <c r="M331" s="157">
        <f>G331*(1+L331/100)</f>
        <v>0</v>
      </c>
      <c r="N331" s="157">
        <v>0</v>
      </c>
      <c r="O331" s="157">
        <f>ROUND(E331*N331,2)</f>
        <v>0</v>
      </c>
      <c r="P331" s="157">
        <v>0</v>
      </c>
      <c r="Q331" s="157">
        <f>ROUND(E331*P331,2)</f>
        <v>0</v>
      </c>
      <c r="R331" s="157"/>
      <c r="S331" s="157" t="s">
        <v>187</v>
      </c>
      <c r="T331" s="157" t="s">
        <v>187</v>
      </c>
      <c r="U331" s="157">
        <v>1.863</v>
      </c>
      <c r="V331" s="157">
        <f>ROUND(E331*U331,2)</f>
        <v>58.32</v>
      </c>
      <c r="W331" s="157"/>
      <c r="X331" s="157" t="s">
        <v>640</v>
      </c>
      <c r="Y331" s="148"/>
      <c r="Z331" s="148"/>
      <c r="AA331" s="148"/>
      <c r="AB331" s="148"/>
      <c r="AC331" s="148"/>
      <c r="AD331" s="148"/>
      <c r="AE331" s="148"/>
      <c r="AF331" s="148"/>
      <c r="AG331" s="148" t="s">
        <v>641</v>
      </c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x14ac:dyDescent="0.2">
      <c r="A332" s="160" t="s">
        <v>162</v>
      </c>
      <c r="B332" s="161" t="s">
        <v>115</v>
      </c>
      <c r="C332" s="179" t="s">
        <v>116</v>
      </c>
      <c r="D332" s="162"/>
      <c r="E332" s="163"/>
      <c r="F332" s="164"/>
      <c r="G332" s="165">
        <f>SUMIF(AG333:AG388,"&lt;&gt;NOR",G333:G388)</f>
        <v>0</v>
      </c>
      <c r="H332" s="159"/>
      <c r="I332" s="159">
        <f>SUM(I333:I388)</f>
        <v>1947965.0799999998</v>
      </c>
      <c r="J332" s="159"/>
      <c r="K332" s="159">
        <f>SUM(K333:K388)</f>
        <v>2262921.9700000007</v>
      </c>
      <c r="L332" s="159"/>
      <c r="M332" s="159">
        <f>SUM(M333:M388)</f>
        <v>0</v>
      </c>
      <c r="N332" s="159"/>
      <c r="O332" s="159">
        <f>SUM(O333:O388)</f>
        <v>28.370000000000005</v>
      </c>
      <c r="P332" s="159"/>
      <c r="Q332" s="159">
        <f>SUM(Q333:Q388)</f>
        <v>0</v>
      </c>
      <c r="R332" s="159"/>
      <c r="S332" s="159"/>
      <c r="T332" s="159"/>
      <c r="U332" s="159"/>
      <c r="V332" s="159">
        <f>SUM(V333:V388)</f>
        <v>3304.76</v>
      </c>
      <c r="W332" s="159"/>
      <c r="X332" s="159"/>
      <c r="AG332" t="s">
        <v>163</v>
      </c>
    </row>
    <row r="333" spans="1:60" outlineLevel="1" x14ac:dyDescent="0.2">
      <c r="A333" s="166">
        <v>153</v>
      </c>
      <c r="B333" s="167" t="s">
        <v>1025</v>
      </c>
      <c r="C333" s="181" t="s">
        <v>1026</v>
      </c>
      <c r="D333" s="168" t="s">
        <v>218</v>
      </c>
      <c r="E333" s="169">
        <v>1137.422</v>
      </c>
      <c r="F333" s="170"/>
      <c r="G333" s="171">
        <f>ROUND(E333*F333,2)</f>
        <v>0</v>
      </c>
      <c r="H333" s="158">
        <v>987.07</v>
      </c>
      <c r="I333" s="157">
        <f>ROUND(E333*H333,2)</f>
        <v>1122715.1299999999</v>
      </c>
      <c r="J333" s="158">
        <v>879.93</v>
      </c>
      <c r="K333" s="157">
        <f>ROUND(E333*J333,2)</f>
        <v>1000851.74</v>
      </c>
      <c r="L333" s="157">
        <v>15</v>
      </c>
      <c r="M333" s="157">
        <f>G333*(1+L333/100)</f>
        <v>0</v>
      </c>
      <c r="N333" s="157">
        <v>1.8329999999999999E-2</v>
      </c>
      <c r="O333" s="157">
        <f>ROUND(E333*N333,2)</f>
        <v>20.85</v>
      </c>
      <c r="P333" s="157">
        <v>0</v>
      </c>
      <c r="Q333" s="157">
        <f>ROUND(E333*P333,2)</f>
        <v>0</v>
      </c>
      <c r="R333" s="157"/>
      <c r="S333" s="157" t="s">
        <v>187</v>
      </c>
      <c r="T333" s="157" t="s">
        <v>187</v>
      </c>
      <c r="U333" s="157">
        <v>1.6383000000000001</v>
      </c>
      <c r="V333" s="157">
        <f>ROUND(E333*U333,2)</f>
        <v>1863.44</v>
      </c>
      <c r="W333" s="157"/>
      <c r="X333" s="157" t="s">
        <v>169</v>
      </c>
      <c r="Y333" s="148"/>
      <c r="Z333" s="148"/>
      <c r="AA333" s="148"/>
      <c r="AB333" s="148"/>
      <c r="AC333" s="148"/>
      <c r="AD333" s="148"/>
      <c r="AE333" s="148"/>
      <c r="AF333" s="148"/>
      <c r="AG333" s="148" t="s">
        <v>407</v>
      </c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</row>
    <row r="334" spans="1:60" ht="22.5" outlineLevel="1" x14ac:dyDescent="0.2">
      <c r="A334" s="155"/>
      <c r="B334" s="156"/>
      <c r="C334" s="187" t="s">
        <v>1027</v>
      </c>
      <c r="D334" s="185"/>
      <c r="E334" s="186">
        <v>1034.02</v>
      </c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48"/>
      <c r="Z334" s="148"/>
      <c r="AA334" s="148"/>
      <c r="AB334" s="148"/>
      <c r="AC334" s="148"/>
      <c r="AD334" s="148"/>
      <c r="AE334" s="148"/>
      <c r="AF334" s="148"/>
      <c r="AG334" s="148" t="s">
        <v>200</v>
      </c>
      <c r="AH334" s="148">
        <v>0</v>
      </c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</row>
    <row r="335" spans="1:60" outlineLevel="1" x14ac:dyDescent="0.2">
      <c r="A335" s="155"/>
      <c r="B335" s="156"/>
      <c r="C335" s="187" t="s">
        <v>1028</v>
      </c>
      <c r="D335" s="185"/>
      <c r="E335" s="186">
        <v>103.4</v>
      </c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48"/>
      <c r="Z335" s="148"/>
      <c r="AA335" s="148"/>
      <c r="AB335" s="148"/>
      <c r="AC335" s="148"/>
      <c r="AD335" s="148"/>
      <c r="AE335" s="148"/>
      <c r="AF335" s="148"/>
      <c r="AG335" s="148" t="s">
        <v>200</v>
      </c>
      <c r="AH335" s="148">
        <v>0</v>
      </c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</row>
    <row r="336" spans="1:60" outlineLevel="1" x14ac:dyDescent="0.2">
      <c r="A336" s="172">
        <v>154</v>
      </c>
      <c r="B336" s="173" t="s">
        <v>646</v>
      </c>
      <c r="C336" s="180" t="s">
        <v>647</v>
      </c>
      <c r="D336" s="174" t="s">
        <v>343</v>
      </c>
      <c r="E336" s="175">
        <v>211</v>
      </c>
      <c r="F336" s="176"/>
      <c r="G336" s="177">
        <f>ROUND(E336*F336,2)</f>
        <v>0</v>
      </c>
      <c r="H336" s="158">
        <v>373.11</v>
      </c>
      <c r="I336" s="157">
        <f>ROUND(E336*H336,2)</f>
        <v>78726.210000000006</v>
      </c>
      <c r="J336" s="158">
        <v>386.89</v>
      </c>
      <c r="K336" s="157">
        <f>ROUND(E336*J336,2)</f>
        <v>81633.789999999994</v>
      </c>
      <c r="L336" s="157">
        <v>15</v>
      </c>
      <c r="M336" s="157">
        <f>G336*(1+L336/100)</f>
        <v>0</v>
      </c>
      <c r="N336" s="157">
        <v>4.4000000000000003E-3</v>
      </c>
      <c r="O336" s="157">
        <f>ROUND(E336*N336,2)</f>
        <v>0.93</v>
      </c>
      <c r="P336" s="157">
        <v>0</v>
      </c>
      <c r="Q336" s="157">
        <f>ROUND(E336*P336,2)</f>
        <v>0</v>
      </c>
      <c r="R336" s="157"/>
      <c r="S336" s="157" t="s">
        <v>187</v>
      </c>
      <c r="T336" s="157" t="s">
        <v>187</v>
      </c>
      <c r="U336" s="157">
        <v>0.79179999999999995</v>
      </c>
      <c r="V336" s="157">
        <f>ROUND(E336*U336,2)</f>
        <v>167.07</v>
      </c>
      <c r="W336" s="157"/>
      <c r="X336" s="157" t="s">
        <v>169</v>
      </c>
      <c r="Y336" s="148"/>
      <c r="Z336" s="148"/>
      <c r="AA336" s="148"/>
      <c r="AB336" s="148"/>
      <c r="AC336" s="148"/>
      <c r="AD336" s="148"/>
      <c r="AE336" s="148"/>
      <c r="AF336" s="148"/>
      <c r="AG336" s="148" t="s">
        <v>407</v>
      </c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</row>
    <row r="337" spans="1:60" outlineLevel="1" x14ac:dyDescent="0.2">
      <c r="A337" s="172">
        <v>155</v>
      </c>
      <c r="B337" s="173" t="s">
        <v>648</v>
      </c>
      <c r="C337" s="180" t="s">
        <v>649</v>
      </c>
      <c r="D337" s="174" t="s">
        <v>343</v>
      </c>
      <c r="E337" s="175">
        <v>122</v>
      </c>
      <c r="F337" s="176"/>
      <c r="G337" s="177">
        <f>ROUND(E337*F337,2)</f>
        <v>0</v>
      </c>
      <c r="H337" s="158">
        <v>289.12</v>
      </c>
      <c r="I337" s="157">
        <f>ROUND(E337*H337,2)</f>
        <v>35272.639999999999</v>
      </c>
      <c r="J337" s="158">
        <v>252.88</v>
      </c>
      <c r="K337" s="157">
        <f>ROUND(E337*J337,2)</f>
        <v>30851.360000000001</v>
      </c>
      <c r="L337" s="157">
        <v>15</v>
      </c>
      <c r="M337" s="157">
        <f>G337*(1+L337/100)</f>
        <v>0</v>
      </c>
      <c r="N337" s="157">
        <v>3.0000000000000001E-3</v>
      </c>
      <c r="O337" s="157">
        <f>ROUND(E337*N337,2)</f>
        <v>0.37</v>
      </c>
      <c r="P337" s="157">
        <v>0</v>
      </c>
      <c r="Q337" s="157">
        <f>ROUND(E337*P337,2)</f>
        <v>0</v>
      </c>
      <c r="R337" s="157"/>
      <c r="S337" s="157" t="s">
        <v>187</v>
      </c>
      <c r="T337" s="157" t="s">
        <v>187</v>
      </c>
      <c r="U337" s="157">
        <v>0.47016000000000002</v>
      </c>
      <c r="V337" s="157">
        <f>ROUND(E337*U337,2)</f>
        <v>57.36</v>
      </c>
      <c r="W337" s="157"/>
      <c r="X337" s="157" t="s">
        <v>169</v>
      </c>
      <c r="Y337" s="148"/>
      <c r="Z337" s="148"/>
      <c r="AA337" s="148"/>
      <c r="AB337" s="148"/>
      <c r="AC337" s="148"/>
      <c r="AD337" s="148"/>
      <c r="AE337" s="148"/>
      <c r="AF337" s="148"/>
      <c r="AG337" s="148" t="s">
        <v>407</v>
      </c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</row>
    <row r="338" spans="1:60" outlineLevel="1" x14ac:dyDescent="0.2">
      <c r="A338" s="172">
        <v>156</v>
      </c>
      <c r="B338" s="173" t="s">
        <v>650</v>
      </c>
      <c r="C338" s="180" t="s">
        <v>651</v>
      </c>
      <c r="D338" s="174" t="s">
        <v>343</v>
      </c>
      <c r="E338" s="175">
        <v>71</v>
      </c>
      <c r="F338" s="176"/>
      <c r="G338" s="177">
        <f>ROUND(E338*F338,2)</f>
        <v>0</v>
      </c>
      <c r="H338" s="158">
        <v>428.25</v>
      </c>
      <c r="I338" s="157">
        <f>ROUND(E338*H338,2)</f>
        <v>30405.75</v>
      </c>
      <c r="J338" s="158">
        <v>322.75</v>
      </c>
      <c r="K338" s="157">
        <f>ROUND(E338*J338,2)</f>
        <v>22915.25</v>
      </c>
      <c r="L338" s="157">
        <v>15</v>
      </c>
      <c r="M338" s="157">
        <f>G338*(1+L338/100)</f>
        <v>0</v>
      </c>
      <c r="N338" s="157">
        <v>4.2500000000000003E-3</v>
      </c>
      <c r="O338" s="157">
        <f>ROUND(E338*N338,2)</f>
        <v>0.3</v>
      </c>
      <c r="P338" s="157">
        <v>0</v>
      </c>
      <c r="Q338" s="157">
        <f>ROUND(E338*P338,2)</f>
        <v>0</v>
      </c>
      <c r="R338" s="157"/>
      <c r="S338" s="157" t="s">
        <v>187</v>
      </c>
      <c r="T338" s="157" t="s">
        <v>187</v>
      </c>
      <c r="U338" s="157">
        <v>0.59277000000000002</v>
      </c>
      <c r="V338" s="157">
        <f>ROUND(E338*U338,2)</f>
        <v>42.09</v>
      </c>
      <c r="W338" s="157"/>
      <c r="X338" s="157" t="s">
        <v>169</v>
      </c>
      <c r="Y338" s="148"/>
      <c r="Z338" s="148"/>
      <c r="AA338" s="148"/>
      <c r="AB338" s="148"/>
      <c r="AC338" s="148"/>
      <c r="AD338" s="148"/>
      <c r="AE338" s="148"/>
      <c r="AF338" s="148"/>
      <c r="AG338" s="148" t="s">
        <v>407</v>
      </c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</row>
    <row r="339" spans="1:60" outlineLevel="1" x14ac:dyDescent="0.2">
      <c r="A339" s="166">
        <v>157</v>
      </c>
      <c r="B339" s="167" t="s">
        <v>654</v>
      </c>
      <c r="C339" s="181" t="s">
        <v>655</v>
      </c>
      <c r="D339" s="168" t="s">
        <v>343</v>
      </c>
      <c r="E339" s="169">
        <v>50.25</v>
      </c>
      <c r="F339" s="170"/>
      <c r="G339" s="171">
        <f>ROUND(E339*F339,2)</f>
        <v>0</v>
      </c>
      <c r="H339" s="158">
        <v>198.65</v>
      </c>
      <c r="I339" s="157">
        <f>ROUND(E339*H339,2)</f>
        <v>9982.16</v>
      </c>
      <c r="J339" s="158">
        <v>443.35</v>
      </c>
      <c r="K339" s="157">
        <f>ROUND(E339*J339,2)</f>
        <v>22278.34</v>
      </c>
      <c r="L339" s="157">
        <v>15</v>
      </c>
      <c r="M339" s="157">
        <f>G339*(1+L339/100)</f>
        <v>0</v>
      </c>
      <c r="N339" s="157">
        <v>2.99E-3</v>
      </c>
      <c r="O339" s="157">
        <f>ROUND(E339*N339,2)</f>
        <v>0.15</v>
      </c>
      <c r="P339" s="157">
        <v>0</v>
      </c>
      <c r="Q339" s="157">
        <f>ROUND(E339*P339,2)</f>
        <v>0</v>
      </c>
      <c r="R339" s="157"/>
      <c r="S339" s="157" t="s">
        <v>187</v>
      </c>
      <c r="T339" s="157" t="s">
        <v>187</v>
      </c>
      <c r="U339" s="157">
        <v>0.87344999999999995</v>
      </c>
      <c r="V339" s="157">
        <f>ROUND(E339*U339,2)</f>
        <v>43.89</v>
      </c>
      <c r="W339" s="157"/>
      <c r="X339" s="157" t="s">
        <v>169</v>
      </c>
      <c r="Y339" s="148"/>
      <c r="Z339" s="148"/>
      <c r="AA339" s="148"/>
      <c r="AB339" s="148"/>
      <c r="AC339" s="148"/>
      <c r="AD339" s="148"/>
      <c r="AE339" s="148"/>
      <c r="AF339" s="148"/>
      <c r="AG339" s="148" t="s">
        <v>407</v>
      </c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</row>
    <row r="340" spans="1:60" outlineLevel="1" x14ac:dyDescent="0.2">
      <c r="A340" s="155"/>
      <c r="B340" s="156"/>
      <c r="C340" s="187" t="s">
        <v>1029</v>
      </c>
      <c r="D340" s="185"/>
      <c r="E340" s="186">
        <v>10.74</v>
      </c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48"/>
      <c r="Z340" s="148"/>
      <c r="AA340" s="148"/>
      <c r="AB340" s="148"/>
      <c r="AC340" s="148"/>
      <c r="AD340" s="148"/>
      <c r="AE340" s="148"/>
      <c r="AF340" s="148"/>
      <c r="AG340" s="148" t="s">
        <v>200</v>
      </c>
      <c r="AH340" s="148">
        <v>0</v>
      </c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</row>
    <row r="341" spans="1:60" outlineLevel="1" x14ac:dyDescent="0.2">
      <c r="A341" s="155"/>
      <c r="B341" s="156"/>
      <c r="C341" s="187" t="s">
        <v>1030</v>
      </c>
      <c r="D341" s="185"/>
      <c r="E341" s="186">
        <v>4.7699999999999996</v>
      </c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48"/>
      <c r="Z341" s="148"/>
      <c r="AA341" s="148"/>
      <c r="AB341" s="148"/>
      <c r="AC341" s="148"/>
      <c r="AD341" s="148"/>
      <c r="AE341" s="148"/>
      <c r="AF341" s="148"/>
      <c r="AG341" s="148" t="s">
        <v>200</v>
      </c>
      <c r="AH341" s="148">
        <v>0</v>
      </c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</row>
    <row r="342" spans="1:60" outlineLevel="1" x14ac:dyDescent="0.2">
      <c r="A342" s="155"/>
      <c r="B342" s="156"/>
      <c r="C342" s="187" t="s">
        <v>1031</v>
      </c>
      <c r="D342" s="185"/>
      <c r="E342" s="186">
        <v>4.4400000000000004</v>
      </c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48"/>
      <c r="Z342" s="148"/>
      <c r="AA342" s="148"/>
      <c r="AB342" s="148"/>
      <c r="AC342" s="148"/>
      <c r="AD342" s="148"/>
      <c r="AE342" s="148"/>
      <c r="AF342" s="148"/>
      <c r="AG342" s="148" t="s">
        <v>200</v>
      </c>
      <c r="AH342" s="148">
        <v>0</v>
      </c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</row>
    <row r="343" spans="1:60" outlineLevel="1" x14ac:dyDescent="0.2">
      <c r="A343" s="155"/>
      <c r="B343" s="156"/>
      <c r="C343" s="187" t="s">
        <v>1032</v>
      </c>
      <c r="D343" s="185"/>
      <c r="E343" s="186">
        <v>8.2200000000000006</v>
      </c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48"/>
      <c r="Z343" s="148"/>
      <c r="AA343" s="148"/>
      <c r="AB343" s="148"/>
      <c r="AC343" s="148"/>
      <c r="AD343" s="148"/>
      <c r="AE343" s="148"/>
      <c r="AF343" s="148"/>
      <c r="AG343" s="148" t="s">
        <v>200</v>
      </c>
      <c r="AH343" s="148">
        <v>0</v>
      </c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</row>
    <row r="344" spans="1:60" outlineLevel="1" x14ac:dyDescent="0.2">
      <c r="A344" s="155"/>
      <c r="B344" s="156"/>
      <c r="C344" s="187" t="s">
        <v>1033</v>
      </c>
      <c r="D344" s="185"/>
      <c r="E344" s="186">
        <v>22.08</v>
      </c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48"/>
      <c r="Z344" s="148"/>
      <c r="AA344" s="148"/>
      <c r="AB344" s="148"/>
      <c r="AC344" s="148"/>
      <c r="AD344" s="148"/>
      <c r="AE344" s="148"/>
      <c r="AF344" s="148"/>
      <c r="AG344" s="148" t="s">
        <v>200</v>
      </c>
      <c r="AH344" s="148">
        <v>0</v>
      </c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</row>
    <row r="345" spans="1:60" outlineLevel="1" x14ac:dyDescent="0.2">
      <c r="A345" s="166">
        <v>158</v>
      </c>
      <c r="B345" s="167" t="s">
        <v>659</v>
      </c>
      <c r="C345" s="181" t="s">
        <v>660</v>
      </c>
      <c r="D345" s="168" t="s">
        <v>343</v>
      </c>
      <c r="E345" s="169">
        <v>44.16</v>
      </c>
      <c r="F345" s="170"/>
      <c r="G345" s="171">
        <f>ROUND(E345*F345,2)</f>
        <v>0</v>
      </c>
      <c r="H345" s="158">
        <v>256.32</v>
      </c>
      <c r="I345" s="157">
        <f>ROUND(E345*H345,2)</f>
        <v>11319.09</v>
      </c>
      <c r="J345" s="158">
        <v>427.68</v>
      </c>
      <c r="K345" s="157">
        <f>ROUND(E345*J345,2)</f>
        <v>18886.349999999999</v>
      </c>
      <c r="L345" s="157">
        <v>15</v>
      </c>
      <c r="M345" s="157">
        <f>G345*(1+L345/100)</f>
        <v>0</v>
      </c>
      <c r="N345" s="157">
        <v>3.4099999999999998E-3</v>
      </c>
      <c r="O345" s="157">
        <f>ROUND(E345*N345,2)</f>
        <v>0.15</v>
      </c>
      <c r="P345" s="157">
        <v>0</v>
      </c>
      <c r="Q345" s="157">
        <f>ROUND(E345*P345,2)</f>
        <v>0</v>
      </c>
      <c r="R345" s="157"/>
      <c r="S345" s="157" t="s">
        <v>187</v>
      </c>
      <c r="T345" s="157" t="s">
        <v>187</v>
      </c>
      <c r="U345" s="157">
        <v>0.84499999999999997</v>
      </c>
      <c r="V345" s="157">
        <f>ROUND(E345*U345,2)</f>
        <v>37.32</v>
      </c>
      <c r="W345" s="157"/>
      <c r="X345" s="157" t="s">
        <v>169</v>
      </c>
      <c r="Y345" s="148"/>
      <c r="Z345" s="148"/>
      <c r="AA345" s="148"/>
      <c r="AB345" s="148"/>
      <c r="AC345" s="148"/>
      <c r="AD345" s="148"/>
      <c r="AE345" s="148"/>
      <c r="AF345" s="148"/>
      <c r="AG345" s="148" t="s">
        <v>407</v>
      </c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</row>
    <row r="346" spans="1:60" outlineLevel="1" x14ac:dyDescent="0.2">
      <c r="A346" s="155"/>
      <c r="B346" s="156"/>
      <c r="C346" s="187" t="s">
        <v>1034</v>
      </c>
      <c r="D346" s="185"/>
      <c r="E346" s="186">
        <v>44.16</v>
      </c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48"/>
      <c r="Z346" s="148"/>
      <c r="AA346" s="148"/>
      <c r="AB346" s="148"/>
      <c r="AC346" s="148"/>
      <c r="AD346" s="148"/>
      <c r="AE346" s="148"/>
      <c r="AF346" s="148"/>
      <c r="AG346" s="148" t="s">
        <v>200</v>
      </c>
      <c r="AH346" s="148">
        <v>0</v>
      </c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</row>
    <row r="347" spans="1:60" outlineLevel="1" x14ac:dyDescent="0.2">
      <c r="A347" s="166">
        <v>159</v>
      </c>
      <c r="B347" s="167" t="s">
        <v>662</v>
      </c>
      <c r="C347" s="181" t="s">
        <v>663</v>
      </c>
      <c r="D347" s="168" t="s">
        <v>343</v>
      </c>
      <c r="E347" s="169">
        <v>57.19</v>
      </c>
      <c r="F347" s="170"/>
      <c r="G347" s="171">
        <f>ROUND(E347*F347,2)</f>
        <v>0</v>
      </c>
      <c r="H347" s="158">
        <v>304.31</v>
      </c>
      <c r="I347" s="157">
        <f>ROUND(E347*H347,2)</f>
        <v>17403.490000000002</v>
      </c>
      <c r="J347" s="158">
        <v>445.69</v>
      </c>
      <c r="K347" s="157">
        <f>ROUND(E347*J347,2)</f>
        <v>25489.01</v>
      </c>
      <c r="L347" s="157">
        <v>15</v>
      </c>
      <c r="M347" s="157">
        <f>G347*(1+L347/100)</f>
        <v>0</v>
      </c>
      <c r="N347" s="157">
        <v>3.79E-3</v>
      </c>
      <c r="O347" s="157">
        <f>ROUND(E347*N347,2)</f>
        <v>0.22</v>
      </c>
      <c r="P347" s="157">
        <v>0</v>
      </c>
      <c r="Q347" s="157">
        <f>ROUND(E347*P347,2)</f>
        <v>0</v>
      </c>
      <c r="R347" s="157"/>
      <c r="S347" s="157" t="s">
        <v>187</v>
      </c>
      <c r="T347" s="157" t="s">
        <v>187</v>
      </c>
      <c r="U347" s="157">
        <v>0.877</v>
      </c>
      <c r="V347" s="157">
        <f>ROUND(E347*U347,2)</f>
        <v>50.16</v>
      </c>
      <c r="W347" s="157"/>
      <c r="X347" s="157" t="s">
        <v>169</v>
      </c>
      <c r="Y347" s="148"/>
      <c r="Z347" s="148"/>
      <c r="AA347" s="148"/>
      <c r="AB347" s="148"/>
      <c r="AC347" s="148"/>
      <c r="AD347" s="148"/>
      <c r="AE347" s="148"/>
      <c r="AF347" s="148"/>
      <c r="AG347" s="148" t="s">
        <v>407</v>
      </c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</row>
    <row r="348" spans="1:60" outlineLevel="1" x14ac:dyDescent="0.2">
      <c r="A348" s="155"/>
      <c r="B348" s="156"/>
      <c r="C348" s="187" t="s">
        <v>1035</v>
      </c>
      <c r="D348" s="185"/>
      <c r="E348" s="186">
        <v>38</v>
      </c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48"/>
      <c r="Z348" s="148"/>
      <c r="AA348" s="148"/>
      <c r="AB348" s="148"/>
      <c r="AC348" s="148"/>
      <c r="AD348" s="148"/>
      <c r="AE348" s="148"/>
      <c r="AF348" s="148"/>
      <c r="AG348" s="148" t="s">
        <v>200</v>
      </c>
      <c r="AH348" s="148">
        <v>0</v>
      </c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</row>
    <row r="349" spans="1:60" outlineLevel="1" x14ac:dyDescent="0.2">
      <c r="A349" s="155"/>
      <c r="B349" s="156"/>
      <c r="C349" s="187" t="s">
        <v>1036</v>
      </c>
      <c r="D349" s="185"/>
      <c r="E349" s="186">
        <v>3.64</v>
      </c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48"/>
      <c r="Z349" s="148"/>
      <c r="AA349" s="148"/>
      <c r="AB349" s="148"/>
      <c r="AC349" s="148"/>
      <c r="AD349" s="148"/>
      <c r="AE349" s="148"/>
      <c r="AF349" s="148"/>
      <c r="AG349" s="148" t="s">
        <v>200</v>
      </c>
      <c r="AH349" s="148">
        <v>0</v>
      </c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</row>
    <row r="350" spans="1:60" outlineLevel="1" x14ac:dyDescent="0.2">
      <c r="A350" s="155"/>
      <c r="B350" s="156"/>
      <c r="C350" s="187" t="s">
        <v>1037</v>
      </c>
      <c r="D350" s="185"/>
      <c r="E350" s="186">
        <v>3.88</v>
      </c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48"/>
      <c r="Z350" s="148"/>
      <c r="AA350" s="148"/>
      <c r="AB350" s="148"/>
      <c r="AC350" s="148"/>
      <c r="AD350" s="148"/>
      <c r="AE350" s="148"/>
      <c r="AF350" s="148"/>
      <c r="AG350" s="148" t="s">
        <v>200</v>
      </c>
      <c r="AH350" s="148">
        <v>0</v>
      </c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</row>
    <row r="351" spans="1:60" outlineLevel="1" x14ac:dyDescent="0.2">
      <c r="A351" s="155"/>
      <c r="B351" s="156"/>
      <c r="C351" s="187" t="s">
        <v>1038</v>
      </c>
      <c r="D351" s="185"/>
      <c r="E351" s="186">
        <v>2.62</v>
      </c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48"/>
      <c r="Z351" s="148"/>
      <c r="AA351" s="148"/>
      <c r="AB351" s="148"/>
      <c r="AC351" s="148"/>
      <c r="AD351" s="148"/>
      <c r="AE351" s="148"/>
      <c r="AF351" s="148"/>
      <c r="AG351" s="148" t="s">
        <v>200</v>
      </c>
      <c r="AH351" s="148">
        <v>0</v>
      </c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</row>
    <row r="352" spans="1:60" outlineLevel="1" x14ac:dyDescent="0.2">
      <c r="A352" s="155"/>
      <c r="B352" s="156"/>
      <c r="C352" s="187" t="s">
        <v>1039</v>
      </c>
      <c r="D352" s="185"/>
      <c r="E352" s="186">
        <v>2.38</v>
      </c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48"/>
      <c r="Z352" s="148"/>
      <c r="AA352" s="148"/>
      <c r="AB352" s="148"/>
      <c r="AC352" s="148"/>
      <c r="AD352" s="148"/>
      <c r="AE352" s="148"/>
      <c r="AF352" s="148"/>
      <c r="AG352" s="148" t="s">
        <v>200</v>
      </c>
      <c r="AH352" s="148">
        <v>0</v>
      </c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</row>
    <row r="353" spans="1:60" outlineLevel="1" x14ac:dyDescent="0.2">
      <c r="A353" s="155"/>
      <c r="B353" s="156"/>
      <c r="C353" s="187" t="s">
        <v>1040</v>
      </c>
      <c r="D353" s="185"/>
      <c r="E353" s="186">
        <v>4.3499999999999996</v>
      </c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48"/>
      <c r="Z353" s="148"/>
      <c r="AA353" s="148"/>
      <c r="AB353" s="148"/>
      <c r="AC353" s="148"/>
      <c r="AD353" s="148"/>
      <c r="AE353" s="148"/>
      <c r="AF353" s="148"/>
      <c r="AG353" s="148" t="s">
        <v>200</v>
      </c>
      <c r="AH353" s="148">
        <v>0</v>
      </c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</row>
    <row r="354" spans="1:60" outlineLevel="1" x14ac:dyDescent="0.2">
      <c r="A354" s="155"/>
      <c r="B354" s="156"/>
      <c r="C354" s="187" t="s">
        <v>1041</v>
      </c>
      <c r="D354" s="185"/>
      <c r="E354" s="186">
        <v>2.3199999999999998</v>
      </c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48"/>
      <c r="Z354" s="148"/>
      <c r="AA354" s="148"/>
      <c r="AB354" s="148"/>
      <c r="AC354" s="148"/>
      <c r="AD354" s="148"/>
      <c r="AE354" s="148"/>
      <c r="AF354" s="148"/>
      <c r="AG354" s="148" t="s">
        <v>200</v>
      </c>
      <c r="AH354" s="148">
        <v>0</v>
      </c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</row>
    <row r="355" spans="1:60" outlineLevel="1" x14ac:dyDescent="0.2">
      <c r="A355" s="166">
        <v>160</v>
      </c>
      <c r="B355" s="167" t="s">
        <v>666</v>
      </c>
      <c r="C355" s="181" t="s">
        <v>667</v>
      </c>
      <c r="D355" s="168" t="s">
        <v>343</v>
      </c>
      <c r="E355" s="169">
        <v>52.43</v>
      </c>
      <c r="F355" s="170"/>
      <c r="G355" s="171">
        <f>ROUND(E355*F355,2)</f>
        <v>0</v>
      </c>
      <c r="H355" s="158">
        <v>559.70000000000005</v>
      </c>
      <c r="I355" s="157">
        <f>ROUND(E355*H355,2)</f>
        <v>29345.07</v>
      </c>
      <c r="J355" s="158">
        <v>482.3</v>
      </c>
      <c r="K355" s="157">
        <f>ROUND(E355*J355,2)</f>
        <v>25286.99</v>
      </c>
      <c r="L355" s="157">
        <v>15</v>
      </c>
      <c r="M355" s="157">
        <f>G355*(1+L355/100)</f>
        <v>0</v>
      </c>
      <c r="N355" s="157">
        <v>5.2900000000000004E-3</v>
      </c>
      <c r="O355" s="157">
        <f>ROUND(E355*N355,2)</f>
        <v>0.28000000000000003</v>
      </c>
      <c r="P355" s="157">
        <v>0</v>
      </c>
      <c r="Q355" s="157">
        <f>ROUND(E355*P355,2)</f>
        <v>0</v>
      </c>
      <c r="R355" s="157"/>
      <c r="S355" s="157" t="s">
        <v>187</v>
      </c>
      <c r="T355" s="157" t="s">
        <v>187</v>
      </c>
      <c r="U355" s="157">
        <v>0.94199999999999995</v>
      </c>
      <c r="V355" s="157">
        <f>ROUND(E355*U355,2)</f>
        <v>49.39</v>
      </c>
      <c r="W355" s="157"/>
      <c r="X355" s="157" t="s">
        <v>169</v>
      </c>
      <c r="Y355" s="148"/>
      <c r="Z355" s="148"/>
      <c r="AA355" s="148"/>
      <c r="AB355" s="148"/>
      <c r="AC355" s="148"/>
      <c r="AD355" s="148"/>
      <c r="AE355" s="148"/>
      <c r="AF355" s="148"/>
      <c r="AG355" s="148" t="s">
        <v>407</v>
      </c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</row>
    <row r="356" spans="1:60" outlineLevel="1" x14ac:dyDescent="0.2">
      <c r="A356" s="155"/>
      <c r="B356" s="156"/>
      <c r="C356" s="187" t="s">
        <v>1042</v>
      </c>
      <c r="D356" s="185"/>
      <c r="E356" s="186">
        <v>26.74</v>
      </c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48"/>
      <c r="Z356" s="148"/>
      <c r="AA356" s="148"/>
      <c r="AB356" s="148"/>
      <c r="AC356" s="148"/>
      <c r="AD356" s="148"/>
      <c r="AE356" s="148"/>
      <c r="AF356" s="148"/>
      <c r="AG356" s="148" t="s">
        <v>200</v>
      </c>
      <c r="AH356" s="148">
        <v>0</v>
      </c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</row>
    <row r="357" spans="1:60" outlineLevel="1" x14ac:dyDescent="0.2">
      <c r="A357" s="155"/>
      <c r="B357" s="156"/>
      <c r="C357" s="187" t="s">
        <v>1043</v>
      </c>
      <c r="D357" s="185"/>
      <c r="E357" s="186">
        <v>25.69</v>
      </c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48"/>
      <c r="Z357" s="148"/>
      <c r="AA357" s="148"/>
      <c r="AB357" s="148"/>
      <c r="AC357" s="148"/>
      <c r="AD357" s="148"/>
      <c r="AE357" s="148"/>
      <c r="AF357" s="148"/>
      <c r="AG357" s="148" t="s">
        <v>200</v>
      </c>
      <c r="AH357" s="148">
        <v>0</v>
      </c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</row>
    <row r="358" spans="1:60" outlineLevel="1" x14ac:dyDescent="0.2">
      <c r="A358" s="166">
        <v>161</v>
      </c>
      <c r="B358" s="167" t="s">
        <v>672</v>
      </c>
      <c r="C358" s="181" t="s">
        <v>673</v>
      </c>
      <c r="D358" s="168" t="s">
        <v>343</v>
      </c>
      <c r="E358" s="169">
        <v>62</v>
      </c>
      <c r="F358" s="170"/>
      <c r="G358" s="171">
        <f>ROUND(E358*F358,2)</f>
        <v>0</v>
      </c>
      <c r="H358" s="158">
        <v>247.87</v>
      </c>
      <c r="I358" s="157">
        <f>ROUND(E358*H358,2)</f>
        <v>15367.94</v>
      </c>
      <c r="J358" s="158">
        <v>347.13</v>
      </c>
      <c r="K358" s="157">
        <f>ROUND(E358*J358,2)</f>
        <v>21522.06</v>
      </c>
      <c r="L358" s="157">
        <v>15</v>
      </c>
      <c r="M358" s="157">
        <f>G358*(1+L358/100)</f>
        <v>0</v>
      </c>
      <c r="N358" s="157">
        <v>3.3700000000000002E-3</v>
      </c>
      <c r="O358" s="157">
        <f>ROUND(E358*N358,2)</f>
        <v>0.21</v>
      </c>
      <c r="P358" s="157">
        <v>0</v>
      </c>
      <c r="Q358" s="157">
        <f>ROUND(E358*P358,2)</f>
        <v>0</v>
      </c>
      <c r="R358" s="157"/>
      <c r="S358" s="157" t="s">
        <v>187</v>
      </c>
      <c r="T358" s="157" t="s">
        <v>187</v>
      </c>
      <c r="U358" s="157">
        <v>0.72509999999999997</v>
      </c>
      <c r="V358" s="157">
        <f>ROUND(E358*U358,2)</f>
        <v>44.96</v>
      </c>
      <c r="W358" s="157"/>
      <c r="X358" s="157" t="s">
        <v>169</v>
      </c>
      <c r="Y358" s="148"/>
      <c r="Z358" s="148"/>
      <c r="AA358" s="148"/>
      <c r="AB358" s="148"/>
      <c r="AC358" s="148"/>
      <c r="AD358" s="148"/>
      <c r="AE358" s="148"/>
      <c r="AF358" s="148"/>
      <c r="AG358" s="148" t="s">
        <v>407</v>
      </c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</row>
    <row r="359" spans="1:60" outlineLevel="1" x14ac:dyDescent="0.2">
      <c r="A359" s="155"/>
      <c r="B359" s="156"/>
      <c r="C359" s="187" t="s">
        <v>1044</v>
      </c>
      <c r="D359" s="185"/>
      <c r="E359" s="186">
        <v>42</v>
      </c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48"/>
      <c r="Z359" s="148"/>
      <c r="AA359" s="148"/>
      <c r="AB359" s="148"/>
      <c r="AC359" s="148"/>
      <c r="AD359" s="148"/>
      <c r="AE359" s="148"/>
      <c r="AF359" s="148"/>
      <c r="AG359" s="148" t="s">
        <v>200</v>
      </c>
      <c r="AH359" s="148">
        <v>0</v>
      </c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</row>
    <row r="360" spans="1:60" outlineLevel="1" x14ac:dyDescent="0.2">
      <c r="A360" s="155"/>
      <c r="B360" s="156"/>
      <c r="C360" s="187" t="s">
        <v>1045</v>
      </c>
      <c r="D360" s="185"/>
      <c r="E360" s="186">
        <v>20</v>
      </c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48"/>
      <c r="Z360" s="148"/>
      <c r="AA360" s="148"/>
      <c r="AB360" s="148"/>
      <c r="AC360" s="148"/>
      <c r="AD360" s="148"/>
      <c r="AE360" s="148"/>
      <c r="AF360" s="148"/>
      <c r="AG360" s="148" t="s">
        <v>200</v>
      </c>
      <c r="AH360" s="148">
        <v>0</v>
      </c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</row>
    <row r="361" spans="1:60" outlineLevel="1" x14ac:dyDescent="0.2">
      <c r="A361" s="166">
        <v>162</v>
      </c>
      <c r="B361" s="167" t="s">
        <v>675</v>
      </c>
      <c r="C361" s="181" t="s">
        <v>676</v>
      </c>
      <c r="D361" s="168" t="s">
        <v>343</v>
      </c>
      <c r="E361" s="169">
        <v>27</v>
      </c>
      <c r="F361" s="170"/>
      <c r="G361" s="171">
        <f>ROUND(E361*F361,2)</f>
        <v>0</v>
      </c>
      <c r="H361" s="158">
        <v>296.91000000000003</v>
      </c>
      <c r="I361" s="157">
        <f>ROUND(E361*H361,2)</f>
        <v>8016.57</v>
      </c>
      <c r="J361" s="158">
        <v>355.09</v>
      </c>
      <c r="K361" s="157">
        <f>ROUND(E361*J361,2)</f>
        <v>9587.43</v>
      </c>
      <c r="L361" s="157">
        <v>15</v>
      </c>
      <c r="M361" s="157">
        <f>G361*(1+L361/100)</f>
        <v>0</v>
      </c>
      <c r="N361" s="157">
        <v>3.7499999999999999E-3</v>
      </c>
      <c r="O361" s="157">
        <f>ROUND(E361*N361,2)</f>
        <v>0.1</v>
      </c>
      <c r="P361" s="157">
        <v>0</v>
      </c>
      <c r="Q361" s="157">
        <f>ROUND(E361*P361,2)</f>
        <v>0</v>
      </c>
      <c r="R361" s="157"/>
      <c r="S361" s="157" t="s">
        <v>187</v>
      </c>
      <c r="T361" s="157" t="s">
        <v>187</v>
      </c>
      <c r="U361" s="157">
        <v>0.74119999999999997</v>
      </c>
      <c r="V361" s="157">
        <f>ROUND(E361*U361,2)</f>
        <v>20.010000000000002</v>
      </c>
      <c r="W361" s="157"/>
      <c r="X361" s="157" t="s">
        <v>169</v>
      </c>
      <c r="Y361" s="148"/>
      <c r="Z361" s="148"/>
      <c r="AA361" s="148"/>
      <c r="AB361" s="148"/>
      <c r="AC361" s="148"/>
      <c r="AD361" s="148"/>
      <c r="AE361" s="148"/>
      <c r="AF361" s="148"/>
      <c r="AG361" s="148" t="s">
        <v>407</v>
      </c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</row>
    <row r="362" spans="1:60" outlineLevel="1" x14ac:dyDescent="0.2">
      <c r="A362" s="155"/>
      <c r="B362" s="156"/>
      <c r="C362" s="187" t="s">
        <v>1046</v>
      </c>
      <c r="D362" s="185"/>
      <c r="E362" s="186">
        <v>27</v>
      </c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48"/>
      <c r="Z362" s="148"/>
      <c r="AA362" s="148"/>
      <c r="AB362" s="148"/>
      <c r="AC362" s="148"/>
      <c r="AD362" s="148"/>
      <c r="AE362" s="148"/>
      <c r="AF362" s="148"/>
      <c r="AG362" s="148" t="s">
        <v>200</v>
      </c>
      <c r="AH362" s="148">
        <v>0</v>
      </c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</row>
    <row r="363" spans="1:60" outlineLevel="1" x14ac:dyDescent="0.2">
      <c r="A363" s="172">
        <v>163</v>
      </c>
      <c r="B363" s="173" t="s">
        <v>677</v>
      </c>
      <c r="C363" s="180" t="s">
        <v>678</v>
      </c>
      <c r="D363" s="174" t="s">
        <v>343</v>
      </c>
      <c r="E363" s="175">
        <v>69.900000000000006</v>
      </c>
      <c r="F363" s="176"/>
      <c r="G363" s="177">
        <f>ROUND(E363*F363,2)</f>
        <v>0</v>
      </c>
      <c r="H363" s="158">
        <v>555.55999999999995</v>
      </c>
      <c r="I363" s="157">
        <f>ROUND(E363*H363,2)</f>
        <v>38833.64</v>
      </c>
      <c r="J363" s="158">
        <v>372.44</v>
      </c>
      <c r="K363" s="157">
        <f>ROUND(E363*J363,2)</f>
        <v>26033.56</v>
      </c>
      <c r="L363" s="157">
        <v>15</v>
      </c>
      <c r="M363" s="157">
        <f>G363*(1+L363/100)</f>
        <v>0</v>
      </c>
      <c r="N363" s="157">
        <v>5.2599999999999999E-3</v>
      </c>
      <c r="O363" s="157">
        <f>ROUND(E363*N363,2)</f>
        <v>0.37</v>
      </c>
      <c r="P363" s="157">
        <v>0</v>
      </c>
      <c r="Q363" s="157">
        <f>ROUND(E363*P363,2)</f>
        <v>0</v>
      </c>
      <c r="R363" s="157"/>
      <c r="S363" s="157" t="s">
        <v>187</v>
      </c>
      <c r="T363" s="157" t="s">
        <v>187</v>
      </c>
      <c r="U363" s="157">
        <v>0.745</v>
      </c>
      <c r="V363" s="157">
        <f>ROUND(E363*U363,2)</f>
        <v>52.08</v>
      </c>
      <c r="W363" s="157"/>
      <c r="X363" s="157" t="s">
        <v>169</v>
      </c>
      <c r="Y363" s="148"/>
      <c r="Z363" s="148"/>
      <c r="AA363" s="148"/>
      <c r="AB363" s="148"/>
      <c r="AC363" s="148"/>
      <c r="AD363" s="148"/>
      <c r="AE363" s="148"/>
      <c r="AF363" s="148"/>
      <c r="AG363" s="148" t="s">
        <v>407</v>
      </c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</row>
    <row r="364" spans="1:60" outlineLevel="1" x14ac:dyDescent="0.2">
      <c r="A364" s="172">
        <v>164</v>
      </c>
      <c r="B364" s="173" t="s">
        <v>679</v>
      </c>
      <c r="C364" s="180" t="s">
        <v>680</v>
      </c>
      <c r="D364" s="174" t="s">
        <v>343</v>
      </c>
      <c r="E364" s="175">
        <v>61</v>
      </c>
      <c r="F364" s="176"/>
      <c r="G364" s="177">
        <f>ROUND(E364*F364,2)</f>
        <v>0</v>
      </c>
      <c r="H364" s="158">
        <v>322.27999999999997</v>
      </c>
      <c r="I364" s="157">
        <f>ROUND(E364*H364,2)</f>
        <v>19659.080000000002</v>
      </c>
      <c r="J364" s="158">
        <v>278.72000000000003</v>
      </c>
      <c r="K364" s="157">
        <f>ROUND(E364*J364,2)</f>
        <v>17001.919999999998</v>
      </c>
      <c r="L364" s="157">
        <v>15</v>
      </c>
      <c r="M364" s="157">
        <f>G364*(1+L364/100)</f>
        <v>0</v>
      </c>
      <c r="N364" s="157">
        <v>2.6199999999999999E-3</v>
      </c>
      <c r="O364" s="157">
        <f>ROUND(E364*N364,2)</f>
        <v>0.16</v>
      </c>
      <c r="P364" s="157">
        <v>0</v>
      </c>
      <c r="Q364" s="157">
        <f>ROUND(E364*P364,2)</f>
        <v>0</v>
      </c>
      <c r="R364" s="157"/>
      <c r="S364" s="157" t="s">
        <v>187</v>
      </c>
      <c r="T364" s="157" t="s">
        <v>187</v>
      </c>
      <c r="U364" s="157">
        <v>0.52600000000000002</v>
      </c>
      <c r="V364" s="157">
        <f>ROUND(E364*U364,2)</f>
        <v>32.090000000000003</v>
      </c>
      <c r="W364" s="157"/>
      <c r="X364" s="157" t="s">
        <v>169</v>
      </c>
      <c r="Y364" s="148"/>
      <c r="Z364" s="148"/>
      <c r="AA364" s="148"/>
      <c r="AB364" s="148"/>
      <c r="AC364" s="148"/>
      <c r="AD364" s="148"/>
      <c r="AE364" s="148"/>
      <c r="AF364" s="148"/>
      <c r="AG364" s="148" t="s">
        <v>407</v>
      </c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</row>
    <row r="365" spans="1:60" outlineLevel="1" x14ac:dyDescent="0.2">
      <c r="A365" s="166">
        <v>165</v>
      </c>
      <c r="B365" s="167" t="s">
        <v>681</v>
      </c>
      <c r="C365" s="181" t="s">
        <v>682</v>
      </c>
      <c r="D365" s="168" t="s">
        <v>343</v>
      </c>
      <c r="E365" s="169">
        <v>1137.422</v>
      </c>
      <c r="F365" s="170"/>
      <c r="G365" s="171">
        <f>ROUND(E365*F365,2)</f>
        <v>0</v>
      </c>
      <c r="H365" s="158">
        <v>463.3</v>
      </c>
      <c r="I365" s="157">
        <f>ROUND(E365*H365,2)</f>
        <v>526967.61</v>
      </c>
      <c r="J365" s="158">
        <v>332.7</v>
      </c>
      <c r="K365" s="157">
        <f>ROUND(E365*J365,2)</f>
        <v>378420.3</v>
      </c>
      <c r="L365" s="157">
        <v>15</v>
      </c>
      <c r="M365" s="157">
        <f>G365*(1+L365/100)</f>
        <v>0</v>
      </c>
      <c r="N365" s="157">
        <v>3.7299999999999998E-3</v>
      </c>
      <c r="O365" s="157">
        <f>ROUND(E365*N365,2)</f>
        <v>4.24</v>
      </c>
      <c r="P365" s="157">
        <v>0</v>
      </c>
      <c r="Q365" s="157">
        <f>ROUND(E365*P365,2)</f>
        <v>0</v>
      </c>
      <c r="R365" s="157"/>
      <c r="S365" s="157" t="s">
        <v>187</v>
      </c>
      <c r="T365" s="157" t="s">
        <v>187</v>
      </c>
      <c r="U365" s="157">
        <v>0.61950000000000005</v>
      </c>
      <c r="V365" s="157">
        <f>ROUND(E365*U365,2)</f>
        <v>704.63</v>
      </c>
      <c r="W365" s="157"/>
      <c r="X365" s="157" t="s">
        <v>169</v>
      </c>
      <c r="Y365" s="148"/>
      <c r="Z365" s="148"/>
      <c r="AA365" s="148"/>
      <c r="AB365" s="148"/>
      <c r="AC365" s="148"/>
      <c r="AD365" s="148"/>
      <c r="AE365" s="148"/>
      <c r="AF365" s="148"/>
      <c r="AG365" s="148" t="s">
        <v>407</v>
      </c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</row>
    <row r="366" spans="1:60" ht="22.5" outlineLevel="1" x14ac:dyDescent="0.2">
      <c r="A366" s="155"/>
      <c r="B366" s="156"/>
      <c r="C366" s="187" t="s">
        <v>1027</v>
      </c>
      <c r="D366" s="185"/>
      <c r="E366" s="186">
        <v>1034.02</v>
      </c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48"/>
      <c r="Z366" s="148"/>
      <c r="AA366" s="148"/>
      <c r="AB366" s="148"/>
      <c r="AC366" s="148"/>
      <c r="AD366" s="148"/>
      <c r="AE366" s="148"/>
      <c r="AF366" s="148"/>
      <c r="AG366" s="148" t="s">
        <v>200</v>
      </c>
      <c r="AH366" s="148">
        <v>0</v>
      </c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</row>
    <row r="367" spans="1:60" outlineLevel="1" x14ac:dyDescent="0.2">
      <c r="A367" s="155"/>
      <c r="B367" s="156"/>
      <c r="C367" s="187" t="s">
        <v>1028</v>
      </c>
      <c r="D367" s="185"/>
      <c r="E367" s="186">
        <v>103.4</v>
      </c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48"/>
      <c r="Z367" s="148"/>
      <c r="AA367" s="148"/>
      <c r="AB367" s="148"/>
      <c r="AC367" s="148"/>
      <c r="AD367" s="148"/>
      <c r="AE367" s="148"/>
      <c r="AF367" s="148"/>
      <c r="AG367" s="148" t="s">
        <v>200</v>
      </c>
      <c r="AH367" s="148">
        <v>0</v>
      </c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</row>
    <row r="368" spans="1:60" outlineLevel="1" x14ac:dyDescent="0.2">
      <c r="A368" s="172">
        <v>166</v>
      </c>
      <c r="B368" s="173" t="s">
        <v>683</v>
      </c>
      <c r="C368" s="180" t="s">
        <v>684</v>
      </c>
      <c r="D368" s="174" t="s">
        <v>343</v>
      </c>
      <c r="E368" s="175">
        <v>15</v>
      </c>
      <c r="F368" s="176"/>
      <c r="G368" s="177">
        <f>ROUND(E368*F368,2)</f>
        <v>0</v>
      </c>
      <c r="H368" s="158">
        <v>263.38</v>
      </c>
      <c r="I368" s="157">
        <f>ROUND(E368*H368,2)</f>
        <v>3950.7</v>
      </c>
      <c r="J368" s="158">
        <v>84.62</v>
      </c>
      <c r="K368" s="157">
        <f>ROUND(E368*J368,2)</f>
        <v>1269.3</v>
      </c>
      <c r="L368" s="157">
        <v>15</v>
      </c>
      <c r="M368" s="157">
        <f>G368*(1+L368/100)</f>
        <v>0</v>
      </c>
      <c r="N368" s="157">
        <v>2.8400000000000001E-3</v>
      </c>
      <c r="O368" s="157">
        <f>ROUND(E368*N368,2)</f>
        <v>0.04</v>
      </c>
      <c r="P368" s="157">
        <v>0</v>
      </c>
      <c r="Q368" s="157">
        <f>ROUND(E368*P368,2)</f>
        <v>0</v>
      </c>
      <c r="R368" s="157"/>
      <c r="S368" s="157" t="s">
        <v>685</v>
      </c>
      <c r="T368" s="157" t="s">
        <v>685</v>
      </c>
      <c r="U368" s="157">
        <v>0.23749999999999999</v>
      </c>
      <c r="V368" s="157">
        <f>ROUND(E368*U368,2)</f>
        <v>3.56</v>
      </c>
      <c r="W368" s="157"/>
      <c r="X368" s="157" t="s">
        <v>169</v>
      </c>
      <c r="Y368" s="148"/>
      <c r="Z368" s="148"/>
      <c r="AA368" s="148"/>
      <c r="AB368" s="148"/>
      <c r="AC368" s="148"/>
      <c r="AD368" s="148"/>
      <c r="AE368" s="148"/>
      <c r="AF368" s="148"/>
      <c r="AG368" s="148" t="s">
        <v>407</v>
      </c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</row>
    <row r="369" spans="1:60" outlineLevel="1" x14ac:dyDescent="0.2">
      <c r="A369" s="172">
        <v>167</v>
      </c>
      <c r="B369" s="173" t="s">
        <v>686</v>
      </c>
      <c r="C369" s="180" t="s">
        <v>687</v>
      </c>
      <c r="D369" s="174" t="s">
        <v>231</v>
      </c>
      <c r="E369" s="175">
        <v>28.3629</v>
      </c>
      <c r="F369" s="176"/>
      <c r="G369" s="177">
        <f>ROUND(E369*F369,2)</f>
        <v>0</v>
      </c>
      <c r="H369" s="158">
        <v>0</v>
      </c>
      <c r="I369" s="157">
        <f>ROUND(E369*H369,2)</f>
        <v>0</v>
      </c>
      <c r="J369" s="158">
        <v>1998</v>
      </c>
      <c r="K369" s="157">
        <f>ROUND(E369*J369,2)</f>
        <v>56669.07</v>
      </c>
      <c r="L369" s="157">
        <v>15</v>
      </c>
      <c r="M369" s="157">
        <f>G369*(1+L369/100)</f>
        <v>0</v>
      </c>
      <c r="N369" s="157">
        <v>0</v>
      </c>
      <c r="O369" s="157">
        <f>ROUND(E369*N369,2)</f>
        <v>0</v>
      </c>
      <c r="P369" s="157">
        <v>0</v>
      </c>
      <c r="Q369" s="157">
        <f>ROUND(E369*P369,2)</f>
        <v>0</v>
      </c>
      <c r="R369" s="157"/>
      <c r="S369" s="157" t="s">
        <v>187</v>
      </c>
      <c r="T369" s="157" t="s">
        <v>187</v>
      </c>
      <c r="U369" s="157">
        <v>4.82</v>
      </c>
      <c r="V369" s="157">
        <f>ROUND(E369*U369,2)</f>
        <v>136.71</v>
      </c>
      <c r="W369" s="157"/>
      <c r="X369" s="157" t="s">
        <v>169</v>
      </c>
      <c r="Y369" s="148"/>
      <c r="Z369" s="148"/>
      <c r="AA369" s="148"/>
      <c r="AB369" s="148"/>
      <c r="AC369" s="148"/>
      <c r="AD369" s="148"/>
      <c r="AE369" s="148"/>
      <c r="AF369" s="148"/>
      <c r="AG369" s="148" t="s">
        <v>454</v>
      </c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</row>
    <row r="370" spans="1:60" outlineLevel="1" x14ac:dyDescent="0.2">
      <c r="A370" s="166">
        <v>168</v>
      </c>
      <c r="B370" s="167" t="s">
        <v>688</v>
      </c>
      <c r="C370" s="181" t="s">
        <v>1047</v>
      </c>
      <c r="D370" s="168" t="s">
        <v>343</v>
      </c>
      <c r="E370" s="169">
        <v>322.23</v>
      </c>
      <c r="F370" s="170"/>
      <c r="G370" s="171">
        <f>ROUND(E370*F370,2)</f>
        <v>0</v>
      </c>
      <c r="H370" s="158">
        <v>0</v>
      </c>
      <c r="I370" s="157">
        <f>ROUND(E370*H370,2)</f>
        <v>0</v>
      </c>
      <c r="J370" s="158">
        <v>350</v>
      </c>
      <c r="K370" s="157">
        <f>ROUND(E370*J370,2)</f>
        <v>112780.5</v>
      </c>
      <c r="L370" s="157">
        <v>15</v>
      </c>
      <c r="M370" s="157">
        <f>G370*(1+L370/100)</f>
        <v>0</v>
      </c>
      <c r="N370" s="157">
        <v>0</v>
      </c>
      <c r="O370" s="157">
        <f>ROUND(E370*N370,2)</f>
        <v>0</v>
      </c>
      <c r="P370" s="157">
        <v>0</v>
      </c>
      <c r="Q370" s="157">
        <f>ROUND(E370*P370,2)</f>
        <v>0</v>
      </c>
      <c r="R370" s="157"/>
      <c r="S370" s="157" t="s">
        <v>167</v>
      </c>
      <c r="T370" s="157" t="s">
        <v>168</v>
      </c>
      <c r="U370" s="157">
        <v>0</v>
      </c>
      <c r="V370" s="157">
        <f>ROUND(E370*U370,2)</f>
        <v>0</v>
      </c>
      <c r="W370" s="157"/>
      <c r="X370" s="157" t="s">
        <v>169</v>
      </c>
      <c r="Y370" s="148"/>
      <c r="Z370" s="148"/>
      <c r="AA370" s="148"/>
      <c r="AB370" s="148"/>
      <c r="AC370" s="148"/>
      <c r="AD370" s="148"/>
      <c r="AE370" s="148"/>
      <c r="AF370" s="148"/>
      <c r="AG370" s="148" t="s">
        <v>170</v>
      </c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</row>
    <row r="371" spans="1:60" outlineLevel="1" x14ac:dyDescent="0.2">
      <c r="A371" s="155"/>
      <c r="B371" s="156"/>
      <c r="C371" s="187" t="s">
        <v>1042</v>
      </c>
      <c r="D371" s="185"/>
      <c r="E371" s="186">
        <v>26.74</v>
      </c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48"/>
      <c r="Z371" s="148"/>
      <c r="AA371" s="148"/>
      <c r="AB371" s="148"/>
      <c r="AC371" s="148"/>
      <c r="AD371" s="148"/>
      <c r="AE371" s="148"/>
      <c r="AF371" s="148"/>
      <c r="AG371" s="148" t="s">
        <v>200</v>
      </c>
      <c r="AH371" s="148">
        <v>0</v>
      </c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</row>
    <row r="372" spans="1:60" outlineLevel="1" x14ac:dyDescent="0.2">
      <c r="A372" s="155"/>
      <c r="B372" s="156"/>
      <c r="C372" s="187" t="s">
        <v>1043</v>
      </c>
      <c r="D372" s="185"/>
      <c r="E372" s="186">
        <v>25.69</v>
      </c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48"/>
      <c r="Z372" s="148"/>
      <c r="AA372" s="148"/>
      <c r="AB372" s="148"/>
      <c r="AC372" s="148"/>
      <c r="AD372" s="148"/>
      <c r="AE372" s="148"/>
      <c r="AF372" s="148"/>
      <c r="AG372" s="148" t="s">
        <v>200</v>
      </c>
      <c r="AH372" s="148">
        <v>0</v>
      </c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</row>
    <row r="373" spans="1:60" outlineLevel="1" x14ac:dyDescent="0.2">
      <c r="A373" s="155"/>
      <c r="B373" s="156"/>
      <c r="C373" s="187" t="s">
        <v>1044</v>
      </c>
      <c r="D373" s="185"/>
      <c r="E373" s="186">
        <v>42</v>
      </c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48"/>
      <c r="Z373" s="148"/>
      <c r="AA373" s="148"/>
      <c r="AB373" s="148"/>
      <c r="AC373" s="148"/>
      <c r="AD373" s="148"/>
      <c r="AE373" s="148"/>
      <c r="AF373" s="148"/>
      <c r="AG373" s="148" t="s">
        <v>200</v>
      </c>
      <c r="AH373" s="148">
        <v>0</v>
      </c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</row>
    <row r="374" spans="1:60" outlineLevel="1" x14ac:dyDescent="0.2">
      <c r="A374" s="155"/>
      <c r="B374" s="156"/>
      <c r="C374" s="187" t="s">
        <v>1046</v>
      </c>
      <c r="D374" s="185"/>
      <c r="E374" s="186">
        <v>27</v>
      </c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48"/>
      <c r="Z374" s="148"/>
      <c r="AA374" s="148"/>
      <c r="AB374" s="148"/>
      <c r="AC374" s="148"/>
      <c r="AD374" s="148"/>
      <c r="AE374" s="148"/>
      <c r="AF374" s="148"/>
      <c r="AG374" s="148" t="s">
        <v>200</v>
      </c>
      <c r="AH374" s="148">
        <v>0</v>
      </c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</row>
    <row r="375" spans="1:60" outlineLevel="1" x14ac:dyDescent="0.2">
      <c r="A375" s="155"/>
      <c r="B375" s="156"/>
      <c r="C375" s="187" t="s">
        <v>1048</v>
      </c>
      <c r="D375" s="185"/>
      <c r="E375" s="186">
        <v>61</v>
      </c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48"/>
      <c r="Z375" s="148"/>
      <c r="AA375" s="148"/>
      <c r="AB375" s="148"/>
      <c r="AC375" s="148"/>
      <c r="AD375" s="148"/>
      <c r="AE375" s="148"/>
      <c r="AF375" s="148"/>
      <c r="AG375" s="148" t="s">
        <v>200</v>
      </c>
      <c r="AH375" s="148">
        <v>0</v>
      </c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</row>
    <row r="376" spans="1:60" outlineLevel="1" x14ac:dyDescent="0.2">
      <c r="A376" s="155"/>
      <c r="B376" s="156"/>
      <c r="C376" s="187" t="s">
        <v>1049</v>
      </c>
      <c r="D376" s="185"/>
      <c r="E376" s="186">
        <v>139.80000000000001</v>
      </c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48"/>
      <c r="Z376" s="148"/>
      <c r="AA376" s="148"/>
      <c r="AB376" s="148"/>
      <c r="AC376" s="148"/>
      <c r="AD376" s="148"/>
      <c r="AE376" s="148"/>
      <c r="AF376" s="148"/>
      <c r="AG376" s="148" t="s">
        <v>200</v>
      </c>
      <c r="AH376" s="148">
        <v>0</v>
      </c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</row>
    <row r="377" spans="1:60" ht="22.5" outlineLevel="1" x14ac:dyDescent="0.2">
      <c r="A377" s="172">
        <v>169</v>
      </c>
      <c r="B377" s="173" t="s">
        <v>693</v>
      </c>
      <c r="C377" s="180" t="s">
        <v>694</v>
      </c>
      <c r="D377" s="174" t="s">
        <v>264</v>
      </c>
      <c r="E377" s="175">
        <v>7</v>
      </c>
      <c r="F377" s="176"/>
      <c r="G377" s="177">
        <f t="shared" ref="G377:G388" si="21">ROUND(E377*F377,2)</f>
        <v>0</v>
      </c>
      <c r="H377" s="158">
        <v>0</v>
      </c>
      <c r="I377" s="157">
        <f t="shared" ref="I377:I388" si="22">ROUND(E377*H377,2)</f>
        <v>0</v>
      </c>
      <c r="J377" s="158">
        <v>800</v>
      </c>
      <c r="K377" s="157">
        <f t="shared" ref="K377:K388" si="23">ROUND(E377*J377,2)</f>
        <v>5600</v>
      </c>
      <c r="L377" s="157">
        <v>15</v>
      </c>
      <c r="M377" s="157">
        <f t="shared" ref="M377:M388" si="24">G377*(1+L377/100)</f>
        <v>0</v>
      </c>
      <c r="N377" s="157">
        <v>0</v>
      </c>
      <c r="O377" s="157">
        <f t="shared" ref="O377:O388" si="25">ROUND(E377*N377,2)</f>
        <v>0</v>
      </c>
      <c r="P377" s="157">
        <v>0</v>
      </c>
      <c r="Q377" s="157">
        <f t="shared" ref="Q377:Q388" si="26">ROUND(E377*P377,2)</f>
        <v>0</v>
      </c>
      <c r="R377" s="157"/>
      <c r="S377" s="157" t="s">
        <v>167</v>
      </c>
      <c r="T377" s="157" t="s">
        <v>168</v>
      </c>
      <c r="U377" s="157">
        <v>0</v>
      </c>
      <c r="V377" s="157">
        <f t="shared" ref="V377:V388" si="27">ROUND(E377*U377,2)</f>
        <v>0</v>
      </c>
      <c r="W377" s="157"/>
      <c r="X377" s="157" t="s">
        <v>169</v>
      </c>
      <c r="Y377" s="148"/>
      <c r="Z377" s="148"/>
      <c r="AA377" s="148"/>
      <c r="AB377" s="148"/>
      <c r="AC377" s="148"/>
      <c r="AD377" s="148"/>
      <c r="AE377" s="148"/>
      <c r="AF377" s="148"/>
      <c r="AG377" s="148" t="s">
        <v>170</v>
      </c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</row>
    <row r="378" spans="1:60" ht="22.5" outlineLevel="1" x14ac:dyDescent="0.2">
      <c r="A378" s="172">
        <v>170</v>
      </c>
      <c r="B378" s="173" t="s">
        <v>695</v>
      </c>
      <c r="C378" s="180" t="s">
        <v>696</v>
      </c>
      <c r="D378" s="174" t="s">
        <v>264</v>
      </c>
      <c r="E378" s="175">
        <v>12</v>
      </c>
      <c r="F378" s="176"/>
      <c r="G378" s="177">
        <f t="shared" si="21"/>
        <v>0</v>
      </c>
      <c r="H378" s="158">
        <v>0</v>
      </c>
      <c r="I378" s="157">
        <f t="shared" si="22"/>
        <v>0</v>
      </c>
      <c r="J378" s="158">
        <v>500</v>
      </c>
      <c r="K378" s="157">
        <f t="shared" si="23"/>
        <v>6000</v>
      </c>
      <c r="L378" s="157">
        <v>15</v>
      </c>
      <c r="M378" s="157">
        <f t="shared" si="24"/>
        <v>0</v>
      </c>
      <c r="N378" s="157">
        <v>0</v>
      </c>
      <c r="O378" s="157">
        <f t="shared" si="25"/>
        <v>0</v>
      </c>
      <c r="P378" s="157">
        <v>0</v>
      </c>
      <c r="Q378" s="157">
        <f t="shared" si="26"/>
        <v>0</v>
      </c>
      <c r="R378" s="157"/>
      <c r="S378" s="157" t="s">
        <v>167</v>
      </c>
      <c r="T378" s="157" t="s">
        <v>168</v>
      </c>
      <c r="U378" s="157">
        <v>0</v>
      </c>
      <c r="V378" s="157">
        <f t="shared" si="27"/>
        <v>0</v>
      </c>
      <c r="W378" s="157"/>
      <c r="X378" s="157" t="s">
        <v>169</v>
      </c>
      <c r="Y378" s="148"/>
      <c r="Z378" s="148"/>
      <c r="AA378" s="148"/>
      <c r="AB378" s="148"/>
      <c r="AC378" s="148"/>
      <c r="AD378" s="148"/>
      <c r="AE378" s="148"/>
      <c r="AF378" s="148"/>
      <c r="AG378" s="148" t="s">
        <v>170</v>
      </c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</row>
    <row r="379" spans="1:60" ht="22.5" outlineLevel="1" x14ac:dyDescent="0.2">
      <c r="A379" s="172">
        <v>171</v>
      </c>
      <c r="B379" s="173" t="s">
        <v>1050</v>
      </c>
      <c r="C379" s="180" t="s">
        <v>1051</v>
      </c>
      <c r="D379" s="174" t="s">
        <v>218</v>
      </c>
      <c r="E379" s="175">
        <v>58</v>
      </c>
      <c r="F379" s="176"/>
      <c r="G379" s="177">
        <f t="shared" si="21"/>
        <v>0</v>
      </c>
      <c r="H379" s="158">
        <v>0</v>
      </c>
      <c r="I379" s="157">
        <f t="shared" si="22"/>
        <v>0</v>
      </c>
      <c r="J379" s="158">
        <v>950</v>
      </c>
      <c r="K379" s="157">
        <f t="shared" si="23"/>
        <v>55100</v>
      </c>
      <c r="L379" s="157">
        <v>15</v>
      </c>
      <c r="M379" s="157">
        <f t="shared" si="24"/>
        <v>0</v>
      </c>
      <c r="N379" s="157">
        <v>0</v>
      </c>
      <c r="O379" s="157">
        <f t="shared" si="25"/>
        <v>0</v>
      </c>
      <c r="P379" s="157">
        <v>0</v>
      </c>
      <c r="Q379" s="157">
        <f t="shared" si="26"/>
        <v>0</v>
      </c>
      <c r="R379" s="157"/>
      <c r="S379" s="157" t="s">
        <v>167</v>
      </c>
      <c r="T379" s="157" t="s">
        <v>168</v>
      </c>
      <c r="U379" s="157">
        <v>0</v>
      </c>
      <c r="V379" s="157">
        <f t="shared" si="27"/>
        <v>0</v>
      </c>
      <c r="W379" s="157"/>
      <c r="X379" s="157" t="s">
        <v>169</v>
      </c>
      <c r="Y379" s="148"/>
      <c r="Z379" s="148"/>
      <c r="AA379" s="148"/>
      <c r="AB379" s="148"/>
      <c r="AC379" s="148"/>
      <c r="AD379" s="148"/>
      <c r="AE379" s="148"/>
      <c r="AF379" s="148"/>
      <c r="AG379" s="148" t="s">
        <v>170</v>
      </c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</row>
    <row r="380" spans="1:60" ht="22.5" outlineLevel="1" x14ac:dyDescent="0.2">
      <c r="A380" s="172">
        <v>172</v>
      </c>
      <c r="B380" s="173" t="s">
        <v>697</v>
      </c>
      <c r="C380" s="180" t="s">
        <v>698</v>
      </c>
      <c r="D380" s="174" t="s">
        <v>264</v>
      </c>
      <c r="E380" s="175">
        <v>1</v>
      </c>
      <c r="F380" s="176"/>
      <c r="G380" s="177">
        <f t="shared" si="21"/>
        <v>0</v>
      </c>
      <c r="H380" s="158">
        <v>0</v>
      </c>
      <c r="I380" s="157">
        <f t="shared" si="22"/>
        <v>0</v>
      </c>
      <c r="J380" s="158">
        <v>1000</v>
      </c>
      <c r="K380" s="157">
        <f t="shared" si="23"/>
        <v>1000</v>
      </c>
      <c r="L380" s="157">
        <v>15</v>
      </c>
      <c r="M380" s="157">
        <f t="shared" si="24"/>
        <v>0</v>
      </c>
      <c r="N380" s="157">
        <v>0</v>
      </c>
      <c r="O380" s="157">
        <f t="shared" si="25"/>
        <v>0</v>
      </c>
      <c r="P380" s="157">
        <v>0</v>
      </c>
      <c r="Q380" s="157">
        <f t="shared" si="26"/>
        <v>0</v>
      </c>
      <c r="R380" s="157"/>
      <c r="S380" s="157" t="s">
        <v>167</v>
      </c>
      <c r="T380" s="157" t="s">
        <v>168</v>
      </c>
      <c r="U380" s="157">
        <v>0</v>
      </c>
      <c r="V380" s="157">
        <f t="shared" si="27"/>
        <v>0</v>
      </c>
      <c r="W380" s="157"/>
      <c r="X380" s="157" t="s">
        <v>169</v>
      </c>
      <c r="Y380" s="148"/>
      <c r="Z380" s="148"/>
      <c r="AA380" s="148"/>
      <c r="AB380" s="148"/>
      <c r="AC380" s="148"/>
      <c r="AD380" s="148"/>
      <c r="AE380" s="148"/>
      <c r="AF380" s="148"/>
      <c r="AG380" s="148" t="s">
        <v>170</v>
      </c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</row>
    <row r="381" spans="1:60" ht="22.5" outlineLevel="1" x14ac:dyDescent="0.2">
      <c r="A381" s="172">
        <v>173</v>
      </c>
      <c r="B381" s="173" t="s">
        <v>699</v>
      </c>
      <c r="C381" s="180" t="s">
        <v>700</v>
      </c>
      <c r="D381" s="174" t="s">
        <v>264</v>
      </c>
      <c r="E381" s="175">
        <v>3</v>
      </c>
      <c r="F381" s="176"/>
      <c r="G381" s="177">
        <f t="shared" si="21"/>
        <v>0</v>
      </c>
      <c r="H381" s="158">
        <v>0</v>
      </c>
      <c r="I381" s="157">
        <f t="shared" si="22"/>
        <v>0</v>
      </c>
      <c r="J381" s="158">
        <v>1500</v>
      </c>
      <c r="K381" s="157">
        <f t="shared" si="23"/>
        <v>4500</v>
      </c>
      <c r="L381" s="157">
        <v>15</v>
      </c>
      <c r="M381" s="157">
        <f t="shared" si="24"/>
        <v>0</v>
      </c>
      <c r="N381" s="157">
        <v>0</v>
      </c>
      <c r="O381" s="157">
        <f t="shared" si="25"/>
        <v>0</v>
      </c>
      <c r="P381" s="157">
        <v>0</v>
      </c>
      <c r="Q381" s="157">
        <f t="shared" si="26"/>
        <v>0</v>
      </c>
      <c r="R381" s="157"/>
      <c r="S381" s="157" t="s">
        <v>167</v>
      </c>
      <c r="T381" s="157" t="s">
        <v>168</v>
      </c>
      <c r="U381" s="157">
        <v>0</v>
      </c>
      <c r="V381" s="157">
        <f t="shared" si="27"/>
        <v>0</v>
      </c>
      <c r="W381" s="157"/>
      <c r="X381" s="157" t="s">
        <v>169</v>
      </c>
      <c r="Y381" s="148"/>
      <c r="Z381" s="148"/>
      <c r="AA381" s="148"/>
      <c r="AB381" s="148"/>
      <c r="AC381" s="148"/>
      <c r="AD381" s="148"/>
      <c r="AE381" s="148"/>
      <c r="AF381" s="148"/>
      <c r="AG381" s="148" t="s">
        <v>170</v>
      </c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</row>
    <row r="382" spans="1:60" ht="22.5" outlineLevel="1" x14ac:dyDescent="0.2">
      <c r="A382" s="172">
        <v>174</v>
      </c>
      <c r="B382" s="173" t="s">
        <v>701</v>
      </c>
      <c r="C382" s="180" t="s">
        <v>702</v>
      </c>
      <c r="D382" s="174" t="s">
        <v>264</v>
      </c>
      <c r="E382" s="175">
        <v>5</v>
      </c>
      <c r="F382" s="176"/>
      <c r="G382" s="177">
        <f t="shared" si="21"/>
        <v>0</v>
      </c>
      <c r="H382" s="158">
        <v>0</v>
      </c>
      <c r="I382" s="157">
        <f t="shared" si="22"/>
        <v>0</v>
      </c>
      <c r="J382" s="158">
        <v>2000</v>
      </c>
      <c r="K382" s="157">
        <f t="shared" si="23"/>
        <v>10000</v>
      </c>
      <c r="L382" s="157">
        <v>15</v>
      </c>
      <c r="M382" s="157">
        <f t="shared" si="24"/>
        <v>0</v>
      </c>
      <c r="N382" s="157">
        <v>0</v>
      </c>
      <c r="O382" s="157">
        <f t="shared" si="25"/>
        <v>0</v>
      </c>
      <c r="P382" s="157">
        <v>0</v>
      </c>
      <c r="Q382" s="157">
        <f t="shared" si="26"/>
        <v>0</v>
      </c>
      <c r="R382" s="157"/>
      <c r="S382" s="157" t="s">
        <v>167</v>
      </c>
      <c r="T382" s="157" t="s">
        <v>168</v>
      </c>
      <c r="U382" s="157">
        <v>0</v>
      </c>
      <c r="V382" s="157">
        <f t="shared" si="27"/>
        <v>0</v>
      </c>
      <c r="W382" s="157"/>
      <c r="X382" s="157" t="s">
        <v>169</v>
      </c>
      <c r="Y382" s="148"/>
      <c r="Z382" s="148"/>
      <c r="AA382" s="148"/>
      <c r="AB382" s="148"/>
      <c r="AC382" s="148"/>
      <c r="AD382" s="148"/>
      <c r="AE382" s="148"/>
      <c r="AF382" s="148"/>
      <c r="AG382" s="148" t="s">
        <v>170</v>
      </c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</row>
    <row r="383" spans="1:60" ht="22.5" outlineLevel="1" x14ac:dyDescent="0.2">
      <c r="A383" s="172">
        <v>175</v>
      </c>
      <c r="B383" s="173" t="s">
        <v>703</v>
      </c>
      <c r="C383" s="180" t="s">
        <v>704</v>
      </c>
      <c r="D383" s="174" t="s">
        <v>343</v>
      </c>
      <c r="E383" s="175">
        <v>44</v>
      </c>
      <c r="F383" s="176"/>
      <c r="G383" s="177">
        <f t="shared" si="21"/>
        <v>0</v>
      </c>
      <c r="H383" s="158">
        <v>0</v>
      </c>
      <c r="I383" s="157">
        <f t="shared" si="22"/>
        <v>0</v>
      </c>
      <c r="J383" s="158">
        <v>300</v>
      </c>
      <c r="K383" s="157">
        <f t="shared" si="23"/>
        <v>13200</v>
      </c>
      <c r="L383" s="157">
        <v>15</v>
      </c>
      <c r="M383" s="157">
        <f t="shared" si="24"/>
        <v>0</v>
      </c>
      <c r="N383" s="157">
        <v>0</v>
      </c>
      <c r="O383" s="157">
        <f t="shared" si="25"/>
        <v>0</v>
      </c>
      <c r="P383" s="157">
        <v>0</v>
      </c>
      <c r="Q383" s="157">
        <f t="shared" si="26"/>
        <v>0</v>
      </c>
      <c r="R383" s="157"/>
      <c r="S383" s="157" t="s">
        <v>167</v>
      </c>
      <c r="T383" s="157" t="s">
        <v>168</v>
      </c>
      <c r="U383" s="157">
        <v>0</v>
      </c>
      <c r="V383" s="157">
        <f t="shared" si="27"/>
        <v>0</v>
      </c>
      <c r="W383" s="157"/>
      <c r="X383" s="157" t="s">
        <v>169</v>
      </c>
      <c r="Y383" s="148"/>
      <c r="Z383" s="148"/>
      <c r="AA383" s="148"/>
      <c r="AB383" s="148"/>
      <c r="AC383" s="148"/>
      <c r="AD383" s="148"/>
      <c r="AE383" s="148"/>
      <c r="AF383" s="148"/>
      <c r="AG383" s="148" t="s">
        <v>170</v>
      </c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</row>
    <row r="384" spans="1:60" ht="22.5" outlineLevel="1" x14ac:dyDescent="0.2">
      <c r="A384" s="172">
        <v>176</v>
      </c>
      <c r="B384" s="173" t="s">
        <v>705</v>
      </c>
      <c r="C384" s="180" t="s">
        <v>706</v>
      </c>
      <c r="D384" s="174" t="s">
        <v>343</v>
      </c>
      <c r="E384" s="175">
        <v>211</v>
      </c>
      <c r="F384" s="176"/>
      <c r="G384" s="177">
        <f t="shared" si="21"/>
        <v>0</v>
      </c>
      <c r="H384" s="158">
        <v>0</v>
      </c>
      <c r="I384" s="157">
        <f t="shared" si="22"/>
        <v>0</v>
      </c>
      <c r="J384" s="158">
        <v>410</v>
      </c>
      <c r="K384" s="157">
        <f t="shared" si="23"/>
        <v>86510</v>
      </c>
      <c r="L384" s="157">
        <v>15</v>
      </c>
      <c r="M384" s="157">
        <f t="shared" si="24"/>
        <v>0</v>
      </c>
      <c r="N384" s="157">
        <v>0</v>
      </c>
      <c r="O384" s="157">
        <f t="shared" si="25"/>
        <v>0</v>
      </c>
      <c r="P384" s="157">
        <v>0</v>
      </c>
      <c r="Q384" s="157">
        <f t="shared" si="26"/>
        <v>0</v>
      </c>
      <c r="R384" s="157"/>
      <c r="S384" s="157" t="s">
        <v>167</v>
      </c>
      <c r="T384" s="157" t="s">
        <v>168</v>
      </c>
      <c r="U384" s="157">
        <v>0</v>
      </c>
      <c r="V384" s="157">
        <f t="shared" si="27"/>
        <v>0</v>
      </c>
      <c r="W384" s="157"/>
      <c r="X384" s="157" t="s">
        <v>169</v>
      </c>
      <c r="Y384" s="148"/>
      <c r="Z384" s="148"/>
      <c r="AA384" s="148"/>
      <c r="AB384" s="148"/>
      <c r="AC384" s="148"/>
      <c r="AD384" s="148"/>
      <c r="AE384" s="148"/>
      <c r="AF384" s="148"/>
      <c r="AG384" s="148" t="s">
        <v>170</v>
      </c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</row>
    <row r="385" spans="1:60" ht="22.5" outlineLevel="1" x14ac:dyDescent="0.2">
      <c r="A385" s="172">
        <v>177</v>
      </c>
      <c r="B385" s="173" t="s">
        <v>707</v>
      </c>
      <c r="C385" s="180" t="s">
        <v>708</v>
      </c>
      <c r="D385" s="174" t="s">
        <v>343</v>
      </c>
      <c r="E385" s="175">
        <v>141</v>
      </c>
      <c r="F385" s="176"/>
      <c r="G385" s="177">
        <f t="shared" si="21"/>
        <v>0</v>
      </c>
      <c r="H385" s="158">
        <v>0</v>
      </c>
      <c r="I385" s="157">
        <f t="shared" si="22"/>
        <v>0</v>
      </c>
      <c r="J385" s="158">
        <v>425</v>
      </c>
      <c r="K385" s="157">
        <f t="shared" si="23"/>
        <v>59925</v>
      </c>
      <c r="L385" s="157">
        <v>15</v>
      </c>
      <c r="M385" s="157">
        <f t="shared" si="24"/>
        <v>0</v>
      </c>
      <c r="N385" s="157">
        <v>0</v>
      </c>
      <c r="O385" s="157">
        <f t="shared" si="25"/>
        <v>0</v>
      </c>
      <c r="P385" s="157">
        <v>0</v>
      </c>
      <c r="Q385" s="157">
        <f t="shared" si="26"/>
        <v>0</v>
      </c>
      <c r="R385" s="157"/>
      <c r="S385" s="157" t="s">
        <v>167</v>
      </c>
      <c r="T385" s="157" t="s">
        <v>168</v>
      </c>
      <c r="U385" s="157">
        <v>0</v>
      </c>
      <c r="V385" s="157">
        <f t="shared" si="27"/>
        <v>0</v>
      </c>
      <c r="W385" s="157"/>
      <c r="X385" s="157" t="s">
        <v>169</v>
      </c>
      <c r="Y385" s="148"/>
      <c r="Z385" s="148"/>
      <c r="AA385" s="148"/>
      <c r="AB385" s="148"/>
      <c r="AC385" s="148"/>
      <c r="AD385" s="148"/>
      <c r="AE385" s="148"/>
      <c r="AF385" s="148"/>
      <c r="AG385" s="148" t="s">
        <v>170</v>
      </c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</row>
    <row r="386" spans="1:60" ht="22.5" outlineLevel="1" x14ac:dyDescent="0.2">
      <c r="A386" s="172">
        <v>178</v>
      </c>
      <c r="B386" s="173" t="s">
        <v>709</v>
      </c>
      <c r="C386" s="180" t="s">
        <v>710</v>
      </c>
      <c r="D386" s="174" t="s">
        <v>343</v>
      </c>
      <c r="E386" s="175">
        <v>61</v>
      </c>
      <c r="F386" s="176"/>
      <c r="G386" s="177">
        <f t="shared" si="21"/>
        <v>0</v>
      </c>
      <c r="H386" s="158">
        <v>0</v>
      </c>
      <c r="I386" s="157">
        <f t="shared" si="22"/>
        <v>0</v>
      </c>
      <c r="J386" s="158">
        <v>510</v>
      </c>
      <c r="K386" s="157">
        <f t="shared" si="23"/>
        <v>31110</v>
      </c>
      <c r="L386" s="157">
        <v>15</v>
      </c>
      <c r="M386" s="157">
        <f t="shared" si="24"/>
        <v>0</v>
      </c>
      <c r="N386" s="157">
        <v>0</v>
      </c>
      <c r="O386" s="157">
        <f t="shared" si="25"/>
        <v>0</v>
      </c>
      <c r="P386" s="157">
        <v>0</v>
      </c>
      <c r="Q386" s="157">
        <f t="shared" si="26"/>
        <v>0</v>
      </c>
      <c r="R386" s="157"/>
      <c r="S386" s="157" t="s">
        <v>167</v>
      </c>
      <c r="T386" s="157" t="s">
        <v>168</v>
      </c>
      <c r="U386" s="157">
        <v>0</v>
      </c>
      <c r="V386" s="157">
        <f t="shared" si="27"/>
        <v>0</v>
      </c>
      <c r="W386" s="157"/>
      <c r="X386" s="157" t="s">
        <v>169</v>
      </c>
      <c r="Y386" s="148"/>
      <c r="Z386" s="148"/>
      <c r="AA386" s="148"/>
      <c r="AB386" s="148"/>
      <c r="AC386" s="148"/>
      <c r="AD386" s="148"/>
      <c r="AE386" s="148"/>
      <c r="AF386" s="148"/>
      <c r="AG386" s="148" t="s">
        <v>170</v>
      </c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</row>
    <row r="387" spans="1:60" ht="22.5" outlineLevel="1" x14ac:dyDescent="0.2">
      <c r="A387" s="172">
        <v>179</v>
      </c>
      <c r="B387" s="173" t="s">
        <v>1052</v>
      </c>
      <c r="C387" s="180" t="s">
        <v>1053</v>
      </c>
      <c r="D387" s="174" t="s">
        <v>343</v>
      </c>
      <c r="E387" s="175">
        <v>47</v>
      </c>
      <c r="F387" s="176"/>
      <c r="G387" s="177">
        <f t="shared" si="21"/>
        <v>0</v>
      </c>
      <c r="H387" s="158">
        <v>0</v>
      </c>
      <c r="I387" s="157">
        <f t="shared" si="22"/>
        <v>0</v>
      </c>
      <c r="J387" s="158">
        <v>500</v>
      </c>
      <c r="K387" s="157">
        <f t="shared" si="23"/>
        <v>23500</v>
      </c>
      <c r="L387" s="157">
        <v>15</v>
      </c>
      <c r="M387" s="157">
        <f t="shared" si="24"/>
        <v>0</v>
      </c>
      <c r="N387" s="157">
        <v>0</v>
      </c>
      <c r="O387" s="157">
        <f t="shared" si="25"/>
        <v>0</v>
      </c>
      <c r="P387" s="157">
        <v>0</v>
      </c>
      <c r="Q387" s="157">
        <f t="shared" si="26"/>
        <v>0</v>
      </c>
      <c r="R387" s="157"/>
      <c r="S387" s="157" t="s">
        <v>167</v>
      </c>
      <c r="T387" s="157" t="s">
        <v>168</v>
      </c>
      <c r="U387" s="157">
        <v>0</v>
      </c>
      <c r="V387" s="157">
        <f t="shared" si="27"/>
        <v>0</v>
      </c>
      <c r="W387" s="157"/>
      <c r="X387" s="157" t="s">
        <v>169</v>
      </c>
      <c r="Y387" s="148"/>
      <c r="Z387" s="148"/>
      <c r="AA387" s="148"/>
      <c r="AB387" s="148"/>
      <c r="AC387" s="148"/>
      <c r="AD387" s="148"/>
      <c r="AE387" s="148"/>
      <c r="AF387" s="148"/>
      <c r="AG387" s="148" t="s">
        <v>170</v>
      </c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</row>
    <row r="388" spans="1:60" ht="22.5" outlineLevel="1" x14ac:dyDescent="0.2">
      <c r="A388" s="172">
        <v>180</v>
      </c>
      <c r="B388" s="173" t="s">
        <v>711</v>
      </c>
      <c r="C388" s="180" t="s">
        <v>712</v>
      </c>
      <c r="D388" s="174" t="s">
        <v>343</v>
      </c>
      <c r="E388" s="175">
        <v>460</v>
      </c>
      <c r="F388" s="176"/>
      <c r="G388" s="177">
        <f t="shared" si="21"/>
        <v>0</v>
      </c>
      <c r="H388" s="158">
        <v>0</v>
      </c>
      <c r="I388" s="157">
        <f t="shared" si="22"/>
        <v>0</v>
      </c>
      <c r="J388" s="158">
        <v>250</v>
      </c>
      <c r="K388" s="157">
        <f t="shared" si="23"/>
        <v>115000</v>
      </c>
      <c r="L388" s="157">
        <v>15</v>
      </c>
      <c r="M388" s="157">
        <f t="shared" si="24"/>
        <v>0</v>
      </c>
      <c r="N388" s="157">
        <v>0</v>
      </c>
      <c r="O388" s="157">
        <f t="shared" si="25"/>
        <v>0</v>
      </c>
      <c r="P388" s="157">
        <v>0</v>
      </c>
      <c r="Q388" s="157">
        <f t="shared" si="26"/>
        <v>0</v>
      </c>
      <c r="R388" s="157"/>
      <c r="S388" s="157" t="s">
        <v>167</v>
      </c>
      <c r="T388" s="157" t="s">
        <v>168</v>
      </c>
      <c r="U388" s="157">
        <v>0</v>
      </c>
      <c r="V388" s="157">
        <f t="shared" si="27"/>
        <v>0</v>
      </c>
      <c r="W388" s="157"/>
      <c r="X388" s="157" t="s">
        <v>169</v>
      </c>
      <c r="Y388" s="148"/>
      <c r="Z388" s="148"/>
      <c r="AA388" s="148"/>
      <c r="AB388" s="148"/>
      <c r="AC388" s="148"/>
      <c r="AD388" s="148"/>
      <c r="AE388" s="148"/>
      <c r="AF388" s="148"/>
      <c r="AG388" s="148" t="s">
        <v>170</v>
      </c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</row>
    <row r="389" spans="1:60" x14ac:dyDescent="0.2">
      <c r="A389" s="160" t="s">
        <v>162</v>
      </c>
      <c r="B389" s="161" t="s">
        <v>117</v>
      </c>
      <c r="C389" s="179" t="s">
        <v>118</v>
      </c>
      <c r="D389" s="162"/>
      <c r="E389" s="163"/>
      <c r="F389" s="164"/>
      <c r="G389" s="165">
        <f>SUMIF(AG390:AG397,"&lt;&gt;NOR",G390:G397)</f>
        <v>0</v>
      </c>
      <c r="H389" s="159"/>
      <c r="I389" s="159">
        <f>SUM(I390:I397)</f>
        <v>299298.5</v>
      </c>
      <c r="J389" s="159"/>
      <c r="K389" s="159">
        <f>SUM(K390:K397)</f>
        <v>115831.29999999999</v>
      </c>
      <c r="L389" s="159"/>
      <c r="M389" s="159">
        <f>SUM(M390:M397)</f>
        <v>0</v>
      </c>
      <c r="N389" s="159"/>
      <c r="O389" s="159">
        <f>SUM(O390:O397)</f>
        <v>0.65999999999999992</v>
      </c>
      <c r="P389" s="159"/>
      <c r="Q389" s="159">
        <f>SUM(Q390:Q397)</f>
        <v>0</v>
      </c>
      <c r="R389" s="159"/>
      <c r="S389" s="159"/>
      <c r="T389" s="159"/>
      <c r="U389" s="159"/>
      <c r="V389" s="159">
        <f>SUM(V390:V397)</f>
        <v>259.3</v>
      </c>
      <c r="W389" s="159"/>
      <c r="X389" s="159"/>
      <c r="AG389" t="s">
        <v>163</v>
      </c>
    </row>
    <row r="390" spans="1:60" ht="22.5" outlineLevel="1" x14ac:dyDescent="0.2">
      <c r="A390" s="166">
        <v>181</v>
      </c>
      <c r="B390" s="167" t="s">
        <v>713</v>
      </c>
      <c r="C390" s="181" t="s">
        <v>714</v>
      </c>
      <c r="D390" s="168" t="s">
        <v>218</v>
      </c>
      <c r="E390" s="169">
        <v>406.2</v>
      </c>
      <c r="F390" s="170"/>
      <c r="G390" s="171">
        <f>ROUND(E390*F390,2)</f>
        <v>0</v>
      </c>
      <c r="H390" s="158">
        <v>19.63</v>
      </c>
      <c r="I390" s="157">
        <f>ROUND(E390*H390,2)</f>
        <v>7973.71</v>
      </c>
      <c r="J390" s="158">
        <v>36.97</v>
      </c>
      <c r="K390" s="157">
        <f>ROUND(E390*J390,2)</f>
        <v>15017.21</v>
      </c>
      <c r="L390" s="157">
        <v>15</v>
      </c>
      <c r="M390" s="157">
        <f>G390*(1+L390/100)</f>
        <v>0</v>
      </c>
      <c r="N390" s="157">
        <v>1.2999999999999999E-4</v>
      </c>
      <c r="O390" s="157">
        <f>ROUND(E390*N390,2)</f>
        <v>0.05</v>
      </c>
      <c r="P390" s="157">
        <v>0</v>
      </c>
      <c r="Q390" s="157">
        <f>ROUND(E390*P390,2)</f>
        <v>0</v>
      </c>
      <c r="R390" s="157"/>
      <c r="S390" s="157" t="s">
        <v>523</v>
      </c>
      <c r="T390" s="157" t="s">
        <v>411</v>
      </c>
      <c r="U390" s="157">
        <v>0.1</v>
      </c>
      <c r="V390" s="157">
        <f>ROUND(E390*U390,2)</f>
        <v>40.619999999999997</v>
      </c>
      <c r="W390" s="157"/>
      <c r="X390" s="157" t="s">
        <v>169</v>
      </c>
      <c r="Y390" s="148"/>
      <c r="Z390" s="148"/>
      <c r="AA390" s="148"/>
      <c r="AB390" s="148"/>
      <c r="AC390" s="148"/>
      <c r="AD390" s="148"/>
      <c r="AE390" s="148"/>
      <c r="AF390" s="148"/>
      <c r="AG390" s="148" t="s">
        <v>407</v>
      </c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</row>
    <row r="391" spans="1:60" outlineLevel="1" x14ac:dyDescent="0.2">
      <c r="A391" s="155"/>
      <c r="B391" s="156"/>
      <c r="C391" s="187" t="s">
        <v>1054</v>
      </c>
      <c r="D391" s="185"/>
      <c r="E391" s="186">
        <v>276.60000000000002</v>
      </c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48"/>
      <c r="Z391" s="148"/>
      <c r="AA391" s="148"/>
      <c r="AB391" s="148"/>
      <c r="AC391" s="148"/>
      <c r="AD391" s="148"/>
      <c r="AE391" s="148"/>
      <c r="AF391" s="148"/>
      <c r="AG391" s="148" t="s">
        <v>200</v>
      </c>
      <c r="AH391" s="148">
        <v>0</v>
      </c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</row>
    <row r="392" spans="1:60" outlineLevel="1" x14ac:dyDescent="0.2">
      <c r="A392" s="155"/>
      <c r="B392" s="156"/>
      <c r="C392" s="187" t="s">
        <v>1055</v>
      </c>
      <c r="D392" s="185"/>
      <c r="E392" s="186">
        <v>129.6</v>
      </c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48"/>
      <c r="Z392" s="148"/>
      <c r="AA392" s="148"/>
      <c r="AB392" s="148"/>
      <c r="AC392" s="148"/>
      <c r="AD392" s="148"/>
      <c r="AE392" s="148"/>
      <c r="AF392" s="148"/>
      <c r="AG392" s="148" t="s">
        <v>200</v>
      </c>
      <c r="AH392" s="148">
        <v>0</v>
      </c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</row>
    <row r="393" spans="1:60" ht="22.5" outlineLevel="1" x14ac:dyDescent="0.2">
      <c r="A393" s="166">
        <v>182</v>
      </c>
      <c r="B393" s="167" t="s">
        <v>716</v>
      </c>
      <c r="C393" s="181" t="s">
        <v>717</v>
      </c>
      <c r="D393" s="168" t="s">
        <v>218</v>
      </c>
      <c r="E393" s="169">
        <v>1034.02</v>
      </c>
      <c r="F393" s="170"/>
      <c r="G393" s="171">
        <f>ROUND(E393*F393,2)</f>
        <v>0</v>
      </c>
      <c r="H393" s="158">
        <v>62.13</v>
      </c>
      <c r="I393" s="157">
        <f>ROUND(E393*H393,2)</f>
        <v>64243.66</v>
      </c>
      <c r="J393" s="158">
        <v>44.37</v>
      </c>
      <c r="K393" s="157">
        <f>ROUND(E393*J393,2)</f>
        <v>45879.47</v>
      </c>
      <c r="L393" s="157">
        <v>15</v>
      </c>
      <c r="M393" s="157">
        <f>G393*(1+L393/100)</f>
        <v>0</v>
      </c>
      <c r="N393" s="157">
        <v>1.7000000000000001E-4</v>
      </c>
      <c r="O393" s="157">
        <f>ROUND(E393*N393,2)</f>
        <v>0.18</v>
      </c>
      <c r="P393" s="157">
        <v>0</v>
      </c>
      <c r="Q393" s="157">
        <f>ROUND(E393*P393,2)</f>
        <v>0</v>
      </c>
      <c r="R393" s="157"/>
      <c r="S393" s="157" t="s">
        <v>411</v>
      </c>
      <c r="T393" s="157" t="s">
        <v>411</v>
      </c>
      <c r="U393" s="157">
        <v>0.12</v>
      </c>
      <c r="V393" s="157">
        <f>ROUND(E393*U393,2)</f>
        <v>124.08</v>
      </c>
      <c r="W393" s="157"/>
      <c r="X393" s="157" t="s">
        <v>169</v>
      </c>
      <c r="Y393" s="148"/>
      <c r="Z393" s="148"/>
      <c r="AA393" s="148"/>
      <c r="AB393" s="148"/>
      <c r="AC393" s="148"/>
      <c r="AD393" s="148"/>
      <c r="AE393" s="148"/>
      <c r="AF393" s="148"/>
      <c r="AG393" s="148" t="s">
        <v>407</v>
      </c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</row>
    <row r="394" spans="1:60" ht="22.5" outlineLevel="1" x14ac:dyDescent="0.2">
      <c r="A394" s="155"/>
      <c r="B394" s="156"/>
      <c r="C394" s="187" t="s">
        <v>1018</v>
      </c>
      <c r="D394" s="185"/>
      <c r="E394" s="186">
        <v>1034.02</v>
      </c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48"/>
      <c r="Z394" s="148"/>
      <c r="AA394" s="148"/>
      <c r="AB394" s="148"/>
      <c r="AC394" s="148"/>
      <c r="AD394" s="148"/>
      <c r="AE394" s="148"/>
      <c r="AF394" s="148"/>
      <c r="AG394" s="148" t="s">
        <v>200</v>
      </c>
      <c r="AH394" s="148">
        <v>0</v>
      </c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</row>
    <row r="395" spans="1:60" outlineLevel="1" x14ac:dyDescent="0.2">
      <c r="A395" s="166">
        <v>183</v>
      </c>
      <c r="B395" s="167" t="s">
        <v>718</v>
      </c>
      <c r="C395" s="181" t="s">
        <v>719</v>
      </c>
      <c r="D395" s="168" t="s">
        <v>218</v>
      </c>
      <c r="E395" s="169">
        <v>1034.02</v>
      </c>
      <c r="F395" s="170"/>
      <c r="G395" s="171">
        <f>ROUND(E395*F395,2)</f>
        <v>0</v>
      </c>
      <c r="H395" s="158">
        <v>219.61</v>
      </c>
      <c r="I395" s="157">
        <f>ROUND(E395*H395,2)</f>
        <v>227081.13</v>
      </c>
      <c r="J395" s="158">
        <v>52.39</v>
      </c>
      <c r="K395" s="157">
        <f>ROUND(E395*J395,2)</f>
        <v>54172.31</v>
      </c>
      <c r="L395" s="157">
        <v>15</v>
      </c>
      <c r="M395" s="157">
        <f>G395*(1+L395/100)</f>
        <v>0</v>
      </c>
      <c r="N395" s="157">
        <v>4.2000000000000002E-4</v>
      </c>
      <c r="O395" s="157">
        <f>ROUND(E395*N395,2)</f>
        <v>0.43</v>
      </c>
      <c r="P395" s="157">
        <v>0</v>
      </c>
      <c r="Q395" s="157">
        <f>ROUND(E395*P395,2)</f>
        <v>0</v>
      </c>
      <c r="R395" s="157"/>
      <c r="S395" s="157" t="s">
        <v>187</v>
      </c>
      <c r="T395" s="157" t="s">
        <v>187</v>
      </c>
      <c r="U395" s="157">
        <v>0.09</v>
      </c>
      <c r="V395" s="157">
        <f>ROUND(E395*U395,2)</f>
        <v>93.06</v>
      </c>
      <c r="W395" s="157"/>
      <c r="X395" s="157" t="s">
        <v>169</v>
      </c>
      <c r="Y395" s="148"/>
      <c r="Z395" s="148"/>
      <c r="AA395" s="148"/>
      <c r="AB395" s="148"/>
      <c r="AC395" s="148"/>
      <c r="AD395" s="148"/>
      <c r="AE395" s="148"/>
      <c r="AF395" s="148"/>
      <c r="AG395" s="148" t="s">
        <v>407</v>
      </c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</row>
    <row r="396" spans="1:60" ht="22.5" outlineLevel="1" x14ac:dyDescent="0.2">
      <c r="A396" s="155"/>
      <c r="B396" s="156"/>
      <c r="C396" s="187" t="s">
        <v>1018</v>
      </c>
      <c r="D396" s="185"/>
      <c r="E396" s="186">
        <v>1034.02</v>
      </c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48"/>
      <c r="Z396" s="148"/>
      <c r="AA396" s="148"/>
      <c r="AB396" s="148"/>
      <c r="AC396" s="148"/>
      <c r="AD396" s="148"/>
      <c r="AE396" s="148"/>
      <c r="AF396" s="148"/>
      <c r="AG396" s="148" t="s">
        <v>200</v>
      </c>
      <c r="AH396" s="148">
        <v>0</v>
      </c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</row>
    <row r="397" spans="1:60" outlineLevel="1" x14ac:dyDescent="0.2">
      <c r="A397" s="172">
        <v>184</v>
      </c>
      <c r="B397" s="173" t="s">
        <v>720</v>
      </c>
      <c r="C397" s="180" t="s">
        <v>721</v>
      </c>
      <c r="D397" s="174" t="s">
        <v>231</v>
      </c>
      <c r="E397" s="175">
        <v>0.66288000000000002</v>
      </c>
      <c r="F397" s="176"/>
      <c r="G397" s="177">
        <f>ROUND(E397*F397,2)</f>
        <v>0</v>
      </c>
      <c r="H397" s="158">
        <v>0</v>
      </c>
      <c r="I397" s="157">
        <f>ROUND(E397*H397,2)</f>
        <v>0</v>
      </c>
      <c r="J397" s="158">
        <v>1150</v>
      </c>
      <c r="K397" s="157">
        <f>ROUND(E397*J397,2)</f>
        <v>762.31</v>
      </c>
      <c r="L397" s="157">
        <v>15</v>
      </c>
      <c r="M397" s="157">
        <f>G397*(1+L397/100)</f>
        <v>0</v>
      </c>
      <c r="N397" s="157">
        <v>0</v>
      </c>
      <c r="O397" s="157">
        <f>ROUND(E397*N397,2)</f>
        <v>0</v>
      </c>
      <c r="P397" s="157">
        <v>0</v>
      </c>
      <c r="Q397" s="157">
        <f>ROUND(E397*P397,2)</f>
        <v>0</v>
      </c>
      <c r="R397" s="157"/>
      <c r="S397" s="157" t="s">
        <v>187</v>
      </c>
      <c r="T397" s="157" t="s">
        <v>187</v>
      </c>
      <c r="U397" s="157">
        <v>2.3290000000000002</v>
      </c>
      <c r="V397" s="157">
        <f>ROUND(E397*U397,2)</f>
        <v>1.54</v>
      </c>
      <c r="W397" s="157"/>
      <c r="X397" s="157" t="s">
        <v>169</v>
      </c>
      <c r="Y397" s="148"/>
      <c r="Z397" s="148"/>
      <c r="AA397" s="148"/>
      <c r="AB397" s="148"/>
      <c r="AC397" s="148"/>
      <c r="AD397" s="148"/>
      <c r="AE397" s="148"/>
      <c r="AF397" s="148"/>
      <c r="AG397" s="148" t="s">
        <v>454</v>
      </c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</row>
    <row r="398" spans="1:60" x14ac:dyDescent="0.2">
      <c r="A398" s="160" t="s">
        <v>162</v>
      </c>
      <c r="B398" s="161" t="s">
        <v>119</v>
      </c>
      <c r="C398" s="179" t="s">
        <v>120</v>
      </c>
      <c r="D398" s="162"/>
      <c r="E398" s="163"/>
      <c r="F398" s="164"/>
      <c r="G398" s="165">
        <f>SUMIF(AG399:AG400,"&lt;&gt;NOR",G399:G400)</f>
        <v>0</v>
      </c>
      <c r="H398" s="159"/>
      <c r="I398" s="159">
        <f>SUM(I399:I400)</f>
        <v>0</v>
      </c>
      <c r="J398" s="159"/>
      <c r="K398" s="159">
        <f>SUM(K399:K400)</f>
        <v>149200</v>
      </c>
      <c r="L398" s="159"/>
      <c r="M398" s="159">
        <f>SUM(M399:M400)</f>
        <v>0</v>
      </c>
      <c r="N398" s="159"/>
      <c r="O398" s="159">
        <f>SUM(O399:O400)</f>
        <v>0</v>
      </c>
      <c r="P398" s="159"/>
      <c r="Q398" s="159">
        <f>SUM(Q399:Q400)</f>
        <v>0</v>
      </c>
      <c r="R398" s="159"/>
      <c r="S398" s="159"/>
      <c r="T398" s="159"/>
      <c r="U398" s="159"/>
      <c r="V398" s="159">
        <f>SUM(V399:V400)</f>
        <v>0</v>
      </c>
      <c r="W398" s="159"/>
      <c r="X398" s="159"/>
      <c r="AG398" t="s">
        <v>163</v>
      </c>
    </row>
    <row r="399" spans="1:60" ht="22.5" outlineLevel="1" x14ac:dyDescent="0.2">
      <c r="A399" s="172">
        <v>185</v>
      </c>
      <c r="B399" s="173" t="s">
        <v>722</v>
      </c>
      <c r="C399" s="180" t="s">
        <v>723</v>
      </c>
      <c r="D399" s="174" t="s">
        <v>343</v>
      </c>
      <c r="E399" s="175">
        <v>168</v>
      </c>
      <c r="F399" s="176"/>
      <c r="G399" s="177">
        <f>ROUND(E399*F399,2)</f>
        <v>0</v>
      </c>
      <c r="H399" s="158">
        <v>0</v>
      </c>
      <c r="I399" s="157">
        <f>ROUND(E399*H399,2)</f>
        <v>0</v>
      </c>
      <c r="J399" s="158">
        <v>650</v>
      </c>
      <c r="K399" s="157">
        <f>ROUND(E399*J399,2)</f>
        <v>109200</v>
      </c>
      <c r="L399" s="157">
        <v>15</v>
      </c>
      <c r="M399" s="157">
        <f>G399*(1+L399/100)</f>
        <v>0</v>
      </c>
      <c r="N399" s="157">
        <v>0</v>
      </c>
      <c r="O399" s="157">
        <f>ROUND(E399*N399,2)</f>
        <v>0</v>
      </c>
      <c r="P399" s="157">
        <v>0</v>
      </c>
      <c r="Q399" s="157">
        <f>ROUND(E399*P399,2)</f>
        <v>0</v>
      </c>
      <c r="R399" s="157"/>
      <c r="S399" s="157" t="s">
        <v>167</v>
      </c>
      <c r="T399" s="157" t="s">
        <v>168</v>
      </c>
      <c r="U399" s="157">
        <v>0</v>
      </c>
      <c r="V399" s="157">
        <f>ROUND(E399*U399,2)</f>
        <v>0</v>
      </c>
      <c r="W399" s="157"/>
      <c r="X399" s="157" t="s">
        <v>169</v>
      </c>
      <c r="Y399" s="148"/>
      <c r="Z399" s="148"/>
      <c r="AA399" s="148"/>
      <c r="AB399" s="148"/>
      <c r="AC399" s="148"/>
      <c r="AD399" s="148"/>
      <c r="AE399" s="148"/>
      <c r="AF399" s="148"/>
      <c r="AG399" s="148" t="s">
        <v>170</v>
      </c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</row>
    <row r="400" spans="1:60" ht="22.5" outlineLevel="1" x14ac:dyDescent="0.2">
      <c r="A400" s="172">
        <v>186</v>
      </c>
      <c r="B400" s="173" t="s">
        <v>1056</v>
      </c>
      <c r="C400" s="180" t="s">
        <v>1057</v>
      </c>
      <c r="D400" s="174" t="s">
        <v>264</v>
      </c>
      <c r="E400" s="175">
        <v>2</v>
      </c>
      <c r="F400" s="176"/>
      <c r="G400" s="177">
        <f>ROUND(E400*F400,2)</f>
        <v>0</v>
      </c>
      <c r="H400" s="158">
        <v>0</v>
      </c>
      <c r="I400" s="157">
        <f>ROUND(E400*H400,2)</f>
        <v>0</v>
      </c>
      <c r="J400" s="158">
        <v>20000</v>
      </c>
      <c r="K400" s="157">
        <f>ROUND(E400*J400,2)</f>
        <v>40000</v>
      </c>
      <c r="L400" s="157">
        <v>15</v>
      </c>
      <c r="M400" s="157">
        <f>G400*(1+L400/100)</f>
        <v>0</v>
      </c>
      <c r="N400" s="157">
        <v>0</v>
      </c>
      <c r="O400" s="157">
        <f>ROUND(E400*N400,2)</f>
        <v>0</v>
      </c>
      <c r="P400" s="157">
        <v>0</v>
      </c>
      <c r="Q400" s="157">
        <f>ROUND(E400*P400,2)</f>
        <v>0</v>
      </c>
      <c r="R400" s="157"/>
      <c r="S400" s="157" t="s">
        <v>167</v>
      </c>
      <c r="T400" s="157" t="s">
        <v>168</v>
      </c>
      <c r="U400" s="157">
        <v>0</v>
      </c>
      <c r="V400" s="157">
        <f>ROUND(E400*U400,2)</f>
        <v>0</v>
      </c>
      <c r="W400" s="157"/>
      <c r="X400" s="157" t="s">
        <v>169</v>
      </c>
      <c r="Y400" s="148"/>
      <c r="Z400" s="148"/>
      <c r="AA400" s="148"/>
      <c r="AB400" s="148"/>
      <c r="AC400" s="148"/>
      <c r="AD400" s="148"/>
      <c r="AE400" s="148"/>
      <c r="AF400" s="148"/>
      <c r="AG400" s="148" t="s">
        <v>170</v>
      </c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</row>
    <row r="401" spans="1:60" x14ac:dyDescent="0.2">
      <c r="A401" s="160" t="s">
        <v>162</v>
      </c>
      <c r="B401" s="161" t="s">
        <v>121</v>
      </c>
      <c r="C401" s="179" t="s">
        <v>122</v>
      </c>
      <c r="D401" s="162"/>
      <c r="E401" s="163"/>
      <c r="F401" s="164"/>
      <c r="G401" s="165">
        <f>SUMIF(AG402:AG423,"&lt;&gt;NOR",G402:G423)</f>
        <v>0</v>
      </c>
      <c r="H401" s="159"/>
      <c r="I401" s="159">
        <f>SUM(I402:I423)</f>
        <v>0</v>
      </c>
      <c r="J401" s="159"/>
      <c r="K401" s="159">
        <f>SUM(K402:K423)</f>
        <v>540650</v>
      </c>
      <c r="L401" s="159"/>
      <c r="M401" s="159">
        <f>SUM(M402:M423)</f>
        <v>0</v>
      </c>
      <c r="N401" s="159"/>
      <c r="O401" s="159">
        <f>SUM(O402:O423)</f>
        <v>0</v>
      </c>
      <c r="P401" s="159"/>
      <c r="Q401" s="159">
        <f>SUM(Q402:Q423)</f>
        <v>0</v>
      </c>
      <c r="R401" s="159"/>
      <c r="S401" s="159"/>
      <c r="T401" s="159"/>
      <c r="U401" s="159"/>
      <c r="V401" s="159">
        <f>SUM(V402:V423)</f>
        <v>0</v>
      </c>
      <c r="W401" s="159"/>
      <c r="X401" s="159"/>
      <c r="AG401" t="s">
        <v>163</v>
      </c>
    </row>
    <row r="402" spans="1:60" outlineLevel="1" x14ac:dyDescent="0.2">
      <c r="A402" s="172">
        <v>187</v>
      </c>
      <c r="B402" s="173" t="s">
        <v>724</v>
      </c>
      <c r="C402" s="180" t="s">
        <v>725</v>
      </c>
      <c r="D402" s="174" t="s">
        <v>264</v>
      </c>
      <c r="E402" s="175">
        <v>5</v>
      </c>
      <c r="F402" s="176"/>
      <c r="G402" s="177">
        <f t="shared" ref="G402:G423" si="28">ROUND(E402*F402,2)</f>
        <v>0</v>
      </c>
      <c r="H402" s="158">
        <v>0</v>
      </c>
      <c r="I402" s="157">
        <f t="shared" ref="I402:I423" si="29">ROUND(E402*H402,2)</f>
        <v>0</v>
      </c>
      <c r="J402" s="158">
        <v>5000</v>
      </c>
      <c r="K402" s="157">
        <f t="shared" ref="K402:K423" si="30">ROUND(E402*J402,2)</f>
        <v>25000</v>
      </c>
      <c r="L402" s="157">
        <v>15</v>
      </c>
      <c r="M402" s="157">
        <f t="shared" ref="M402:M423" si="31">G402*(1+L402/100)</f>
        <v>0</v>
      </c>
      <c r="N402" s="157">
        <v>0</v>
      </c>
      <c r="O402" s="157">
        <f t="shared" ref="O402:O423" si="32">ROUND(E402*N402,2)</f>
        <v>0</v>
      </c>
      <c r="P402" s="157">
        <v>0</v>
      </c>
      <c r="Q402" s="157">
        <f t="shared" ref="Q402:Q423" si="33">ROUND(E402*P402,2)</f>
        <v>0</v>
      </c>
      <c r="R402" s="157"/>
      <c r="S402" s="157" t="s">
        <v>167</v>
      </c>
      <c r="T402" s="157" t="s">
        <v>168</v>
      </c>
      <c r="U402" s="157">
        <v>0</v>
      </c>
      <c r="V402" s="157">
        <f t="shared" ref="V402:V423" si="34">ROUND(E402*U402,2)</f>
        <v>0</v>
      </c>
      <c r="W402" s="157"/>
      <c r="X402" s="157" t="s">
        <v>169</v>
      </c>
      <c r="Y402" s="148"/>
      <c r="Z402" s="148"/>
      <c r="AA402" s="148"/>
      <c r="AB402" s="148"/>
      <c r="AC402" s="148"/>
      <c r="AD402" s="148"/>
      <c r="AE402" s="148"/>
      <c r="AF402" s="148"/>
      <c r="AG402" s="148" t="s">
        <v>170</v>
      </c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</row>
    <row r="403" spans="1:60" outlineLevel="1" x14ac:dyDescent="0.2">
      <c r="A403" s="172">
        <v>188</v>
      </c>
      <c r="B403" s="173" t="s">
        <v>1058</v>
      </c>
      <c r="C403" s="180" t="s">
        <v>1059</v>
      </c>
      <c r="D403" s="174" t="s">
        <v>264</v>
      </c>
      <c r="E403" s="175">
        <v>4</v>
      </c>
      <c r="F403" s="176"/>
      <c r="G403" s="177">
        <f t="shared" si="28"/>
        <v>0</v>
      </c>
      <c r="H403" s="158">
        <v>0</v>
      </c>
      <c r="I403" s="157">
        <f t="shared" si="29"/>
        <v>0</v>
      </c>
      <c r="J403" s="158">
        <v>10000</v>
      </c>
      <c r="K403" s="157">
        <f t="shared" si="30"/>
        <v>40000</v>
      </c>
      <c r="L403" s="157">
        <v>15</v>
      </c>
      <c r="M403" s="157">
        <f t="shared" si="31"/>
        <v>0</v>
      </c>
      <c r="N403" s="157">
        <v>0</v>
      </c>
      <c r="O403" s="157">
        <f t="shared" si="32"/>
        <v>0</v>
      </c>
      <c r="P403" s="157">
        <v>0</v>
      </c>
      <c r="Q403" s="157">
        <f t="shared" si="33"/>
        <v>0</v>
      </c>
      <c r="R403" s="157"/>
      <c r="S403" s="157" t="s">
        <v>167</v>
      </c>
      <c r="T403" s="157" t="s">
        <v>168</v>
      </c>
      <c r="U403" s="157">
        <v>0</v>
      </c>
      <c r="V403" s="157">
        <f t="shared" si="34"/>
        <v>0</v>
      </c>
      <c r="W403" s="157"/>
      <c r="X403" s="157" t="s">
        <v>169</v>
      </c>
      <c r="Y403" s="148"/>
      <c r="Z403" s="148"/>
      <c r="AA403" s="148"/>
      <c r="AB403" s="148"/>
      <c r="AC403" s="148"/>
      <c r="AD403" s="148"/>
      <c r="AE403" s="148"/>
      <c r="AF403" s="148"/>
      <c r="AG403" s="148" t="s">
        <v>170</v>
      </c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</row>
    <row r="404" spans="1:60" outlineLevel="1" x14ac:dyDescent="0.2">
      <c r="A404" s="172">
        <v>189</v>
      </c>
      <c r="B404" s="173" t="s">
        <v>1060</v>
      </c>
      <c r="C404" s="180" t="s">
        <v>1061</v>
      </c>
      <c r="D404" s="174" t="s">
        <v>264</v>
      </c>
      <c r="E404" s="175">
        <v>1</v>
      </c>
      <c r="F404" s="176"/>
      <c r="G404" s="177">
        <f t="shared" si="28"/>
        <v>0</v>
      </c>
      <c r="H404" s="158">
        <v>0</v>
      </c>
      <c r="I404" s="157">
        <f t="shared" si="29"/>
        <v>0</v>
      </c>
      <c r="J404" s="158">
        <v>15000</v>
      </c>
      <c r="K404" s="157">
        <f t="shared" si="30"/>
        <v>15000</v>
      </c>
      <c r="L404" s="157">
        <v>15</v>
      </c>
      <c r="M404" s="157">
        <f t="shared" si="31"/>
        <v>0</v>
      </c>
      <c r="N404" s="157">
        <v>0</v>
      </c>
      <c r="O404" s="157">
        <f t="shared" si="32"/>
        <v>0</v>
      </c>
      <c r="P404" s="157">
        <v>0</v>
      </c>
      <c r="Q404" s="157">
        <f t="shared" si="33"/>
        <v>0</v>
      </c>
      <c r="R404" s="157"/>
      <c r="S404" s="157" t="s">
        <v>167</v>
      </c>
      <c r="T404" s="157" t="s">
        <v>168</v>
      </c>
      <c r="U404" s="157">
        <v>0</v>
      </c>
      <c r="V404" s="157">
        <f t="shared" si="34"/>
        <v>0</v>
      </c>
      <c r="W404" s="157"/>
      <c r="X404" s="157" t="s">
        <v>169</v>
      </c>
      <c r="Y404" s="148"/>
      <c r="Z404" s="148"/>
      <c r="AA404" s="148"/>
      <c r="AB404" s="148"/>
      <c r="AC404" s="148"/>
      <c r="AD404" s="148"/>
      <c r="AE404" s="148"/>
      <c r="AF404" s="148"/>
      <c r="AG404" s="148" t="s">
        <v>170</v>
      </c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</row>
    <row r="405" spans="1:60" outlineLevel="1" x14ac:dyDescent="0.2">
      <c r="A405" s="172">
        <v>190</v>
      </c>
      <c r="B405" s="173" t="s">
        <v>1062</v>
      </c>
      <c r="C405" s="180" t="s">
        <v>1063</v>
      </c>
      <c r="D405" s="174" t="s">
        <v>264</v>
      </c>
      <c r="E405" s="175">
        <v>1</v>
      </c>
      <c r="F405" s="176"/>
      <c r="G405" s="177">
        <f t="shared" si="28"/>
        <v>0</v>
      </c>
      <c r="H405" s="158">
        <v>0</v>
      </c>
      <c r="I405" s="157">
        <f t="shared" si="29"/>
        <v>0</v>
      </c>
      <c r="J405" s="158">
        <v>30000</v>
      </c>
      <c r="K405" s="157">
        <f t="shared" si="30"/>
        <v>30000</v>
      </c>
      <c r="L405" s="157">
        <v>15</v>
      </c>
      <c r="M405" s="157">
        <f t="shared" si="31"/>
        <v>0</v>
      </c>
      <c r="N405" s="157">
        <v>0</v>
      </c>
      <c r="O405" s="157">
        <f t="shared" si="32"/>
        <v>0</v>
      </c>
      <c r="P405" s="157">
        <v>0</v>
      </c>
      <c r="Q405" s="157">
        <f t="shared" si="33"/>
        <v>0</v>
      </c>
      <c r="R405" s="157"/>
      <c r="S405" s="157" t="s">
        <v>167</v>
      </c>
      <c r="T405" s="157" t="s">
        <v>168</v>
      </c>
      <c r="U405" s="157">
        <v>0</v>
      </c>
      <c r="V405" s="157">
        <f t="shared" si="34"/>
        <v>0</v>
      </c>
      <c r="W405" s="157"/>
      <c r="X405" s="157" t="s">
        <v>169</v>
      </c>
      <c r="Y405" s="148"/>
      <c r="Z405" s="148"/>
      <c r="AA405" s="148"/>
      <c r="AB405" s="148"/>
      <c r="AC405" s="148"/>
      <c r="AD405" s="148"/>
      <c r="AE405" s="148"/>
      <c r="AF405" s="148"/>
      <c r="AG405" s="148" t="s">
        <v>170</v>
      </c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</row>
    <row r="406" spans="1:60" outlineLevel="1" x14ac:dyDescent="0.2">
      <c r="A406" s="172">
        <v>191</v>
      </c>
      <c r="B406" s="173" t="s">
        <v>1064</v>
      </c>
      <c r="C406" s="180" t="s">
        <v>1065</v>
      </c>
      <c r="D406" s="174" t="s">
        <v>264</v>
      </c>
      <c r="E406" s="175">
        <v>6</v>
      </c>
      <c r="F406" s="176"/>
      <c r="G406" s="177">
        <f t="shared" si="28"/>
        <v>0</v>
      </c>
      <c r="H406" s="158">
        <v>0</v>
      </c>
      <c r="I406" s="157">
        <f t="shared" si="29"/>
        <v>0</v>
      </c>
      <c r="J406" s="158">
        <v>15000</v>
      </c>
      <c r="K406" s="157">
        <f t="shared" si="30"/>
        <v>90000</v>
      </c>
      <c r="L406" s="157">
        <v>15</v>
      </c>
      <c r="M406" s="157">
        <f t="shared" si="31"/>
        <v>0</v>
      </c>
      <c r="N406" s="157">
        <v>0</v>
      </c>
      <c r="O406" s="157">
        <f t="shared" si="32"/>
        <v>0</v>
      </c>
      <c r="P406" s="157">
        <v>0</v>
      </c>
      <c r="Q406" s="157">
        <f t="shared" si="33"/>
        <v>0</v>
      </c>
      <c r="R406" s="157"/>
      <c r="S406" s="157" t="s">
        <v>167</v>
      </c>
      <c r="T406" s="157" t="s">
        <v>168</v>
      </c>
      <c r="U406" s="157">
        <v>0</v>
      </c>
      <c r="V406" s="157">
        <f t="shared" si="34"/>
        <v>0</v>
      </c>
      <c r="W406" s="157"/>
      <c r="X406" s="157" t="s">
        <v>169</v>
      </c>
      <c r="Y406" s="148"/>
      <c r="Z406" s="148"/>
      <c r="AA406" s="148"/>
      <c r="AB406" s="148"/>
      <c r="AC406" s="148"/>
      <c r="AD406" s="148"/>
      <c r="AE406" s="148"/>
      <c r="AF406" s="148"/>
      <c r="AG406" s="148" t="s">
        <v>170</v>
      </c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</row>
    <row r="407" spans="1:60" outlineLevel="1" x14ac:dyDescent="0.2">
      <c r="A407" s="172">
        <v>192</v>
      </c>
      <c r="B407" s="173" t="s">
        <v>1066</v>
      </c>
      <c r="C407" s="180" t="s">
        <v>1067</v>
      </c>
      <c r="D407" s="174" t="s">
        <v>264</v>
      </c>
      <c r="E407" s="175">
        <v>2</v>
      </c>
      <c r="F407" s="176"/>
      <c r="G407" s="177">
        <f t="shared" si="28"/>
        <v>0</v>
      </c>
      <c r="H407" s="158">
        <v>0</v>
      </c>
      <c r="I407" s="157">
        <f t="shared" si="29"/>
        <v>0</v>
      </c>
      <c r="J407" s="158">
        <v>18000</v>
      </c>
      <c r="K407" s="157">
        <f t="shared" si="30"/>
        <v>36000</v>
      </c>
      <c r="L407" s="157">
        <v>15</v>
      </c>
      <c r="M407" s="157">
        <f t="shared" si="31"/>
        <v>0</v>
      </c>
      <c r="N407" s="157">
        <v>0</v>
      </c>
      <c r="O407" s="157">
        <f t="shared" si="32"/>
        <v>0</v>
      </c>
      <c r="P407" s="157">
        <v>0</v>
      </c>
      <c r="Q407" s="157">
        <f t="shared" si="33"/>
        <v>0</v>
      </c>
      <c r="R407" s="157"/>
      <c r="S407" s="157" t="s">
        <v>167</v>
      </c>
      <c r="T407" s="157" t="s">
        <v>168</v>
      </c>
      <c r="U407" s="157">
        <v>0</v>
      </c>
      <c r="V407" s="157">
        <f t="shared" si="34"/>
        <v>0</v>
      </c>
      <c r="W407" s="157"/>
      <c r="X407" s="157" t="s">
        <v>169</v>
      </c>
      <c r="Y407" s="148"/>
      <c r="Z407" s="148"/>
      <c r="AA407" s="148"/>
      <c r="AB407" s="148"/>
      <c r="AC407" s="148"/>
      <c r="AD407" s="148"/>
      <c r="AE407" s="148"/>
      <c r="AF407" s="148"/>
      <c r="AG407" s="148" t="s">
        <v>170</v>
      </c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</row>
    <row r="408" spans="1:60" ht="22.5" outlineLevel="1" x14ac:dyDescent="0.2">
      <c r="A408" s="172">
        <v>193</v>
      </c>
      <c r="B408" s="173" t="s">
        <v>728</v>
      </c>
      <c r="C408" s="180" t="s">
        <v>729</v>
      </c>
      <c r="D408" s="174" t="s">
        <v>264</v>
      </c>
      <c r="E408" s="175">
        <v>1</v>
      </c>
      <c r="F408" s="176"/>
      <c r="G408" s="177">
        <f t="shared" si="28"/>
        <v>0</v>
      </c>
      <c r="H408" s="158">
        <v>0</v>
      </c>
      <c r="I408" s="157">
        <f t="shared" si="29"/>
        <v>0</v>
      </c>
      <c r="J408" s="158">
        <v>2500</v>
      </c>
      <c r="K408" s="157">
        <f t="shared" si="30"/>
        <v>2500</v>
      </c>
      <c r="L408" s="157">
        <v>15</v>
      </c>
      <c r="M408" s="157">
        <f t="shared" si="31"/>
        <v>0</v>
      </c>
      <c r="N408" s="157">
        <v>0</v>
      </c>
      <c r="O408" s="157">
        <f t="shared" si="32"/>
        <v>0</v>
      </c>
      <c r="P408" s="157">
        <v>0</v>
      </c>
      <c r="Q408" s="157">
        <f t="shared" si="33"/>
        <v>0</v>
      </c>
      <c r="R408" s="157"/>
      <c r="S408" s="157" t="s">
        <v>167</v>
      </c>
      <c r="T408" s="157" t="s">
        <v>168</v>
      </c>
      <c r="U408" s="157">
        <v>0</v>
      </c>
      <c r="V408" s="157">
        <f t="shared" si="34"/>
        <v>0</v>
      </c>
      <c r="W408" s="157"/>
      <c r="X408" s="157" t="s">
        <v>169</v>
      </c>
      <c r="Y408" s="148"/>
      <c r="Z408" s="148"/>
      <c r="AA408" s="148"/>
      <c r="AB408" s="148"/>
      <c r="AC408" s="148"/>
      <c r="AD408" s="148"/>
      <c r="AE408" s="148"/>
      <c r="AF408" s="148"/>
      <c r="AG408" s="148" t="s">
        <v>170</v>
      </c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</row>
    <row r="409" spans="1:60" ht="22.5" outlineLevel="1" x14ac:dyDescent="0.2">
      <c r="A409" s="172">
        <v>194</v>
      </c>
      <c r="B409" s="173" t="s">
        <v>732</v>
      </c>
      <c r="C409" s="180" t="s">
        <v>733</v>
      </c>
      <c r="D409" s="174" t="s">
        <v>264</v>
      </c>
      <c r="E409" s="175">
        <v>17</v>
      </c>
      <c r="F409" s="176"/>
      <c r="G409" s="177">
        <f t="shared" si="28"/>
        <v>0</v>
      </c>
      <c r="H409" s="158">
        <v>0</v>
      </c>
      <c r="I409" s="157">
        <f t="shared" si="29"/>
        <v>0</v>
      </c>
      <c r="J409" s="158">
        <v>2000</v>
      </c>
      <c r="K409" s="157">
        <f t="shared" si="30"/>
        <v>34000</v>
      </c>
      <c r="L409" s="157">
        <v>15</v>
      </c>
      <c r="M409" s="157">
        <f t="shared" si="31"/>
        <v>0</v>
      </c>
      <c r="N409" s="157">
        <v>0</v>
      </c>
      <c r="O409" s="157">
        <f t="shared" si="32"/>
        <v>0</v>
      </c>
      <c r="P409" s="157">
        <v>0</v>
      </c>
      <c r="Q409" s="157">
        <f t="shared" si="33"/>
        <v>0</v>
      </c>
      <c r="R409" s="157"/>
      <c r="S409" s="157" t="s">
        <v>167</v>
      </c>
      <c r="T409" s="157" t="s">
        <v>168</v>
      </c>
      <c r="U409" s="157">
        <v>0</v>
      </c>
      <c r="V409" s="157">
        <f t="shared" si="34"/>
        <v>0</v>
      </c>
      <c r="W409" s="157"/>
      <c r="X409" s="157" t="s">
        <v>169</v>
      </c>
      <c r="Y409" s="148"/>
      <c r="Z409" s="148"/>
      <c r="AA409" s="148"/>
      <c r="AB409" s="148"/>
      <c r="AC409" s="148"/>
      <c r="AD409" s="148"/>
      <c r="AE409" s="148"/>
      <c r="AF409" s="148"/>
      <c r="AG409" s="148" t="s">
        <v>170</v>
      </c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</row>
    <row r="410" spans="1:60" ht="22.5" outlineLevel="1" x14ac:dyDescent="0.2">
      <c r="A410" s="172">
        <v>195</v>
      </c>
      <c r="B410" s="173" t="s">
        <v>1068</v>
      </c>
      <c r="C410" s="180" t="s">
        <v>1069</v>
      </c>
      <c r="D410" s="174" t="s">
        <v>264</v>
      </c>
      <c r="E410" s="175">
        <v>1</v>
      </c>
      <c r="F410" s="176"/>
      <c r="G410" s="177">
        <f t="shared" si="28"/>
        <v>0</v>
      </c>
      <c r="H410" s="158">
        <v>0</v>
      </c>
      <c r="I410" s="157">
        <f t="shared" si="29"/>
        <v>0</v>
      </c>
      <c r="J410" s="158">
        <v>5000</v>
      </c>
      <c r="K410" s="157">
        <f t="shared" si="30"/>
        <v>5000</v>
      </c>
      <c r="L410" s="157">
        <v>15</v>
      </c>
      <c r="M410" s="157">
        <f t="shared" si="31"/>
        <v>0</v>
      </c>
      <c r="N410" s="157">
        <v>0</v>
      </c>
      <c r="O410" s="157">
        <f t="shared" si="32"/>
        <v>0</v>
      </c>
      <c r="P410" s="157">
        <v>0</v>
      </c>
      <c r="Q410" s="157">
        <f t="shared" si="33"/>
        <v>0</v>
      </c>
      <c r="R410" s="157"/>
      <c r="S410" s="157" t="s">
        <v>167</v>
      </c>
      <c r="T410" s="157" t="s">
        <v>168</v>
      </c>
      <c r="U410" s="157">
        <v>0</v>
      </c>
      <c r="V410" s="157">
        <f t="shared" si="34"/>
        <v>0</v>
      </c>
      <c r="W410" s="157"/>
      <c r="X410" s="157" t="s">
        <v>169</v>
      </c>
      <c r="Y410" s="148"/>
      <c r="Z410" s="148"/>
      <c r="AA410" s="148"/>
      <c r="AB410" s="148"/>
      <c r="AC410" s="148"/>
      <c r="AD410" s="148"/>
      <c r="AE410" s="148"/>
      <c r="AF410" s="148"/>
      <c r="AG410" s="148" t="s">
        <v>170</v>
      </c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</row>
    <row r="411" spans="1:60" ht="22.5" outlineLevel="1" x14ac:dyDescent="0.2">
      <c r="A411" s="172">
        <v>196</v>
      </c>
      <c r="B411" s="173" t="s">
        <v>1070</v>
      </c>
      <c r="C411" s="180" t="s">
        <v>1071</v>
      </c>
      <c r="D411" s="174" t="s">
        <v>264</v>
      </c>
      <c r="E411" s="175">
        <v>1</v>
      </c>
      <c r="F411" s="176"/>
      <c r="G411" s="177">
        <f t="shared" si="28"/>
        <v>0</v>
      </c>
      <c r="H411" s="158">
        <v>0</v>
      </c>
      <c r="I411" s="157">
        <f t="shared" si="29"/>
        <v>0</v>
      </c>
      <c r="J411" s="158">
        <v>3000</v>
      </c>
      <c r="K411" s="157">
        <f t="shared" si="30"/>
        <v>3000</v>
      </c>
      <c r="L411" s="157">
        <v>15</v>
      </c>
      <c r="M411" s="157">
        <f t="shared" si="31"/>
        <v>0</v>
      </c>
      <c r="N411" s="157">
        <v>0</v>
      </c>
      <c r="O411" s="157">
        <f t="shared" si="32"/>
        <v>0</v>
      </c>
      <c r="P411" s="157">
        <v>0</v>
      </c>
      <c r="Q411" s="157">
        <f t="shared" si="33"/>
        <v>0</v>
      </c>
      <c r="R411" s="157"/>
      <c r="S411" s="157" t="s">
        <v>167</v>
      </c>
      <c r="T411" s="157" t="s">
        <v>168</v>
      </c>
      <c r="U411" s="157">
        <v>0</v>
      </c>
      <c r="V411" s="157">
        <f t="shared" si="34"/>
        <v>0</v>
      </c>
      <c r="W411" s="157"/>
      <c r="X411" s="157" t="s">
        <v>169</v>
      </c>
      <c r="Y411" s="148"/>
      <c r="Z411" s="148"/>
      <c r="AA411" s="148"/>
      <c r="AB411" s="148"/>
      <c r="AC411" s="148"/>
      <c r="AD411" s="148"/>
      <c r="AE411" s="148"/>
      <c r="AF411" s="148"/>
      <c r="AG411" s="148" t="s">
        <v>170</v>
      </c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</row>
    <row r="412" spans="1:60" ht="22.5" outlineLevel="1" x14ac:dyDescent="0.2">
      <c r="A412" s="172">
        <v>197</v>
      </c>
      <c r="B412" s="173" t="s">
        <v>1072</v>
      </c>
      <c r="C412" s="180" t="s">
        <v>1073</v>
      </c>
      <c r="D412" s="174" t="s">
        <v>343</v>
      </c>
      <c r="E412" s="175">
        <v>1</v>
      </c>
      <c r="F412" s="176"/>
      <c r="G412" s="177">
        <f t="shared" si="28"/>
        <v>0</v>
      </c>
      <c r="H412" s="158">
        <v>0</v>
      </c>
      <c r="I412" s="157">
        <f t="shared" si="29"/>
        <v>0</v>
      </c>
      <c r="J412" s="158">
        <v>700</v>
      </c>
      <c r="K412" s="157">
        <f t="shared" si="30"/>
        <v>700</v>
      </c>
      <c r="L412" s="157">
        <v>15</v>
      </c>
      <c r="M412" s="157">
        <f t="shared" si="31"/>
        <v>0</v>
      </c>
      <c r="N412" s="157">
        <v>0</v>
      </c>
      <c r="O412" s="157">
        <f t="shared" si="32"/>
        <v>0</v>
      </c>
      <c r="P412" s="157">
        <v>0</v>
      </c>
      <c r="Q412" s="157">
        <f t="shared" si="33"/>
        <v>0</v>
      </c>
      <c r="R412" s="157"/>
      <c r="S412" s="157" t="s">
        <v>167</v>
      </c>
      <c r="T412" s="157" t="s">
        <v>168</v>
      </c>
      <c r="U412" s="157">
        <v>0</v>
      </c>
      <c r="V412" s="157">
        <f t="shared" si="34"/>
        <v>0</v>
      </c>
      <c r="W412" s="157"/>
      <c r="X412" s="157" t="s">
        <v>169</v>
      </c>
      <c r="Y412" s="148"/>
      <c r="Z412" s="148"/>
      <c r="AA412" s="148"/>
      <c r="AB412" s="148"/>
      <c r="AC412" s="148"/>
      <c r="AD412" s="148"/>
      <c r="AE412" s="148"/>
      <c r="AF412" s="148"/>
      <c r="AG412" s="148" t="s">
        <v>170</v>
      </c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</row>
    <row r="413" spans="1:60" ht="22.5" outlineLevel="1" x14ac:dyDescent="0.2">
      <c r="A413" s="172">
        <v>198</v>
      </c>
      <c r="B413" s="173" t="s">
        <v>1074</v>
      </c>
      <c r="C413" s="180" t="s">
        <v>1075</v>
      </c>
      <c r="D413" s="174" t="s">
        <v>264</v>
      </c>
      <c r="E413" s="175">
        <v>1</v>
      </c>
      <c r="F413" s="176"/>
      <c r="G413" s="177">
        <f t="shared" si="28"/>
        <v>0</v>
      </c>
      <c r="H413" s="158">
        <v>0</v>
      </c>
      <c r="I413" s="157">
        <f t="shared" si="29"/>
        <v>0</v>
      </c>
      <c r="J413" s="158">
        <v>10000</v>
      </c>
      <c r="K413" s="157">
        <f t="shared" si="30"/>
        <v>10000</v>
      </c>
      <c r="L413" s="157">
        <v>15</v>
      </c>
      <c r="M413" s="157">
        <f t="shared" si="31"/>
        <v>0</v>
      </c>
      <c r="N413" s="157">
        <v>0</v>
      </c>
      <c r="O413" s="157">
        <f t="shared" si="32"/>
        <v>0</v>
      </c>
      <c r="P413" s="157">
        <v>0</v>
      </c>
      <c r="Q413" s="157">
        <f t="shared" si="33"/>
        <v>0</v>
      </c>
      <c r="R413" s="157"/>
      <c r="S413" s="157" t="s">
        <v>167</v>
      </c>
      <c r="T413" s="157" t="s">
        <v>168</v>
      </c>
      <c r="U413" s="157">
        <v>0</v>
      </c>
      <c r="V413" s="157">
        <f t="shared" si="34"/>
        <v>0</v>
      </c>
      <c r="W413" s="157"/>
      <c r="X413" s="157" t="s">
        <v>169</v>
      </c>
      <c r="Y413" s="148"/>
      <c r="Z413" s="148"/>
      <c r="AA413" s="148"/>
      <c r="AB413" s="148"/>
      <c r="AC413" s="148"/>
      <c r="AD413" s="148"/>
      <c r="AE413" s="148"/>
      <c r="AF413" s="148"/>
      <c r="AG413" s="148" t="s">
        <v>170</v>
      </c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</row>
    <row r="414" spans="1:60" ht="22.5" outlineLevel="1" x14ac:dyDescent="0.2">
      <c r="A414" s="172">
        <v>199</v>
      </c>
      <c r="B414" s="173" t="s">
        <v>738</v>
      </c>
      <c r="C414" s="180" t="s">
        <v>739</v>
      </c>
      <c r="D414" s="174" t="s">
        <v>343</v>
      </c>
      <c r="E414" s="175">
        <v>168</v>
      </c>
      <c r="F414" s="176"/>
      <c r="G414" s="177">
        <f t="shared" si="28"/>
        <v>0</v>
      </c>
      <c r="H414" s="158">
        <v>0</v>
      </c>
      <c r="I414" s="157">
        <f t="shared" si="29"/>
        <v>0</v>
      </c>
      <c r="J414" s="158">
        <v>500</v>
      </c>
      <c r="K414" s="157">
        <f t="shared" si="30"/>
        <v>84000</v>
      </c>
      <c r="L414" s="157">
        <v>15</v>
      </c>
      <c r="M414" s="157">
        <f t="shared" si="31"/>
        <v>0</v>
      </c>
      <c r="N414" s="157">
        <v>0</v>
      </c>
      <c r="O414" s="157">
        <f t="shared" si="32"/>
        <v>0</v>
      </c>
      <c r="P414" s="157">
        <v>0</v>
      </c>
      <c r="Q414" s="157">
        <f t="shared" si="33"/>
        <v>0</v>
      </c>
      <c r="R414" s="157"/>
      <c r="S414" s="157" t="s">
        <v>167</v>
      </c>
      <c r="T414" s="157" t="s">
        <v>168</v>
      </c>
      <c r="U414" s="157">
        <v>0</v>
      </c>
      <c r="V414" s="157">
        <f t="shared" si="34"/>
        <v>0</v>
      </c>
      <c r="W414" s="157"/>
      <c r="X414" s="157" t="s">
        <v>169</v>
      </c>
      <c r="Y414" s="148"/>
      <c r="Z414" s="148"/>
      <c r="AA414" s="148"/>
      <c r="AB414" s="148"/>
      <c r="AC414" s="148"/>
      <c r="AD414" s="148"/>
      <c r="AE414" s="148"/>
      <c r="AF414" s="148"/>
      <c r="AG414" s="148" t="s">
        <v>170</v>
      </c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</row>
    <row r="415" spans="1:60" ht="22.5" outlineLevel="1" x14ac:dyDescent="0.2">
      <c r="A415" s="172">
        <v>200</v>
      </c>
      <c r="B415" s="173" t="s">
        <v>740</v>
      </c>
      <c r="C415" s="180" t="s">
        <v>741</v>
      </c>
      <c r="D415" s="174" t="s">
        <v>343</v>
      </c>
      <c r="E415" s="175">
        <v>200</v>
      </c>
      <c r="F415" s="176"/>
      <c r="G415" s="177">
        <f t="shared" si="28"/>
        <v>0</v>
      </c>
      <c r="H415" s="158">
        <v>0</v>
      </c>
      <c r="I415" s="157">
        <f t="shared" si="29"/>
        <v>0</v>
      </c>
      <c r="J415" s="158">
        <v>300</v>
      </c>
      <c r="K415" s="157">
        <f t="shared" si="30"/>
        <v>60000</v>
      </c>
      <c r="L415" s="157">
        <v>15</v>
      </c>
      <c r="M415" s="157">
        <f t="shared" si="31"/>
        <v>0</v>
      </c>
      <c r="N415" s="157">
        <v>0</v>
      </c>
      <c r="O415" s="157">
        <f t="shared" si="32"/>
        <v>0</v>
      </c>
      <c r="P415" s="157">
        <v>0</v>
      </c>
      <c r="Q415" s="157">
        <f t="shared" si="33"/>
        <v>0</v>
      </c>
      <c r="R415" s="157"/>
      <c r="S415" s="157" t="s">
        <v>167</v>
      </c>
      <c r="T415" s="157" t="s">
        <v>168</v>
      </c>
      <c r="U415" s="157">
        <v>0</v>
      </c>
      <c r="V415" s="157">
        <f t="shared" si="34"/>
        <v>0</v>
      </c>
      <c r="W415" s="157"/>
      <c r="X415" s="157" t="s">
        <v>169</v>
      </c>
      <c r="Y415" s="148"/>
      <c r="Z415" s="148"/>
      <c r="AA415" s="148"/>
      <c r="AB415" s="148"/>
      <c r="AC415" s="148"/>
      <c r="AD415" s="148"/>
      <c r="AE415" s="148"/>
      <c r="AF415" s="148"/>
      <c r="AG415" s="148" t="s">
        <v>170</v>
      </c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</row>
    <row r="416" spans="1:60" ht="22.5" outlineLevel="1" x14ac:dyDescent="0.2">
      <c r="A416" s="172">
        <v>201</v>
      </c>
      <c r="B416" s="173" t="s">
        <v>1076</v>
      </c>
      <c r="C416" s="180" t="s">
        <v>1077</v>
      </c>
      <c r="D416" s="174" t="s">
        <v>264</v>
      </c>
      <c r="E416" s="175">
        <v>1</v>
      </c>
      <c r="F416" s="176"/>
      <c r="G416" s="177">
        <f t="shared" si="28"/>
        <v>0</v>
      </c>
      <c r="H416" s="158">
        <v>0</v>
      </c>
      <c r="I416" s="157">
        <f t="shared" si="29"/>
        <v>0</v>
      </c>
      <c r="J416" s="158">
        <v>10000</v>
      </c>
      <c r="K416" s="157">
        <f t="shared" si="30"/>
        <v>10000</v>
      </c>
      <c r="L416" s="157">
        <v>15</v>
      </c>
      <c r="M416" s="157">
        <f t="shared" si="31"/>
        <v>0</v>
      </c>
      <c r="N416" s="157">
        <v>0</v>
      </c>
      <c r="O416" s="157">
        <f t="shared" si="32"/>
        <v>0</v>
      </c>
      <c r="P416" s="157">
        <v>0</v>
      </c>
      <c r="Q416" s="157">
        <f t="shared" si="33"/>
        <v>0</v>
      </c>
      <c r="R416" s="157"/>
      <c r="S416" s="157" t="s">
        <v>167</v>
      </c>
      <c r="T416" s="157" t="s">
        <v>168</v>
      </c>
      <c r="U416" s="157">
        <v>0</v>
      </c>
      <c r="V416" s="157">
        <f t="shared" si="34"/>
        <v>0</v>
      </c>
      <c r="W416" s="157"/>
      <c r="X416" s="157" t="s">
        <v>169</v>
      </c>
      <c r="Y416" s="148"/>
      <c r="Z416" s="148"/>
      <c r="AA416" s="148"/>
      <c r="AB416" s="148"/>
      <c r="AC416" s="148"/>
      <c r="AD416" s="148"/>
      <c r="AE416" s="148"/>
      <c r="AF416" s="148"/>
      <c r="AG416" s="148" t="s">
        <v>170</v>
      </c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</row>
    <row r="417" spans="1:60" ht="22.5" outlineLevel="1" x14ac:dyDescent="0.2">
      <c r="A417" s="172">
        <v>202</v>
      </c>
      <c r="B417" s="173" t="s">
        <v>746</v>
      </c>
      <c r="C417" s="180" t="s">
        <v>747</v>
      </c>
      <c r="D417" s="174" t="s">
        <v>264</v>
      </c>
      <c r="E417" s="175">
        <v>3</v>
      </c>
      <c r="F417" s="176"/>
      <c r="G417" s="177">
        <f t="shared" si="28"/>
        <v>0</v>
      </c>
      <c r="H417" s="158">
        <v>0</v>
      </c>
      <c r="I417" s="157">
        <f t="shared" si="29"/>
        <v>0</v>
      </c>
      <c r="J417" s="158">
        <v>800</v>
      </c>
      <c r="K417" s="157">
        <f t="shared" si="30"/>
        <v>2400</v>
      </c>
      <c r="L417" s="157">
        <v>15</v>
      </c>
      <c r="M417" s="157">
        <f t="shared" si="31"/>
        <v>0</v>
      </c>
      <c r="N417" s="157">
        <v>0</v>
      </c>
      <c r="O417" s="157">
        <f t="shared" si="32"/>
        <v>0</v>
      </c>
      <c r="P417" s="157">
        <v>0</v>
      </c>
      <c r="Q417" s="157">
        <f t="shared" si="33"/>
        <v>0</v>
      </c>
      <c r="R417" s="157"/>
      <c r="S417" s="157" t="s">
        <v>167</v>
      </c>
      <c r="T417" s="157" t="s">
        <v>168</v>
      </c>
      <c r="U417" s="157">
        <v>0</v>
      </c>
      <c r="V417" s="157">
        <f t="shared" si="34"/>
        <v>0</v>
      </c>
      <c r="W417" s="157"/>
      <c r="X417" s="157" t="s">
        <v>169</v>
      </c>
      <c r="Y417" s="148"/>
      <c r="Z417" s="148"/>
      <c r="AA417" s="148"/>
      <c r="AB417" s="148"/>
      <c r="AC417" s="148"/>
      <c r="AD417" s="148"/>
      <c r="AE417" s="148"/>
      <c r="AF417" s="148"/>
      <c r="AG417" s="148" t="s">
        <v>170</v>
      </c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</row>
    <row r="418" spans="1:60" ht="22.5" outlineLevel="1" x14ac:dyDescent="0.2">
      <c r="A418" s="172">
        <v>203</v>
      </c>
      <c r="B418" s="173" t="s">
        <v>1078</v>
      </c>
      <c r="C418" s="180" t="s">
        <v>1079</v>
      </c>
      <c r="D418" s="174" t="s">
        <v>264</v>
      </c>
      <c r="E418" s="175">
        <v>1</v>
      </c>
      <c r="F418" s="176"/>
      <c r="G418" s="177">
        <f t="shared" si="28"/>
        <v>0</v>
      </c>
      <c r="H418" s="158">
        <v>0</v>
      </c>
      <c r="I418" s="157">
        <f t="shared" si="29"/>
        <v>0</v>
      </c>
      <c r="J418" s="158">
        <v>300</v>
      </c>
      <c r="K418" s="157">
        <f t="shared" si="30"/>
        <v>300</v>
      </c>
      <c r="L418" s="157">
        <v>15</v>
      </c>
      <c r="M418" s="157">
        <f t="shared" si="31"/>
        <v>0</v>
      </c>
      <c r="N418" s="157">
        <v>0</v>
      </c>
      <c r="O418" s="157">
        <f t="shared" si="32"/>
        <v>0</v>
      </c>
      <c r="P418" s="157">
        <v>0</v>
      </c>
      <c r="Q418" s="157">
        <f t="shared" si="33"/>
        <v>0</v>
      </c>
      <c r="R418" s="157"/>
      <c r="S418" s="157" t="s">
        <v>167</v>
      </c>
      <c r="T418" s="157" t="s">
        <v>168</v>
      </c>
      <c r="U418" s="157">
        <v>0</v>
      </c>
      <c r="V418" s="157">
        <f t="shared" si="34"/>
        <v>0</v>
      </c>
      <c r="W418" s="157"/>
      <c r="X418" s="157" t="s">
        <v>169</v>
      </c>
      <c r="Y418" s="148"/>
      <c r="Z418" s="148"/>
      <c r="AA418" s="148"/>
      <c r="AB418" s="148"/>
      <c r="AC418" s="148"/>
      <c r="AD418" s="148"/>
      <c r="AE418" s="148"/>
      <c r="AF418" s="148"/>
      <c r="AG418" s="148" t="s">
        <v>170</v>
      </c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</row>
    <row r="419" spans="1:60" ht="22.5" outlineLevel="1" x14ac:dyDescent="0.2">
      <c r="A419" s="172">
        <v>204</v>
      </c>
      <c r="B419" s="173" t="s">
        <v>1080</v>
      </c>
      <c r="C419" s="180" t="s">
        <v>1081</v>
      </c>
      <c r="D419" s="174" t="s">
        <v>264</v>
      </c>
      <c r="E419" s="175">
        <v>1</v>
      </c>
      <c r="F419" s="176"/>
      <c r="G419" s="177">
        <f t="shared" si="28"/>
        <v>0</v>
      </c>
      <c r="H419" s="158">
        <v>0</v>
      </c>
      <c r="I419" s="157">
        <f t="shared" si="29"/>
        <v>0</v>
      </c>
      <c r="J419" s="158">
        <v>500</v>
      </c>
      <c r="K419" s="157">
        <f t="shared" si="30"/>
        <v>500</v>
      </c>
      <c r="L419" s="157">
        <v>15</v>
      </c>
      <c r="M419" s="157">
        <f t="shared" si="31"/>
        <v>0</v>
      </c>
      <c r="N419" s="157">
        <v>0</v>
      </c>
      <c r="O419" s="157">
        <f t="shared" si="32"/>
        <v>0</v>
      </c>
      <c r="P419" s="157">
        <v>0</v>
      </c>
      <c r="Q419" s="157">
        <f t="shared" si="33"/>
        <v>0</v>
      </c>
      <c r="R419" s="157"/>
      <c r="S419" s="157" t="s">
        <v>167</v>
      </c>
      <c r="T419" s="157" t="s">
        <v>168</v>
      </c>
      <c r="U419" s="157">
        <v>0</v>
      </c>
      <c r="V419" s="157">
        <f t="shared" si="34"/>
        <v>0</v>
      </c>
      <c r="W419" s="157"/>
      <c r="X419" s="157" t="s">
        <v>169</v>
      </c>
      <c r="Y419" s="148"/>
      <c r="Z419" s="148"/>
      <c r="AA419" s="148"/>
      <c r="AB419" s="148"/>
      <c r="AC419" s="148"/>
      <c r="AD419" s="148"/>
      <c r="AE419" s="148"/>
      <c r="AF419" s="148"/>
      <c r="AG419" s="148" t="s">
        <v>170</v>
      </c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</row>
    <row r="420" spans="1:60" ht="22.5" outlineLevel="1" x14ac:dyDescent="0.2">
      <c r="A420" s="172">
        <v>205</v>
      </c>
      <c r="B420" s="173" t="s">
        <v>748</v>
      </c>
      <c r="C420" s="180" t="s">
        <v>749</v>
      </c>
      <c r="D420" s="174" t="s">
        <v>264</v>
      </c>
      <c r="E420" s="175">
        <v>4</v>
      </c>
      <c r="F420" s="176"/>
      <c r="G420" s="177">
        <f t="shared" si="28"/>
        <v>0</v>
      </c>
      <c r="H420" s="158">
        <v>0</v>
      </c>
      <c r="I420" s="157">
        <f t="shared" si="29"/>
        <v>0</v>
      </c>
      <c r="J420" s="158">
        <v>1000</v>
      </c>
      <c r="K420" s="157">
        <f t="shared" si="30"/>
        <v>4000</v>
      </c>
      <c r="L420" s="157">
        <v>15</v>
      </c>
      <c r="M420" s="157">
        <f t="shared" si="31"/>
        <v>0</v>
      </c>
      <c r="N420" s="157">
        <v>0</v>
      </c>
      <c r="O420" s="157">
        <f t="shared" si="32"/>
        <v>0</v>
      </c>
      <c r="P420" s="157">
        <v>0</v>
      </c>
      <c r="Q420" s="157">
        <f t="shared" si="33"/>
        <v>0</v>
      </c>
      <c r="R420" s="157"/>
      <c r="S420" s="157" t="s">
        <v>167</v>
      </c>
      <c r="T420" s="157" t="s">
        <v>168</v>
      </c>
      <c r="U420" s="157">
        <v>0</v>
      </c>
      <c r="V420" s="157">
        <f t="shared" si="34"/>
        <v>0</v>
      </c>
      <c r="W420" s="157"/>
      <c r="X420" s="157" t="s">
        <v>169</v>
      </c>
      <c r="Y420" s="148"/>
      <c r="Z420" s="148"/>
      <c r="AA420" s="148"/>
      <c r="AB420" s="148"/>
      <c r="AC420" s="148"/>
      <c r="AD420" s="148"/>
      <c r="AE420" s="148"/>
      <c r="AF420" s="148"/>
      <c r="AG420" s="148" t="s">
        <v>170</v>
      </c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</row>
    <row r="421" spans="1:60" ht="22.5" outlineLevel="1" x14ac:dyDescent="0.2">
      <c r="A421" s="172">
        <v>206</v>
      </c>
      <c r="B421" s="173" t="s">
        <v>754</v>
      </c>
      <c r="C421" s="180" t="s">
        <v>755</v>
      </c>
      <c r="D421" s="174" t="s">
        <v>264</v>
      </c>
      <c r="E421" s="175">
        <v>1</v>
      </c>
      <c r="F421" s="176"/>
      <c r="G421" s="177">
        <f t="shared" si="28"/>
        <v>0</v>
      </c>
      <c r="H421" s="158">
        <v>0</v>
      </c>
      <c r="I421" s="157">
        <f t="shared" si="29"/>
        <v>0</v>
      </c>
      <c r="J421" s="158">
        <v>800</v>
      </c>
      <c r="K421" s="157">
        <f t="shared" si="30"/>
        <v>800</v>
      </c>
      <c r="L421" s="157">
        <v>15</v>
      </c>
      <c r="M421" s="157">
        <f t="shared" si="31"/>
        <v>0</v>
      </c>
      <c r="N421" s="157">
        <v>0</v>
      </c>
      <c r="O421" s="157">
        <f t="shared" si="32"/>
        <v>0</v>
      </c>
      <c r="P421" s="157">
        <v>0</v>
      </c>
      <c r="Q421" s="157">
        <f t="shared" si="33"/>
        <v>0</v>
      </c>
      <c r="R421" s="157"/>
      <c r="S421" s="157" t="s">
        <v>167</v>
      </c>
      <c r="T421" s="157" t="s">
        <v>168</v>
      </c>
      <c r="U421" s="157">
        <v>0</v>
      </c>
      <c r="V421" s="157">
        <f t="shared" si="34"/>
        <v>0</v>
      </c>
      <c r="W421" s="157"/>
      <c r="X421" s="157" t="s">
        <v>169</v>
      </c>
      <c r="Y421" s="148"/>
      <c r="Z421" s="148"/>
      <c r="AA421" s="148"/>
      <c r="AB421" s="148"/>
      <c r="AC421" s="148"/>
      <c r="AD421" s="148"/>
      <c r="AE421" s="148"/>
      <c r="AF421" s="148"/>
      <c r="AG421" s="148" t="s">
        <v>170</v>
      </c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</row>
    <row r="422" spans="1:60" ht="22.5" outlineLevel="1" x14ac:dyDescent="0.2">
      <c r="A422" s="172">
        <v>207</v>
      </c>
      <c r="B422" s="173" t="s">
        <v>756</v>
      </c>
      <c r="C422" s="180" t="s">
        <v>757</v>
      </c>
      <c r="D422" s="174" t="s">
        <v>343</v>
      </c>
      <c r="E422" s="175">
        <v>107</v>
      </c>
      <c r="F422" s="176"/>
      <c r="G422" s="177">
        <f t="shared" si="28"/>
        <v>0</v>
      </c>
      <c r="H422" s="158">
        <v>0</v>
      </c>
      <c r="I422" s="157">
        <f t="shared" si="29"/>
        <v>0</v>
      </c>
      <c r="J422" s="158">
        <v>750</v>
      </c>
      <c r="K422" s="157">
        <f t="shared" si="30"/>
        <v>80250</v>
      </c>
      <c r="L422" s="157">
        <v>15</v>
      </c>
      <c r="M422" s="157">
        <f t="shared" si="31"/>
        <v>0</v>
      </c>
      <c r="N422" s="157">
        <v>0</v>
      </c>
      <c r="O422" s="157">
        <f t="shared" si="32"/>
        <v>0</v>
      </c>
      <c r="P422" s="157">
        <v>0</v>
      </c>
      <c r="Q422" s="157">
        <f t="shared" si="33"/>
        <v>0</v>
      </c>
      <c r="R422" s="157"/>
      <c r="S422" s="157" t="s">
        <v>167</v>
      </c>
      <c r="T422" s="157" t="s">
        <v>168</v>
      </c>
      <c r="U422" s="157">
        <v>0</v>
      </c>
      <c r="V422" s="157">
        <f t="shared" si="34"/>
        <v>0</v>
      </c>
      <c r="W422" s="157"/>
      <c r="X422" s="157" t="s">
        <v>169</v>
      </c>
      <c r="Y422" s="148"/>
      <c r="Z422" s="148"/>
      <c r="AA422" s="148"/>
      <c r="AB422" s="148"/>
      <c r="AC422" s="148"/>
      <c r="AD422" s="148"/>
      <c r="AE422" s="148"/>
      <c r="AF422" s="148"/>
      <c r="AG422" s="148" t="s">
        <v>170</v>
      </c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</row>
    <row r="423" spans="1:60" outlineLevel="1" x14ac:dyDescent="0.2">
      <c r="A423" s="172">
        <v>208</v>
      </c>
      <c r="B423" s="173" t="s">
        <v>758</v>
      </c>
      <c r="C423" s="180" t="s">
        <v>759</v>
      </c>
      <c r="D423" s="174" t="s">
        <v>264</v>
      </c>
      <c r="E423" s="175">
        <v>9</v>
      </c>
      <c r="F423" s="176"/>
      <c r="G423" s="177">
        <f t="shared" si="28"/>
        <v>0</v>
      </c>
      <c r="H423" s="158">
        <v>0</v>
      </c>
      <c r="I423" s="157">
        <f t="shared" si="29"/>
        <v>0</v>
      </c>
      <c r="J423" s="158">
        <v>800</v>
      </c>
      <c r="K423" s="157">
        <f t="shared" si="30"/>
        <v>7200</v>
      </c>
      <c r="L423" s="157">
        <v>15</v>
      </c>
      <c r="M423" s="157">
        <f t="shared" si="31"/>
        <v>0</v>
      </c>
      <c r="N423" s="157">
        <v>0</v>
      </c>
      <c r="O423" s="157">
        <f t="shared" si="32"/>
        <v>0</v>
      </c>
      <c r="P423" s="157">
        <v>0</v>
      </c>
      <c r="Q423" s="157">
        <f t="shared" si="33"/>
        <v>0</v>
      </c>
      <c r="R423" s="157"/>
      <c r="S423" s="157" t="s">
        <v>167</v>
      </c>
      <c r="T423" s="157" t="s">
        <v>168</v>
      </c>
      <c r="U423" s="157">
        <v>0</v>
      </c>
      <c r="V423" s="157">
        <f t="shared" si="34"/>
        <v>0</v>
      </c>
      <c r="W423" s="157"/>
      <c r="X423" s="157" t="s">
        <v>169</v>
      </c>
      <c r="Y423" s="148"/>
      <c r="Z423" s="148"/>
      <c r="AA423" s="148"/>
      <c r="AB423" s="148"/>
      <c r="AC423" s="148"/>
      <c r="AD423" s="148"/>
      <c r="AE423" s="148"/>
      <c r="AF423" s="148"/>
      <c r="AG423" s="148" t="s">
        <v>170</v>
      </c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</row>
    <row r="424" spans="1:60" x14ac:dyDescent="0.2">
      <c r="A424" s="160" t="s">
        <v>162</v>
      </c>
      <c r="B424" s="161" t="s">
        <v>123</v>
      </c>
      <c r="C424" s="179" t="s">
        <v>124</v>
      </c>
      <c r="D424" s="162"/>
      <c r="E424" s="163"/>
      <c r="F424" s="164"/>
      <c r="G424" s="165">
        <f>SUMIF(AG425:AG448,"&lt;&gt;NOR",G425:G448)</f>
        <v>0</v>
      </c>
      <c r="H424" s="159"/>
      <c r="I424" s="159">
        <f>SUM(I425:I448)</f>
        <v>0</v>
      </c>
      <c r="J424" s="159"/>
      <c r="K424" s="159">
        <f>SUM(K425:K448)</f>
        <v>2149000</v>
      </c>
      <c r="L424" s="159"/>
      <c r="M424" s="159">
        <f>SUM(M425:M448)</f>
        <v>0</v>
      </c>
      <c r="N424" s="159"/>
      <c r="O424" s="159">
        <f>SUM(O425:O448)</f>
        <v>0</v>
      </c>
      <c r="P424" s="159"/>
      <c r="Q424" s="159">
        <f>SUM(Q425:Q448)</f>
        <v>0</v>
      </c>
      <c r="R424" s="159"/>
      <c r="S424" s="159"/>
      <c r="T424" s="159"/>
      <c r="U424" s="159"/>
      <c r="V424" s="159">
        <f>SUM(V425:V448)</f>
        <v>0</v>
      </c>
      <c r="W424" s="159"/>
      <c r="X424" s="159"/>
      <c r="AG424" t="s">
        <v>163</v>
      </c>
    </row>
    <row r="425" spans="1:60" ht="22.5" outlineLevel="1" x14ac:dyDescent="0.2">
      <c r="A425" s="172">
        <v>209</v>
      </c>
      <c r="B425" s="173" t="s">
        <v>760</v>
      </c>
      <c r="C425" s="180" t="s">
        <v>761</v>
      </c>
      <c r="D425" s="174" t="s">
        <v>264</v>
      </c>
      <c r="E425" s="175">
        <v>18</v>
      </c>
      <c r="F425" s="176"/>
      <c r="G425" s="177">
        <f t="shared" ref="G425:G448" si="35">ROUND(E425*F425,2)</f>
        <v>0</v>
      </c>
      <c r="H425" s="158">
        <v>0</v>
      </c>
      <c r="I425" s="157">
        <f t="shared" ref="I425:I448" si="36">ROUND(E425*H425,2)</f>
        <v>0</v>
      </c>
      <c r="J425" s="158">
        <v>25000</v>
      </c>
      <c r="K425" s="157">
        <f t="shared" ref="K425:K448" si="37">ROUND(E425*J425,2)</f>
        <v>450000</v>
      </c>
      <c r="L425" s="157">
        <v>15</v>
      </c>
      <c r="M425" s="157">
        <f t="shared" ref="M425:M448" si="38">G425*(1+L425/100)</f>
        <v>0</v>
      </c>
      <c r="N425" s="157">
        <v>0</v>
      </c>
      <c r="O425" s="157">
        <f t="shared" ref="O425:O448" si="39">ROUND(E425*N425,2)</f>
        <v>0</v>
      </c>
      <c r="P425" s="157">
        <v>0</v>
      </c>
      <c r="Q425" s="157">
        <f t="shared" ref="Q425:Q448" si="40">ROUND(E425*P425,2)</f>
        <v>0</v>
      </c>
      <c r="R425" s="157"/>
      <c r="S425" s="157" t="s">
        <v>167</v>
      </c>
      <c r="T425" s="157" t="s">
        <v>168</v>
      </c>
      <c r="U425" s="157">
        <v>0</v>
      </c>
      <c r="V425" s="157">
        <f t="shared" ref="V425:V448" si="41">ROUND(E425*U425,2)</f>
        <v>0</v>
      </c>
      <c r="W425" s="157"/>
      <c r="X425" s="157" t="s">
        <v>169</v>
      </c>
      <c r="Y425" s="148"/>
      <c r="Z425" s="148"/>
      <c r="AA425" s="148"/>
      <c r="AB425" s="148"/>
      <c r="AC425" s="148"/>
      <c r="AD425" s="148"/>
      <c r="AE425" s="148"/>
      <c r="AF425" s="148"/>
      <c r="AG425" s="148" t="s">
        <v>170</v>
      </c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</row>
    <row r="426" spans="1:60" ht="22.5" outlineLevel="1" x14ac:dyDescent="0.2">
      <c r="A426" s="172">
        <v>210</v>
      </c>
      <c r="B426" s="173" t="s">
        <v>1082</v>
      </c>
      <c r="C426" s="180" t="s">
        <v>1083</v>
      </c>
      <c r="D426" s="174" t="s">
        <v>264</v>
      </c>
      <c r="E426" s="175">
        <v>1</v>
      </c>
      <c r="F426" s="176"/>
      <c r="G426" s="177">
        <f t="shared" si="35"/>
        <v>0</v>
      </c>
      <c r="H426" s="158">
        <v>0</v>
      </c>
      <c r="I426" s="157">
        <f t="shared" si="36"/>
        <v>0</v>
      </c>
      <c r="J426" s="158">
        <v>35000</v>
      </c>
      <c r="K426" s="157">
        <f t="shared" si="37"/>
        <v>35000</v>
      </c>
      <c r="L426" s="157">
        <v>15</v>
      </c>
      <c r="M426" s="157">
        <f t="shared" si="38"/>
        <v>0</v>
      </c>
      <c r="N426" s="157">
        <v>0</v>
      </c>
      <c r="O426" s="157">
        <f t="shared" si="39"/>
        <v>0</v>
      </c>
      <c r="P426" s="157">
        <v>0</v>
      </c>
      <c r="Q426" s="157">
        <f t="shared" si="40"/>
        <v>0</v>
      </c>
      <c r="R426" s="157"/>
      <c r="S426" s="157" t="s">
        <v>167</v>
      </c>
      <c r="T426" s="157" t="s">
        <v>168</v>
      </c>
      <c r="U426" s="157">
        <v>0</v>
      </c>
      <c r="V426" s="157">
        <f t="shared" si="41"/>
        <v>0</v>
      </c>
      <c r="W426" s="157"/>
      <c r="X426" s="157" t="s">
        <v>169</v>
      </c>
      <c r="Y426" s="148"/>
      <c r="Z426" s="148"/>
      <c r="AA426" s="148"/>
      <c r="AB426" s="148"/>
      <c r="AC426" s="148"/>
      <c r="AD426" s="148"/>
      <c r="AE426" s="148"/>
      <c r="AF426" s="148"/>
      <c r="AG426" s="148" t="s">
        <v>170</v>
      </c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</row>
    <row r="427" spans="1:60" ht="22.5" outlineLevel="1" x14ac:dyDescent="0.2">
      <c r="A427" s="172">
        <v>211</v>
      </c>
      <c r="B427" s="173" t="s">
        <v>1084</v>
      </c>
      <c r="C427" s="180" t="s">
        <v>1085</v>
      </c>
      <c r="D427" s="174" t="s">
        <v>264</v>
      </c>
      <c r="E427" s="175">
        <v>1</v>
      </c>
      <c r="F427" s="176"/>
      <c r="G427" s="177">
        <f t="shared" si="35"/>
        <v>0</v>
      </c>
      <c r="H427" s="158">
        <v>0</v>
      </c>
      <c r="I427" s="157">
        <f t="shared" si="36"/>
        <v>0</v>
      </c>
      <c r="J427" s="158">
        <v>15000</v>
      </c>
      <c r="K427" s="157">
        <f t="shared" si="37"/>
        <v>15000</v>
      </c>
      <c r="L427" s="157">
        <v>15</v>
      </c>
      <c r="M427" s="157">
        <f t="shared" si="38"/>
        <v>0</v>
      </c>
      <c r="N427" s="157">
        <v>0</v>
      </c>
      <c r="O427" s="157">
        <f t="shared" si="39"/>
        <v>0</v>
      </c>
      <c r="P427" s="157">
        <v>0</v>
      </c>
      <c r="Q427" s="157">
        <f t="shared" si="40"/>
        <v>0</v>
      </c>
      <c r="R427" s="157"/>
      <c r="S427" s="157" t="s">
        <v>167</v>
      </c>
      <c r="T427" s="157" t="s">
        <v>168</v>
      </c>
      <c r="U427" s="157">
        <v>0</v>
      </c>
      <c r="V427" s="157">
        <f t="shared" si="41"/>
        <v>0</v>
      </c>
      <c r="W427" s="157"/>
      <c r="X427" s="157" t="s">
        <v>169</v>
      </c>
      <c r="Y427" s="148"/>
      <c r="Z427" s="148"/>
      <c r="AA427" s="148"/>
      <c r="AB427" s="148"/>
      <c r="AC427" s="148"/>
      <c r="AD427" s="148"/>
      <c r="AE427" s="148"/>
      <c r="AF427" s="148"/>
      <c r="AG427" s="148" t="s">
        <v>170</v>
      </c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</row>
    <row r="428" spans="1:60" ht="22.5" outlineLevel="1" x14ac:dyDescent="0.2">
      <c r="A428" s="172">
        <v>212</v>
      </c>
      <c r="B428" s="173" t="s">
        <v>1086</v>
      </c>
      <c r="C428" s="180" t="s">
        <v>1087</v>
      </c>
      <c r="D428" s="174" t="s">
        <v>264</v>
      </c>
      <c r="E428" s="175">
        <v>4</v>
      </c>
      <c r="F428" s="176"/>
      <c r="G428" s="177">
        <f t="shared" si="35"/>
        <v>0</v>
      </c>
      <c r="H428" s="158">
        <v>0</v>
      </c>
      <c r="I428" s="157">
        <f t="shared" si="36"/>
        <v>0</v>
      </c>
      <c r="J428" s="158">
        <v>35000</v>
      </c>
      <c r="K428" s="157">
        <f t="shared" si="37"/>
        <v>140000</v>
      </c>
      <c r="L428" s="157">
        <v>15</v>
      </c>
      <c r="M428" s="157">
        <f t="shared" si="38"/>
        <v>0</v>
      </c>
      <c r="N428" s="157">
        <v>0</v>
      </c>
      <c r="O428" s="157">
        <f t="shared" si="39"/>
        <v>0</v>
      </c>
      <c r="P428" s="157">
        <v>0</v>
      </c>
      <c r="Q428" s="157">
        <f t="shared" si="40"/>
        <v>0</v>
      </c>
      <c r="R428" s="157"/>
      <c r="S428" s="157" t="s">
        <v>167</v>
      </c>
      <c r="T428" s="157" t="s">
        <v>168</v>
      </c>
      <c r="U428" s="157">
        <v>0</v>
      </c>
      <c r="V428" s="157">
        <f t="shared" si="41"/>
        <v>0</v>
      </c>
      <c r="W428" s="157"/>
      <c r="X428" s="157" t="s">
        <v>169</v>
      </c>
      <c r="Y428" s="148"/>
      <c r="Z428" s="148"/>
      <c r="AA428" s="148"/>
      <c r="AB428" s="148"/>
      <c r="AC428" s="148"/>
      <c r="AD428" s="148"/>
      <c r="AE428" s="148"/>
      <c r="AF428" s="148"/>
      <c r="AG428" s="148" t="s">
        <v>170</v>
      </c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</row>
    <row r="429" spans="1:60" ht="22.5" outlineLevel="1" x14ac:dyDescent="0.2">
      <c r="A429" s="172">
        <v>213</v>
      </c>
      <c r="B429" s="173" t="s">
        <v>1088</v>
      </c>
      <c r="C429" s="180" t="s">
        <v>1089</v>
      </c>
      <c r="D429" s="174" t="s">
        <v>264</v>
      </c>
      <c r="E429" s="175">
        <v>1</v>
      </c>
      <c r="F429" s="176"/>
      <c r="G429" s="177">
        <f t="shared" si="35"/>
        <v>0</v>
      </c>
      <c r="H429" s="158">
        <v>0</v>
      </c>
      <c r="I429" s="157">
        <f t="shared" si="36"/>
        <v>0</v>
      </c>
      <c r="J429" s="158">
        <v>22000</v>
      </c>
      <c r="K429" s="157">
        <f t="shared" si="37"/>
        <v>22000</v>
      </c>
      <c r="L429" s="157">
        <v>15</v>
      </c>
      <c r="M429" s="157">
        <f t="shared" si="38"/>
        <v>0</v>
      </c>
      <c r="N429" s="157">
        <v>0</v>
      </c>
      <c r="O429" s="157">
        <f t="shared" si="39"/>
        <v>0</v>
      </c>
      <c r="P429" s="157">
        <v>0</v>
      </c>
      <c r="Q429" s="157">
        <f t="shared" si="40"/>
        <v>0</v>
      </c>
      <c r="R429" s="157"/>
      <c r="S429" s="157" t="s">
        <v>167</v>
      </c>
      <c r="T429" s="157" t="s">
        <v>168</v>
      </c>
      <c r="U429" s="157">
        <v>0</v>
      </c>
      <c r="V429" s="157">
        <f t="shared" si="41"/>
        <v>0</v>
      </c>
      <c r="W429" s="157"/>
      <c r="X429" s="157" t="s">
        <v>169</v>
      </c>
      <c r="Y429" s="148"/>
      <c r="Z429" s="148"/>
      <c r="AA429" s="148"/>
      <c r="AB429" s="148"/>
      <c r="AC429" s="148"/>
      <c r="AD429" s="148"/>
      <c r="AE429" s="148"/>
      <c r="AF429" s="148"/>
      <c r="AG429" s="148" t="s">
        <v>170</v>
      </c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</row>
    <row r="430" spans="1:60" ht="22.5" outlineLevel="1" x14ac:dyDescent="0.2">
      <c r="A430" s="172">
        <v>214</v>
      </c>
      <c r="B430" s="173" t="s">
        <v>1090</v>
      </c>
      <c r="C430" s="180" t="s">
        <v>1091</v>
      </c>
      <c r="D430" s="174" t="s">
        <v>264</v>
      </c>
      <c r="E430" s="175">
        <v>2</v>
      </c>
      <c r="F430" s="176"/>
      <c r="G430" s="177">
        <f t="shared" si="35"/>
        <v>0</v>
      </c>
      <c r="H430" s="158">
        <v>0</v>
      </c>
      <c r="I430" s="157">
        <f t="shared" si="36"/>
        <v>0</v>
      </c>
      <c r="J430" s="158">
        <v>50000</v>
      </c>
      <c r="K430" s="157">
        <f t="shared" si="37"/>
        <v>100000</v>
      </c>
      <c r="L430" s="157">
        <v>15</v>
      </c>
      <c r="M430" s="157">
        <f t="shared" si="38"/>
        <v>0</v>
      </c>
      <c r="N430" s="157">
        <v>0</v>
      </c>
      <c r="O430" s="157">
        <f t="shared" si="39"/>
        <v>0</v>
      </c>
      <c r="P430" s="157">
        <v>0</v>
      </c>
      <c r="Q430" s="157">
        <f t="shared" si="40"/>
        <v>0</v>
      </c>
      <c r="R430" s="157"/>
      <c r="S430" s="157" t="s">
        <v>167</v>
      </c>
      <c r="T430" s="157" t="s">
        <v>168</v>
      </c>
      <c r="U430" s="157">
        <v>0</v>
      </c>
      <c r="V430" s="157">
        <f t="shared" si="41"/>
        <v>0</v>
      </c>
      <c r="W430" s="157"/>
      <c r="X430" s="157" t="s">
        <v>169</v>
      </c>
      <c r="Y430" s="148"/>
      <c r="Z430" s="148"/>
      <c r="AA430" s="148"/>
      <c r="AB430" s="148"/>
      <c r="AC430" s="148"/>
      <c r="AD430" s="148"/>
      <c r="AE430" s="148"/>
      <c r="AF430" s="148"/>
      <c r="AG430" s="148" t="s">
        <v>170</v>
      </c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</row>
    <row r="431" spans="1:60" ht="22.5" outlineLevel="1" x14ac:dyDescent="0.2">
      <c r="A431" s="172">
        <v>215</v>
      </c>
      <c r="B431" s="173" t="s">
        <v>1092</v>
      </c>
      <c r="C431" s="180" t="s">
        <v>1093</v>
      </c>
      <c r="D431" s="174" t="s">
        <v>264</v>
      </c>
      <c r="E431" s="175">
        <v>2</v>
      </c>
      <c r="F431" s="176"/>
      <c r="G431" s="177">
        <f t="shared" si="35"/>
        <v>0</v>
      </c>
      <c r="H431" s="158">
        <v>0</v>
      </c>
      <c r="I431" s="157">
        <f t="shared" si="36"/>
        <v>0</v>
      </c>
      <c r="J431" s="158">
        <v>22000</v>
      </c>
      <c r="K431" s="157">
        <f t="shared" si="37"/>
        <v>44000</v>
      </c>
      <c r="L431" s="157">
        <v>15</v>
      </c>
      <c r="M431" s="157">
        <f t="shared" si="38"/>
        <v>0</v>
      </c>
      <c r="N431" s="157">
        <v>0</v>
      </c>
      <c r="O431" s="157">
        <f t="shared" si="39"/>
        <v>0</v>
      </c>
      <c r="P431" s="157">
        <v>0</v>
      </c>
      <c r="Q431" s="157">
        <f t="shared" si="40"/>
        <v>0</v>
      </c>
      <c r="R431" s="157"/>
      <c r="S431" s="157" t="s">
        <v>167</v>
      </c>
      <c r="T431" s="157" t="s">
        <v>168</v>
      </c>
      <c r="U431" s="157">
        <v>0</v>
      </c>
      <c r="V431" s="157">
        <f t="shared" si="41"/>
        <v>0</v>
      </c>
      <c r="W431" s="157"/>
      <c r="X431" s="157" t="s">
        <v>169</v>
      </c>
      <c r="Y431" s="148"/>
      <c r="Z431" s="148"/>
      <c r="AA431" s="148"/>
      <c r="AB431" s="148"/>
      <c r="AC431" s="148"/>
      <c r="AD431" s="148"/>
      <c r="AE431" s="148"/>
      <c r="AF431" s="148"/>
      <c r="AG431" s="148" t="s">
        <v>170</v>
      </c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</row>
    <row r="432" spans="1:60" ht="22.5" outlineLevel="1" x14ac:dyDescent="0.2">
      <c r="A432" s="172">
        <v>216</v>
      </c>
      <c r="B432" s="173" t="s">
        <v>1094</v>
      </c>
      <c r="C432" s="180" t="s">
        <v>1095</v>
      </c>
      <c r="D432" s="174" t="s">
        <v>264</v>
      </c>
      <c r="E432" s="175">
        <v>1</v>
      </c>
      <c r="F432" s="176"/>
      <c r="G432" s="177">
        <f t="shared" si="35"/>
        <v>0</v>
      </c>
      <c r="H432" s="158">
        <v>0</v>
      </c>
      <c r="I432" s="157">
        <f t="shared" si="36"/>
        <v>0</v>
      </c>
      <c r="J432" s="158">
        <v>22000</v>
      </c>
      <c r="K432" s="157">
        <f t="shared" si="37"/>
        <v>22000</v>
      </c>
      <c r="L432" s="157">
        <v>15</v>
      </c>
      <c r="M432" s="157">
        <f t="shared" si="38"/>
        <v>0</v>
      </c>
      <c r="N432" s="157">
        <v>0</v>
      </c>
      <c r="O432" s="157">
        <f t="shared" si="39"/>
        <v>0</v>
      </c>
      <c r="P432" s="157">
        <v>0</v>
      </c>
      <c r="Q432" s="157">
        <f t="shared" si="40"/>
        <v>0</v>
      </c>
      <c r="R432" s="157"/>
      <c r="S432" s="157" t="s">
        <v>167</v>
      </c>
      <c r="T432" s="157" t="s">
        <v>168</v>
      </c>
      <c r="U432" s="157">
        <v>0</v>
      </c>
      <c r="V432" s="157">
        <f t="shared" si="41"/>
        <v>0</v>
      </c>
      <c r="W432" s="157"/>
      <c r="X432" s="157" t="s">
        <v>169</v>
      </c>
      <c r="Y432" s="148"/>
      <c r="Z432" s="148"/>
      <c r="AA432" s="148"/>
      <c r="AB432" s="148"/>
      <c r="AC432" s="148"/>
      <c r="AD432" s="148"/>
      <c r="AE432" s="148"/>
      <c r="AF432" s="148"/>
      <c r="AG432" s="148" t="s">
        <v>170</v>
      </c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</row>
    <row r="433" spans="1:60" ht="22.5" outlineLevel="1" x14ac:dyDescent="0.2">
      <c r="A433" s="172">
        <v>217</v>
      </c>
      <c r="B433" s="173" t="s">
        <v>1096</v>
      </c>
      <c r="C433" s="180" t="s">
        <v>1097</v>
      </c>
      <c r="D433" s="174" t="s">
        <v>264</v>
      </c>
      <c r="E433" s="175">
        <v>1</v>
      </c>
      <c r="F433" s="176"/>
      <c r="G433" s="177">
        <f t="shared" si="35"/>
        <v>0</v>
      </c>
      <c r="H433" s="158">
        <v>0</v>
      </c>
      <c r="I433" s="157">
        <f t="shared" si="36"/>
        <v>0</v>
      </c>
      <c r="J433" s="158">
        <v>22000</v>
      </c>
      <c r="K433" s="157">
        <f t="shared" si="37"/>
        <v>22000</v>
      </c>
      <c r="L433" s="157">
        <v>15</v>
      </c>
      <c r="M433" s="157">
        <f t="shared" si="38"/>
        <v>0</v>
      </c>
      <c r="N433" s="157">
        <v>0</v>
      </c>
      <c r="O433" s="157">
        <f t="shared" si="39"/>
        <v>0</v>
      </c>
      <c r="P433" s="157">
        <v>0</v>
      </c>
      <c r="Q433" s="157">
        <f t="shared" si="40"/>
        <v>0</v>
      </c>
      <c r="R433" s="157"/>
      <c r="S433" s="157" t="s">
        <v>167</v>
      </c>
      <c r="T433" s="157" t="s">
        <v>168</v>
      </c>
      <c r="U433" s="157">
        <v>0</v>
      </c>
      <c r="V433" s="157">
        <f t="shared" si="41"/>
        <v>0</v>
      </c>
      <c r="W433" s="157"/>
      <c r="X433" s="157" t="s">
        <v>169</v>
      </c>
      <c r="Y433" s="148"/>
      <c r="Z433" s="148"/>
      <c r="AA433" s="148"/>
      <c r="AB433" s="148"/>
      <c r="AC433" s="148"/>
      <c r="AD433" s="148"/>
      <c r="AE433" s="148"/>
      <c r="AF433" s="148"/>
      <c r="AG433" s="148" t="s">
        <v>170</v>
      </c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</row>
    <row r="434" spans="1:60" ht="22.5" outlineLevel="1" x14ac:dyDescent="0.2">
      <c r="A434" s="172">
        <v>218</v>
      </c>
      <c r="B434" s="173" t="s">
        <v>1098</v>
      </c>
      <c r="C434" s="180" t="s">
        <v>1099</v>
      </c>
      <c r="D434" s="174" t="s">
        <v>264</v>
      </c>
      <c r="E434" s="175">
        <v>1</v>
      </c>
      <c r="F434" s="176"/>
      <c r="G434" s="177">
        <f t="shared" si="35"/>
        <v>0</v>
      </c>
      <c r="H434" s="158">
        <v>0</v>
      </c>
      <c r="I434" s="157">
        <f t="shared" si="36"/>
        <v>0</v>
      </c>
      <c r="J434" s="158">
        <v>40000</v>
      </c>
      <c r="K434" s="157">
        <f t="shared" si="37"/>
        <v>40000</v>
      </c>
      <c r="L434" s="157">
        <v>15</v>
      </c>
      <c r="M434" s="157">
        <f t="shared" si="38"/>
        <v>0</v>
      </c>
      <c r="N434" s="157">
        <v>0</v>
      </c>
      <c r="O434" s="157">
        <f t="shared" si="39"/>
        <v>0</v>
      </c>
      <c r="P434" s="157">
        <v>0</v>
      </c>
      <c r="Q434" s="157">
        <f t="shared" si="40"/>
        <v>0</v>
      </c>
      <c r="R434" s="157"/>
      <c r="S434" s="157" t="s">
        <v>167</v>
      </c>
      <c r="T434" s="157" t="s">
        <v>168</v>
      </c>
      <c r="U434" s="157">
        <v>0</v>
      </c>
      <c r="V434" s="157">
        <f t="shared" si="41"/>
        <v>0</v>
      </c>
      <c r="W434" s="157"/>
      <c r="X434" s="157" t="s">
        <v>169</v>
      </c>
      <c r="Y434" s="148"/>
      <c r="Z434" s="148"/>
      <c r="AA434" s="148"/>
      <c r="AB434" s="148"/>
      <c r="AC434" s="148"/>
      <c r="AD434" s="148"/>
      <c r="AE434" s="148"/>
      <c r="AF434" s="148"/>
      <c r="AG434" s="148" t="s">
        <v>170</v>
      </c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</row>
    <row r="435" spans="1:60" ht="22.5" outlineLevel="1" x14ac:dyDescent="0.2">
      <c r="A435" s="172">
        <v>219</v>
      </c>
      <c r="B435" s="173" t="s">
        <v>1100</v>
      </c>
      <c r="C435" s="180" t="s">
        <v>1101</v>
      </c>
      <c r="D435" s="174" t="s">
        <v>264</v>
      </c>
      <c r="E435" s="175">
        <v>1</v>
      </c>
      <c r="F435" s="176"/>
      <c r="G435" s="177">
        <f t="shared" si="35"/>
        <v>0</v>
      </c>
      <c r="H435" s="158">
        <v>0</v>
      </c>
      <c r="I435" s="157">
        <f t="shared" si="36"/>
        <v>0</v>
      </c>
      <c r="J435" s="158">
        <v>40000</v>
      </c>
      <c r="K435" s="157">
        <f t="shared" si="37"/>
        <v>40000</v>
      </c>
      <c r="L435" s="157">
        <v>15</v>
      </c>
      <c r="M435" s="157">
        <f t="shared" si="38"/>
        <v>0</v>
      </c>
      <c r="N435" s="157">
        <v>0</v>
      </c>
      <c r="O435" s="157">
        <f t="shared" si="39"/>
        <v>0</v>
      </c>
      <c r="P435" s="157">
        <v>0</v>
      </c>
      <c r="Q435" s="157">
        <f t="shared" si="40"/>
        <v>0</v>
      </c>
      <c r="R435" s="157"/>
      <c r="S435" s="157" t="s">
        <v>167</v>
      </c>
      <c r="T435" s="157" t="s">
        <v>168</v>
      </c>
      <c r="U435" s="157">
        <v>0</v>
      </c>
      <c r="V435" s="157">
        <f t="shared" si="41"/>
        <v>0</v>
      </c>
      <c r="W435" s="157"/>
      <c r="X435" s="157" t="s">
        <v>169</v>
      </c>
      <c r="Y435" s="148"/>
      <c r="Z435" s="148"/>
      <c r="AA435" s="148"/>
      <c r="AB435" s="148"/>
      <c r="AC435" s="148"/>
      <c r="AD435" s="148"/>
      <c r="AE435" s="148"/>
      <c r="AF435" s="148"/>
      <c r="AG435" s="148" t="s">
        <v>170</v>
      </c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</row>
    <row r="436" spans="1:60" ht="22.5" outlineLevel="1" x14ac:dyDescent="0.2">
      <c r="A436" s="172">
        <v>220</v>
      </c>
      <c r="B436" s="173" t="s">
        <v>1102</v>
      </c>
      <c r="C436" s="180" t="s">
        <v>1103</v>
      </c>
      <c r="D436" s="174" t="s">
        <v>264</v>
      </c>
      <c r="E436" s="175">
        <v>1</v>
      </c>
      <c r="F436" s="176"/>
      <c r="G436" s="177">
        <f t="shared" si="35"/>
        <v>0</v>
      </c>
      <c r="H436" s="158">
        <v>0</v>
      </c>
      <c r="I436" s="157">
        <f t="shared" si="36"/>
        <v>0</v>
      </c>
      <c r="J436" s="158">
        <v>50000</v>
      </c>
      <c r="K436" s="157">
        <f t="shared" si="37"/>
        <v>50000</v>
      </c>
      <c r="L436" s="157">
        <v>15</v>
      </c>
      <c r="M436" s="157">
        <f t="shared" si="38"/>
        <v>0</v>
      </c>
      <c r="N436" s="157">
        <v>0</v>
      </c>
      <c r="O436" s="157">
        <f t="shared" si="39"/>
        <v>0</v>
      </c>
      <c r="P436" s="157">
        <v>0</v>
      </c>
      <c r="Q436" s="157">
        <f t="shared" si="40"/>
        <v>0</v>
      </c>
      <c r="R436" s="157"/>
      <c r="S436" s="157" t="s">
        <v>167</v>
      </c>
      <c r="T436" s="157" t="s">
        <v>168</v>
      </c>
      <c r="U436" s="157">
        <v>0</v>
      </c>
      <c r="V436" s="157">
        <f t="shared" si="41"/>
        <v>0</v>
      </c>
      <c r="W436" s="157"/>
      <c r="X436" s="157" t="s">
        <v>169</v>
      </c>
      <c r="Y436" s="148"/>
      <c r="Z436" s="148"/>
      <c r="AA436" s="148"/>
      <c r="AB436" s="148"/>
      <c r="AC436" s="148"/>
      <c r="AD436" s="148"/>
      <c r="AE436" s="148"/>
      <c r="AF436" s="148"/>
      <c r="AG436" s="148" t="s">
        <v>170</v>
      </c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</row>
    <row r="437" spans="1:60" ht="22.5" outlineLevel="1" x14ac:dyDescent="0.2">
      <c r="A437" s="172">
        <v>221</v>
      </c>
      <c r="B437" s="173" t="s">
        <v>1104</v>
      </c>
      <c r="C437" s="180" t="s">
        <v>1105</v>
      </c>
      <c r="D437" s="174" t="s">
        <v>264</v>
      </c>
      <c r="E437" s="175">
        <v>4</v>
      </c>
      <c r="F437" s="176"/>
      <c r="G437" s="177">
        <f t="shared" si="35"/>
        <v>0</v>
      </c>
      <c r="H437" s="158">
        <v>0</v>
      </c>
      <c r="I437" s="157">
        <f t="shared" si="36"/>
        <v>0</v>
      </c>
      <c r="J437" s="158">
        <v>50000</v>
      </c>
      <c r="K437" s="157">
        <f t="shared" si="37"/>
        <v>200000</v>
      </c>
      <c r="L437" s="157">
        <v>15</v>
      </c>
      <c r="M437" s="157">
        <f t="shared" si="38"/>
        <v>0</v>
      </c>
      <c r="N437" s="157">
        <v>0</v>
      </c>
      <c r="O437" s="157">
        <f t="shared" si="39"/>
        <v>0</v>
      </c>
      <c r="P437" s="157">
        <v>0</v>
      </c>
      <c r="Q437" s="157">
        <f t="shared" si="40"/>
        <v>0</v>
      </c>
      <c r="R437" s="157"/>
      <c r="S437" s="157" t="s">
        <v>167</v>
      </c>
      <c r="T437" s="157" t="s">
        <v>168</v>
      </c>
      <c r="U437" s="157">
        <v>0</v>
      </c>
      <c r="V437" s="157">
        <f t="shared" si="41"/>
        <v>0</v>
      </c>
      <c r="W437" s="157"/>
      <c r="X437" s="157" t="s">
        <v>169</v>
      </c>
      <c r="Y437" s="148"/>
      <c r="Z437" s="148"/>
      <c r="AA437" s="148"/>
      <c r="AB437" s="148"/>
      <c r="AC437" s="148"/>
      <c r="AD437" s="148"/>
      <c r="AE437" s="148"/>
      <c r="AF437" s="148"/>
      <c r="AG437" s="148" t="s">
        <v>170</v>
      </c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</row>
    <row r="438" spans="1:60" ht="22.5" outlineLevel="1" x14ac:dyDescent="0.2">
      <c r="A438" s="172">
        <v>222</v>
      </c>
      <c r="B438" s="173" t="s">
        <v>796</v>
      </c>
      <c r="C438" s="180" t="s">
        <v>797</v>
      </c>
      <c r="D438" s="174" t="s">
        <v>264</v>
      </c>
      <c r="E438" s="175">
        <v>7</v>
      </c>
      <c r="F438" s="176"/>
      <c r="G438" s="177">
        <f t="shared" si="35"/>
        <v>0</v>
      </c>
      <c r="H438" s="158">
        <v>0</v>
      </c>
      <c r="I438" s="157">
        <f t="shared" si="36"/>
        <v>0</v>
      </c>
      <c r="J438" s="158">
        <v>23000</v>
      </c>
      <c r="K438" s="157">
        <f t="shared" si="37"/>
        <v>161000</v>
      </c>
      <c r="L438" s="157">
        <v>15</v>
      </c>
      <c r="M438" s="157">
        <f t="shared" si="38"/>
        <v>0</v>
      </c>
      <c r="N438" s="157">
        <v>0</v>
      </c>
      <c r="O438" s="157">
        <f t="shared" si="39"/>
        <v>0</v>
      </c>
      <c r="P438" s="157">
        <v>0</v>
      </c>
      <c r="Q438" s="157">
        <f t="shared" si="40"/>
        <v>0</v>
      </c>
      <c r="R438" s="157"/>
      <c r="S438" s="157" t="s">
        <v>167</v>
      </c>
      <c r="T438" s="157" t="s">
        <v>168</v>
      </c>
      <c r="U438" s="157">
        <v>0</v>
      </c>
      <c r="V438" s="157">
        <f t="shared" si="41"/>
        <v>0</v>
      </c>
      <c r="W438" s="157"/>
      <c r="X438" s="157" t="s">
        <v>169</v>
      </c>
      <c r="Y438" s="148"/>
      <c r="Z438" s="148"/>
      <c r="AA438" s="148"/>
      <c r="AB438" s="148"/>
      <c r="AC438" s="148"/>
      <c r="AD438" s="148"/>
      <c r="AE438" s="148"/>
      <c r="AF438" s="148"/>
      <c r="AG438" s="148" t="s">
        <v>170</v>
      </c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</row>
    <row r="439" spans="1:60" ht="22.5" outlineLevel="1" x14ac:dyDescent="0.2">
      <c r="A439" s="172">
        <v>223</v>
      </c>
      <c r="B439" s="173" t="s">
        <v>798</v>
      </c>
      <c r="C439" s="180" t="s">
        <v>799</v>
      </c>
      <c r="D439" s="174" t="s">
        <v>264</v>
      </c>
      <c r="E439" s="175">
        <v>7</v>
      </c>
      <c r="F439" s="176"/>
      <c r="G439" s="177">
        <f t="shared" si="35"/>
        <v>0</v>
      </c>
      <c r="H439" s="158">
        <v>0</v>
      </c>
      <c r="I439" s="157">
        <f t="shared" si="36"/>
        <v>0</v>
      </c>
      <c r="J439" s="158">
        <v>20000</v>
      </c>
      <c r="K439" s="157">
        <f t="shared" si="37"/>
        <v>140000</v>
      </c>
      <c r="L439" s="157">
        <v>15</v>
      </c>
      <c r="M439" s="157">
        <f t="shared" si="38"/>
        <v>0</v>
      </c>
      <c r="N439" s="157">
        <v>0</v>
      </c>
      <c r="O439" s="157">
        <f t="shared" si="39"/>
        <v>0</v>
      </c>
      <c r="P439" s="157">
        <v>0</v>
      </c>
      <c r="Q439" s="157">
        <f t="shared" si="40"/>
        <v>0</v>
      </c>
      <c r="R439" s="157"/>
      <c r="S439" s="157" t="s">
        <v>167</v>
      </c>
      <c r="T439" s="157" t="s">
        <v>168</v>
      </c>
      <c r="U439" s="157">
        <v>0</v>
      </c>
      <c r="V439" s="157">
        <f t="shared" si="41"/>
        <v>0</v>
      </c>
      <c r="W439" s="157"/>
      <c r="X439" s="157" t="s">
        <v>169</v>
      </c>
      <c r="Y439" s="148"/>
      <c r="Z439" s="148"/>
      <c r="AA439" s="148"/>
      <c r="AB439" s="148"/>
      <c r="AC439" s="148"/>
      <c r="AD439" s="148"/>
      <c r="AE439" s="148"/>
      <c r="AF439" s="148"/>
      <c r="AG439" s="148" t="s">
        <v>170</v>
      </c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</row>
    <row r="440" spans="1:60" ht="22.5" outlineLevel="1" x14ac:dyDescent="0.2">
      <c r="A440" s="172">
        <v>224</v>
      </c>
      <c r="B440" s="173" t="s">
        <v>1106</v>
      </c>
      <c r="C440" s="180" t="s">
        <v>1107</v>
      </c>
      <c r="D440" s="174" t="s">
        <v>264</v>
      </c>
      <c r="E440" s="175">
        <v>1</v>
      </c>
      <c r="F440" s="176"/>
      <c r="G440" s="177">
        <f t="shared" si="35"/>
        <v>0</v>
      </c>
      <c r="H440" s="158">
        <v>0</v>
      </c>
      <c r="I440" s="157">
        <f t="shared" si="36"/>
        <v>0</v>
      </c>
      <c r="J440" s="158">
        <v>50000</v>
      </c>
      <c r="K440" s="157">
        <f t="shared" si="37"/>
        <v>50000</v>
      </c>
      <c r="L440" s="157">
        <v>15</v>
      </c>
      <c r="M440" s="157">
        <f t="shared" si="38"/>
        <v>0</v>
      </c>
      <c r="N440" s="157">
        <v>0</v>
      </c>
      <c r="O440" s="157">
        <f t="shared" si="39"/>
        <v>0</v>
      </c>
      <c r="P440" s="157">
        <v>0</v>
      </c>
      <c r="Q440" s="157">
        <f t="shared" si="40"/>
        <v>0</v>
      </c>
      <c r="R440" s="157"/>
      <c r="S440" s="157" t="s">
        <v>167</v>
      </c>
      <c r="T440" s="157" t="s">
        <v>168</v>
      </c>
      <c r="U440" s="157">
        <v>0</v>
      </c>
      <c r="V440" s="157">
        <f t="shared" si="41"/>
        <v>0</v>
      </c>
      <c r="W440" s="157"/>
      <c r="X440" s="157" t="s">
        <v>169</v>
      </c>
      <c r="Y440" s="148"/>
      <c r="Z440" s="148"/>
      <c r="AA440" s="148"/>
      <c r="AB440" s="148"/>
      <c r="AC440" s="148"/>
      <c r="AD440" s="148"/>
      <c r="AE440" s="148"/>
      <c r="AF440" s="148"/>
      <c r="AG440" s="148" t="s">
        <v>170</v>
      </c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</row>
    <row r="441" spans="1:60" ht="22.5" outlineLevel="1" x14ac:dyDescent="0.2">
      <c r="A441" s="172">
        <v>225</v>
      </c>
      <c r="B441" s="173" t="s">
        <v>1108</v>
      </c>
      <c r="C441" s="180" t="s">
        <v>1109</v>
      </c>
      <c r="D441" s="174" t="s">
        <v>264</v>
      </c>
      <c r="E441" s="175">
        <v>1</v>
      </c>
      <c r="F441" s="176"/>
      <c r="G441" s="177">
        <f t="shared" si="35"/>
        <v>0</v>
      </c>
      <c r="H441" s="158">
        <v>0</v>
      </c>
      <c r="I441" s="157">
        <f t="shared" si="36"/>
        <v>0</v>
      </c>
      <c r="J441" s="158">
        <v>22000</v>
      </c>
      <c r="K441" s="157">
        <f t="shared" si="37"/>
        <v>22000</v>
      </c>
      <c r="L441" s="157">
        <v>15</v>
      </c>
      <c r="M441" s="157">
        <f t="shared" si="38"/>
        <v>0</v>
      </c>
      <c r="N441" s="157">
        <v>0</v>
      </c>
      <c r="O441" s="157">
        <f t="shared" si="39"/>
        <v>0</v>
      </c>
      <c r="P441" s="157">
        <v>0</v>
      </c>
      <c r="Q441" s="157">
        <f t="shared" si="40"/>
        <v>0</v>
      </c>
      <c r="R441" s="157"/>
      <c r="S441" s="157" t="s">
        <v>167</v>
      </c>
      <c r="T441" s="157" t="s">
        <v>168</v>
      </c>
      <c r="U441" s="157">
        <v>0</v>
      </c>
      <c r="V441" s="157">
        <f t="shared" si="41"/>
        <v>0</v>
      </c>
      <c r="W441" s="157"/>
      <c r="X441" s="157" t="s">
        <v>169</v>
      </c>
      <c r="Y441" s="148"/>
      <c r="Z441" s="148"/>
      <c r="AA441" s="148"/>
      <c r="AB441" s="148"/>
      <c r="AC441" s="148"/>
      <c r="AD441" s="148"/>
      <c r="AE441" s="148"/>
      <c r="AF441" s="148"/>
      <c r="AG441" s="148" t="s">
        <v>170</v>
      </c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</row>
    <row r="442" spans="1:60" ht="22.5" outlineLevel="1" x14ac:dyDescent="0.2">
      <c r="A442" s="172">
        <v>226</v>
      </c>
      <c r="B442" s="173" t="s">
        <v>1110</v>
      </c>
      <c r="C442" s="180" t="s">
        <v>1111</v>
      </c>
      <c r="D442" s="174" t="s">
        <v>264</v>
      </c>
      <c r="E442" s="175">
        <v>1</v>
      </c>
      <c r="F442" s="176"/>
      <c r="G442" s="177">
        <f t="shared" si="35"/>
        <v>0</v>
      </c>
      <c r="H442" s="158">
        <v>0</v>
      </c>
      <c r="I442" s="157">
        <f t="shared" si="36"/>
        <v>0</v>
      </c>
      <c r="J442" s="158">
        <v>20000</v>
      </c>
      <c r="K442" s="157">
        <f t="shared" si="37"/>
        <v>20000</v>
      </c>
      <c r="L442" s="157">
        <v>15</v>
      </c>
      <c r="M442" s="157">
        <f t="shared" si="38"/>
        <v>0</v>
      </c>
      <c r="N442" s="157">
        <v>0</v>
      </c>
      <c r="O442" s="157">
        <f t="shared" si="39"/>
        <v>0</v>
      </c>
      <c r="P442" s="157">
        <v>0</v>
      </c>
      <c r="Q442" s="157">
        <f t="shared" si="40"/>
        <v>0</v>
      </c>
      <c r="R442" s="157"/>
      <c r="S442" s="157" t="s">
        <v>167</v>
      </c>
      <c r="T442" s="157" t="s">
        <v>168</v>
      </c>
      <c r="U442" s="157">
        <v>0</v>
      </c>
      <c r="V442" s="157">
        <f t="shared" si="41"/>
        <v>0</v>
      </c>
      <c r="W442" s="157"/>
      <c r="X442" s="157" t="s">
        <v>169</v>
      </c>
      <c r="Y442" s="148"/>
      <c r="Z442" s="148"/>
      <c r="AA442" s="148"/>
      <c r="AB442" s="148"/>
      <c r="AC442" s="148"/>
      <c r="AD442" s="148"/>
      <c r="AE442" s="148"/>
      <c r="AF442" s="148"/>
      <c r="AG442" s="148" t="s">
        <v>170</v>
      </c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</row>
    <row r="443" spans="1:60" ht="22.5" outlineLevel="1" x14ac:dyDescent="0.2">
      <c r="A443" s="172">
        <v>227</v>
      </c>
      <c r="B443" s="173" t="s">
        <v>1112</v>
      </c>
      <c r="C443" s="180" t="s">
        <v>1113</v>
      </c>
      <c r="D443" s="174" t="s">
        <v>264</v>
      </c>
      <c r="E443" s="175">
        <v>1</v>
      </c>
      <c r="F443" s="176"/>
      <c r="G443" s="177">
        <f t="shared" si="35"/>
        <v>0</v>
      </c>
      <c r="H443" s="158">
        <v>0</v>
      </c>
      <c r="I443" s="157">
        <f t="shared" si="36"/>
        <v>0</v>
      </c>
      <c r="J443" s="158">
        <v>38000</v>
      </c>
      <c r="K443" s="157">
        <f t="shared" si="37"/>
        <v>38000</v>
      </c>
      <c r="L443" s="157">
        <v>15</v>
      </c>
      <c r="M443" s="157">
        <f t="shared" si="38"/>
        <v>0</v>
      </c>
      <c r="N443" s="157">
        <v>0</v>
      </c>
      <c r="O443" s="157">
        <f t="shared" si="39"/>
        <v>0</v>
      </c>
      <c r="P443" s="157">
        <v>0</v>
      </c>
      <c r="Q443" s="157">
        <f t="shared" si="40"/>
        <v>0</v>
      </c>
      <c r="R443" s="157"/>
      <c r="S443" s="157" t="s">
        <v>167</v>
      </c>
      <c r="T443" s="157" t="s">
        <v>168</v>
      </c>
      <c r="U443" s="157">
        <v>0</v>
      </c>
      <c r="V443" s="157">
        <f t="shared" si="41"/>
        <v>0</v>
      </c>
      <c r="W443" s="157"/>
      <c r="X443" s="157" t="s">
        <v>169</v>
      </c>
      <c r="Y443" s="148"/>
      <c r="Z443" s="148"/>
      <c r="AA443" s="148"/>
      <c r="AB443" s="148"/>
      <c r="AC443" s="148"/>
      <c r="AD443" s="148"/>
      <c r="AE443" s="148"/>
      <c r="AF443" s="148"/>
      <c r="AG443" s="148" t="s">
        <v>170</v>
      </c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</row>
    <row r="444" spans="1:60" ht="22.5" outlineLevel="1" x14ac:dyDescent="0.2">
      <c r="A444" s="172">
        <v>228</v>
      </c>
      <c r="B444" s="173" t="s">
        <v>818</v>
      </c>
      <c r="C444" s="180" t="s">
        <v>819</v>
      </c>
      <c r="D444" s="174" t="s">
        <v>264</v>
      </c>
      <c r="E444" s="175">
        <v>48</v>
      </c>
      <c r="F444" s="176"/>
      <c r="G444" s="177">
        <f t="shared" si="35"/>
        <v>0</v>
      </c>
      <c r="H444" s="158">
        <v>0</v>
      </c>
      <c r="I444" s="157">
        <f t="shared" si="36"/>
        <v>0</v>
      </c>
      <c r="J444" s="158">
        <v>6000</v>
      </c>
      <c r="K444" s="157">
        <f t="shared" si="37"/>
        <v>288000</v>
      </c>
      <c r="L444" s="157">
        <v>15</v>
      </c>
      <c r="M444" s="157">
        <f t="shared" si="38"/>
        <v>0</v>
      </c>
      <c r="N444" s="157">
        <v>0</v>
      </c>
      <c r="O444" s="157">
        <f t="shared" si="39"/>
        <v>0</v>
      </c>
      <c r="P444" s="157">
        <v>0</v>
      </c>
      <c r="Q444" s="157">
        <f t="shared" si="40"/>
        <v>0</v>
      </c>
      <c r="R444" s="157"/>
      <c r="S444" s="157" t="s">
        <v>167</v>
      </c>
      <c r="T444" s="157" t="s">
        <v>168</v>
      </c>
      <c r="U444" s="157">
        <v>0</v>
      </c>
      <c r="V444" s="157">
        <f t="shared" si="41"/>
        <v>0</v>
      </c>
      <c r="W444" s="157"/>
      <c r="X444" s="157" t="s">
        <v>169</v>
      </c>
      <c r="Y444" s="148"/>
      <c r="Z444" s="148"/>
      <c r="AA444" s="148"/>
      <c r="AB444" s="148"/>
      <c r="AC444" s="148"/>
      <c r="AD444" s="148"/>
      <c r="AE444" s="148"/>
      <c r="AF444" s="148"/>
      <c r="AG444" s="148" t="s">
        <v>170</v>
      </c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</row>
    <row r="445" spans="1:60" ht="22.5" outlineLevel="1" x14ac:dyDescent="0.2">
      <c r="A445" s="172">
        <v>229</v>
      </c>
      <c r="B445" s="173" t="s">
        <v>820</v>
      </c>
      <c r="C445" s="180" t="s">
        <v>821</v>
      </c>
      <c r="D445" s="174" t="s">
        <v>264</v>
      </c>
      <c r="E445" s="175">
        <v>24</v>
      </c>
      <c r="F445" s="176"/>
      <c r="G445" s="177">
        <f t="shared" si="35"/>
        <v>0</v>
      </c>
      <c r="H445" s="158">
        <v>0</v>
      </c>
      <c r="I445" s="157">
        <f t="shared" si="36"/>
        <v>0</v>
      </c>
      <c r="J445" s="158">
        <v>6000</v>
      </c>
      <c r="K445" s="157">
        <f t="shared" si="37"/>
        <v>144000</v>
      </c>
      <c r="L445" s="157">
        <v>15</v>
      </c>
      <c r="M445" s="157">
        <f t="shared" si="38"/>
        <v>0</v>
      </c>
      <c r="N445" s="157">
        <v>0</v>
      </c>
      <c r="O445" s="157">
        <f t="shared" si="39"/>
        <v>0</v>
      </c>
      <c r="P445" s="157">
        <v>0</v>
      </c>
      <c r="Q445" s="157">
        <f t="shared" si="40"/>
        <v>0</v>
      </c>
      <c r="R445" s="157"/>
      <c r="S445" s="157" t="s">
        <v>167</v>
      </c>
      <c r="T445" s="157" t="s">
        <v>168</v>
      </c>
      <c r="U445" s="157">
        <v>0</v>
      </c>
      <c r="V445" s="157">
        <f t="shared" si="41"/>
        <v>0</v>
      </c>
      <c r="W445" s="157"/>
      <c r="X445" s="157" t="s">
        <v>169</v>
      </c>
      <c r="Y445" s="148"/>
      <c r="Z445" s="148"/>
      <c r="AA445" s="148"/>
      <c r="AB445" s="148"/>
      <c r="AC445" s="148"/>
      <c r="AD445" s="148"/>
      <c r="AE445" s="148"/>
      <c r="AF445" s="148"/>
      <c r="AG445" s="148" t="s">
        <v>170</v>
      </c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</row>
    <row r="446" spans="1:60" ht="22.5" outlineLevel="1" x14ac:dyDescent="0.2">
      <c r="A446" s="172">
        <v>230</v>
      </c>
      <c r="B446" s="173" t="s">
        <v>1114</v>
      </c>
      <c r="C446" s="180" t="s">
        <v>1115</v>
      </c>
      <c r="D446" s="174" t="s">
        <v>264</v>
      </c>
      <c r="E446" s="175">
        <v>1</v>
      </c>
      <c r="F446" s="176"/>
      <c r="G446" s="177">
        <f t="shared" si="35"/>
        <v>0</v>
      </c>
      <c r="H446" s="158">
        <v>0</v>
      </c>
      <c r="I446" s="157">
        <f t="shared" si="36"/>
        <v>0</v>
      </c>
      <c r="J446" s="158">
        <v>32000</v>
      </c>
      <c r="K446" s="157">
        <f t="shared" si="37"/>
        <v>32000</v>
      </c>
      <c r="L446" s="157">
        <v>15</v>
      </c>
      <c r="M446" s="157">
        <f t="shared" si="38"/>
        <v>0</v>
      </c>
      <c r="N446" s="157">
        <v>0</v>
      </c>
      <c r="O446" s="157">
        <f t="shared" si="39"/>
        <v>0</v>
      </c>
      <c r="P446" s="157">
        <v>0</v>
      </c>
      <c r="Q446" s="157">
        <f t="shared" si="40"/>
        <v>0</v>
      </c>
      <c r="R446" s="157"/>
      <c r="S446" s="157" t="s">
        <v>167</v>
      </c>
      <c r="T446" s="157" t="s">
        <v>168</v>
      </c>
      <c r="U446" s="157">
        <v>0</v>
      </c>
      <c r="V446" s="157">
        <f t="shared" si="41"/>
        <v>0</v>
      </c>
      <c r="W446" s="157"/>
      <c r="X446" s="157" t="s">
        <v>169</v>
      </c>
      <c r="Y446" s="148"/>
      <c r="Z446" s="148"/>
      <c r="AA446" s="148"/>
      <c r="AB446" s="148"/>
      <c r="AC446" s="148"/>
      <c r="AD446" s="148"/>
      <c r="AE446" s="148"/>
      <c r="AF446" s="148"/>
      <c r="AG446" s="148" t="s">
        <v>170</v>
      </c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</row>
    <row r="447" spans="1:60" ht="22.5" outlineLevel="1" x14ac:dyDescent="0.2">
      <c r="A447" s="172">
        <v>231</v>
      </c>
      <c r="B447" s="173" t="s">
        <v>1116</v>
      </c>
      <c r="C447" s="180" t="s">
        <v>1117</v>
      </c>
      <c r="D447" s="174" t="s">
        <v>264</v>
      </c>
      <c r="E447" s="175">
        <v>1</v>
      </c>
      <c r="F447" s="176"/>
      <c r="G447" s="177">
        <f t="shared" si="35"/>
        <v>0</v>
      </c>
      <c r="H447" s="158">
        <v>0</v>
      </c>
      <c r="I447" s="157">
        <f t="shared" si="36"/>
        <v>0</v>
      </c>
      <c r="J447" s="158">
        <v>50000</v>
      </c>
      <c r="K447" s="157">
        <f t="shared" si="37"/>
        <v>50000</v>
      </c>
      <c r="L447" s="157">
        <v>15</v>
      </c>
      <c r="M447" s="157">
        <f t="shared" si="38"/>
        <v>0</v>
      </c>
      <c r="N447" s="157">
        <v>0</v>
      </c>
      <c r="O447" s="157">
        <f t="shared" si="39"/>
        <v>0</v>
      </c>
      <c r="P447" s="157">
        <v>0</v>
      </c>
      <c r="Q447" s="157">
        <f t="shared" si="40"/>
        <v>0</v>
      </c>
      <c r="R447" s="157"/>
      <c r="S447" s="157" t="s">
        <v>167</v>
      </c>
      <c r="T447" s="157" t="s">
        <v>168</v>
      </c>
      <c r="U447" s="157">
        <v>0</v>
      </c>
      <c r="V447" s="157">
        <f t="shared" si="41"/>
        <v>0</v>
      </c>
      <c r="W447" s="157"/>
      <c r="X447" s="157" t="s">
        <v>169</v>
      </c>
      <c r="Y447" s="148"/>
      <c r="Z447" s="148"/>
      <c r="AA447" s="148"/>
      <c r="AB447" s="148"/>
      <c r="AC447" s="148"/>
      <c r="AD447" s="148"/>
      <c r="AE447" s="148"/>
      <c r="AF447" s="148"/>
      <c r="AG447" s="148" t="s">
        <v>170</v>
      </c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</row>
    <row r="448" spans="1:60" ht="22.5" outlineLevel="1" x14ac:dyDescent="0.2">
      <c r="A448" s="172">
        <v>232</v>
      </c>
      <c r="B448" s="173" t="s">
        <v>1118</v>
      </c>
      <c r="C448" s="180" t="s">
        <v>1119</v>
      </c>
      <c r="D448" s="174" t="s">
        <v>264</v>
      </c>
      <c r="E448" s="175">
        <v>2</v>
      </c>
      <c r="F448" s="176"/>
      <c r="G448" s="177">
        <f t="shared" si="35"/>
        <v>0</v>
      </c>
      <c r="H448" s="158">
        <v>0</v>
      </c>
      <c r="I448" s="157">
        <f t="shared" si="36"/>
        <v>0</v>
      </c>
      <c r="J448" s="158">
        <v>12000</v>
      </c>
      <c r="K448" s="157">
        <f t="shared" si="37"/>
        <v>24000</v>
      </c>
      <c r="L448" s="157">
        <v>15</v>
      </c>
      <c r="M448" s="157">
        <f t="shared" si="38"/>
        <v>0</v>
      </c>
      <c r="N448" s="157">
        <v>0</v>
      </c>
      <c r="O448" s="157">
        <f t="shared" si="39"/>
        <v>0</v>
      </c>
      <c r="P448" s="157">
        <v>0</v>
      </c>
      <c r="Q448" s="157">
        <f t="shared" si="40"/>
        <v>0</v>
      </c>
      <c r="R448" s="157"/>
      <c r="S448" s="157" t="s">
        <v>167</v>
      </c>
      <c r="T448" s="157" t="s">
        <v>168</v>
      </c>
      <c r="U448" s="157">
        <v>0</v>
      </c>
      <c r="V448" s="157">
        <f t="shared" si="41"/>
        <v>0</v>
      </c>
      <c r="W448" s="157"/>
      <c r="X448" s="157" t="s">
        <v>169</v>
      </c>
      <c r="Y448" s="148"/>
      <c r="Z448" s="148"/>
      <c r="AA448" s="148"/>
      <c r="AB448" s="148"/>
      <c r="AC448" s="148"/>
      <c r="AD448" s="148"/>
      <c r="AE448" s="148"/>
      <c r="AF448" s="148"/>
      <c r="AG448" s="148" t="s">
        <v>170</v>
      </c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</row>
    <row r="449" spans="1:60" x14ac:dyDescent="0.2">
      <c r="A449" s="160" t="s">
        <v>162</v>
      </c>
      <c r="B449" s="161" t="s">
        <v>125</v>
      </c>
      <c r="C449" s="179" t="s">
        <v>126</v>
      </c>
      <c r="D449" s="162"/>
      <c r="E449" s="163"/>
      <c r="F449" s="164"/>
      <c r="G449" s="165">
        <f>SUMIF(AG450:AG459,"&lt;&gt;NOR",G450:G459)</f>
        <v>0</v>
      </c>
      <c r="H449" s="159"/>
      <c r="I449" s="159">
        <f>SUM(I450:I459)</f>
        <v>21068.91</v>
      </c>
      <c r="J449" s="159"/>
      <c r="K449" s="159">
        <f>SUM(K450:K459)</f>
        <v>255947.19</v>
      </c>
      <c r="L449" s="159"/>
      <c r="M449" s="159">
        <f>SUM(M450:M459)</f>
        <v>0</v>
      </c>
      <c r="N449" s="159"/>
      <c r="O449" s="159">
        <f>SUM(O450:O459)</f>
        <v>3.89</v>
      </c>
      <c r="P449" s="159"/>
      <c r="Q449" s="159">
        <f>SUM(Q450:Q459)</f>
        <v>0</v>
      </c>
      <c r="R449" s="159"/>
      <c r="S449" s="159"/>
      <c r="T449" s="159"/>
      <c r="U449" s="159"/>
      <c r="V449" s="159">
        <f>SUM(V450:V459)</f>
        <v>294.75</v>
      </c>
      <c r="W449" s="159"/>
      <c r="X449" s="159"/>
      <c r="AG449" t="s">
        <v>163</v>
      </c>
    </row>
    <row r="450" spans="1:60" outlineLevel="1" x14ac:dyDescent="0.2">
      <c r="A450" s="172">
        <v>233</v>
      </c>
      <c r="B450" s="173" t="s">
        <v>822</v>
      </c>
      <c r="C450" s="180" t="s">
        <v>823</v>
      </c>
      <c r="D450" s="174" t="s">
        <v>0</v>
      </c>
      <c r="E450" s="175">
        <v>1006.8905</v>
      </c>
      <c r="F450" s="176"/>
      <c r="G450" s="177">
        <f>ROUND(E450*F450,2)</f>
        <v>0</v>
      </c>
      <c r="H450" s="158">
        <v>0</v>
      </c>
      <c r="I450" s="157">
        <f>ROUND(E450*H450,2)</f>
        <v>0</v>
      </c>
      <c r="J450" s="158">
        <v>8.1</v>
      </c>
      <c r="K450" s="157">
        <f>ROUND(E450*J450,2)</f>
        <v>8155.81</v>
      </c>
      <c r="L450" s="157">
        <v>15</v>
      </c>
      <c r="M450" s="157">
        <f>G450*(1+L450/100)</f>
        <v>0</v>
      </c>
      <c r="N450" s="157">
        <v>0</v>
      </c>
      <c r="O450" s="157">
        <f>ROUND(E450*N450,2)</f>
        <v>0</v>
      </c>
      <c r="P450" s="157">
        <v>0</v>
      </c>
      <c r="Q450" s="157">
        <f>ROUND(E450*P450,2)</f>
        <v>0</v>
      </c>
      <c r="R450" s="157"/>
      <c r="S450" s="157" t="s">
        <v>187</v>
      </c>
      <c r="T450" s="157" t="s">
        <v>187</v>
      </c>
      <c r="U450" s="157">
        <v>0</v>
      </c>
      <c r="V450" s="157">
        <f>ROUND(E450*U450,2)</f>
        <v>0</v>
      </c>
      <c r="W450" s="157"/>
      <c r="X450" s="157" t="s">
        <v>169</v>
      </c>
      <c r="Y450" s="148"/>
      <c r="Z450" s="148"/>
      <c r="AA450" s="148"/>
      <c r="AB450" s="148"/>
      <c r="AC450" s="148"/>
      <c r="AD450" s="148"/>
      <c r="AE450" s="148"/>
      <c r="AF450" s="148"/>
      <c r="AG450" s="148" t="s">
        <v>454</v>
      </c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</row>
    <row r="451" spans="1:60" outlineLevel="1" x14ac:dyDescent="0.2">
      <c r="A451" s="166">
        <v>234</v>
      </c>
      <c r="B451" s="167" t="s">
        <v>824</v>
      </c>
      <c r="C451" s="181" t="s">
        <v>825</v>
      </c>
      <c r="D451" s="168" t="s">
        <v>218</v>
      </c>
      <c r="E451" s="169">
        <v>168.88300000000001</v>
      </c>
      <c r="F451" s="170"/>
      <c r="G451" s="171">
        <f>ROUND(E451*F451,2)</f>
        <v>0</v>
      </c>
      <c r="H451" s="158">
        <v>0</v>
      </c>
      <c r="I451" s="157">
        <f>ROUND(E451*H451,2)</f>
        <v>0</v>
      </c>
      <c r="J451" s="158">
        <v>350</v>
      </c>
      <c r="K451" s="157">
        <f>ROUND(E451*J451,2)</f>
        <v>59109.05</v>
      </c>
      <c r="L451" s="157">
        <v>15</v>
      </c>
      <c r="M451" s="157">
        <f>G451*(1+L451/100)</f>
        <v>0</v>
      </c>
      <c r="N451" s="157">
        <v>1.9199999999999998E-2</v>
      </c>
      <c r="O451" s="157">
        <f>ROUND(E451*N451,2)</f>
        <v>3.24</v>
      </c>
      <c r="P451" s="157">
        <v>0</v>
      </c>
      <c r="Q451" s="157">
        <f>ROUND(E451*P451,2)</f>
        <v>0</v>
      </c>
      <c r="R451" s="157"/>
      <c r="S451" s="157" t="s">
        <v>167</v>
      </c>
      <c r="T451" s="157" t="s">
        <v>168</v>
      </c>
      <c r="U451" s="157">
        <v>0</v>
      </c>
      <c r="V451" s="157">
        <f>ROUND(E451*U451,2)</f>
        <v>0</v>
      </c>
      <c r="W451" s="157"/>
      <c r="X451" s="157" t="s">
        <v>169</v>
      </c>
      <c r="Y451" s="148"/>
      <c r="Z451" s="148"/>
      <c r="AA451" s="148"/>
      <c r="AB451" s="148"/>
      <c r="AC451" s="148"/>
      <c r="AD451" s="148"/>
      <c r="AE451" s="148"/>
      <c r="AF451" s="148"/>
      <c r="AG451" s="148" t="s">
        <v>170</v>
      </c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</row>
    <row r="452" spans="1:60" outlineLevel="1" x14ac:dyDescent="0.2">
      <c r="A452" s="155"/>
      <c r="B452" s="156"/>
      <c r="C452" s="187" t="s">
        <v>1120</v>
      </c>
      <c r="D452" s="185"/>
      <c r="E452" s="186">
        <v>168.88</v>
      </c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48"/>
      <c r="Z452" s="148"/>
      <c r="AA452" s="148"/>
      <c r="AB452" s="148"/>
      <c r="AC452" s="148"/>
      <c r="AD452" s="148"/>
      <c r="AE452" s="148"/>
      <c r="AF452" s="148"/>
      <c r="AG452" s="148" t="s">
        <v>200</v>
      </c>
      <c r="AH452" s="148">
        <v>0</v>
      </c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</row>
    <row r="453" spans="1:60" outlineLevel="1" x14ac:dyDescent="0.2">
      <c r="A453" s="166">
        <v>235</v>
      </c>
      <c r="B453" s="167" t="s">
        <v>826</v>
      </c>
      <c r="C453" s="181" t="s">
        <v>827</v>
      </c>
      <c r="D453" s="168" t="s">
        <v>218</v>
      </c>
      <c r="E453" s="169">
        <v>92.4</v>
      </c>
      <c r="F453" s="170"/>
      <c r="G453" s="171">
        <f>ROUND(E453*F453,2)</f>
        <v>0</v>
      </c>
      <c r="H453" s="158">
        <v>0</v>
      </c>
      <c r="I453" s="157">
        <f>ROUND(E453*H453,2)</f>
        <v>0</v>
      </c>
      <c r="J453" s="158">
        <v>450</v>
      </c>
      <c r="K453" s="157">
        <f>ROUND(E453*J453,2)</f>
        <v>41580</v>
      </c>
      <c r="L453" s="157">
        <v>15</v>
      </c>
      <c r="M453" s="157">
        <f>G453*(1+L453/100)</f>
        <v>0</v>
      </c>
      <c r="N453" s="157">
        <v>0</v>
      </c>
      <c r="O453" s="157">
        <f>ROUND(E453*N453,2)</f>
        <v>0</v>
      </c>
      <c r="P453" s="157">
        <v>0</v>
      </c>
      <c r="Q453" s="157">
        <f>ROUND(E453*P453,2)</f>
        <v>0</v>
      </c>
      <c r="R453" s="157"/>
      <c r="S453" s="157" t="s">
        <v>167</v>
      </c>
      <c r="T453" s="157" t="s">
        <v>168</v>
      </c>
      <c r="U453" s="157">
        <v>0</v>
      </c>
      <c r="V453" s="157">
        <f>ROUND(E453*U453,2)</f>
        <v>0</v>
      </c>
      <c r="W453" s="157"/>
      <c r="X453" s="157" t="s">
        <v>169</v>
      </c>
      <c r="Y453" s="148"/>
      <c r="Z453" s="148"/>
      <c r="AA453" s="148"/>
      <c r="AB453" s="148"/>
      <c r="AC453" s="148"/>
      <c r="AD453" s="148"/>
      <c r="AE453" s="148"/>
      <c r="AF453" s="148"/>
      <c r="AG453" s="148" t="s">
        <v>170</v>
      </c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</row>
    <row r="454" spans="1:60" outlineLevel="1" x14ac:dyDescent="0.2">
      <c r="A454" s="155"/>
      <c r="B454" s="156"/>
      <c r="C454" s="187" t="s">
        <v>1121</v>
      </c>
      <c r="D454" s="185"/>
      <c r="E454" s="186">
        <v>92.4</v>
      </c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48"/>
      <c r="Z454" s="148"/>
      <c r="AA454" s="148"/>
      <c r="AB454" s="148"/>
      <c r="AC454" s="148"/>
      <c r="AD454" s="148"/>
      <c r="AE454" s="148"/>
      <c r="AF454" s="148"/>
      <c r="AG454" s="148" t="s">
        <v>200</v>
      </c>
      <c r="AH454" s="148">
        <v>0</v>
      </c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</row>
    <row r="455" spans="1:60" ht="22.5" outlineLevel="1" x14ac:dyDescent="0.2">
      <c r="A455" s="166">
        <v>236</v>
      </c>
      <c r="B455" s="167" t="s">
        <v>828</v>
      </c>
      <c r="C455" s="181" t="s">
        <v>829</v>
      </c>
      <c r="D455" s="168" t="s">
        <v>218</v>
      </c>
      <c r="E455" s="169">
        <v>237.53</v>
      </c>
      <c r="F455" s="170"/>
      <c r="G455" s="171">
        <f>ROUND(E455*F455,2)</f>
        <v>0</v>
      </c>
      <c r="H455" s="158">
        <v>88.7</v>
      </c>
      <c r="I455" s="157">
        <f>ROUND(E455*H455,2)</f>
        <v>21068.91</v>
      </c>
      <c r="J455" s="158">
        <v>619.29999999999995</v>
      </c>
      <c r="K455" s="157">
        <f>ROUND(E455*J455,2)</f>
        <v>147102.32999999999</v>
      </c>
      <c r="L455" s="157">
        <v>15</v>
      </c>
      <c r="M455" s="157">
        <f>G455*(1+L455/100)</f>
        <v>0</v>
      </c>
      <c r="N455" s="157">
        <v>2.7499999999999998E-3</v>
      </c>
      <c r="O455" s="157">
        <f>ROUND(E455*N455,2)</f>
        <v>0.65</v>
      </c>
      <c r="P455" s="157">
        <v>0</v>
      </c>
      <c r="Q455" s="157">
        <f>ROUND(E455*P455,2)</f>
        <v>0</v>
      </c>
      <c r="R455" s="157"/>
      <c r="S455" s="157" t="s">
        <v>187</v>
      </c>
      <c r="T455" s="157" t="s">
        <v>187</v>
      </c>
      <c r="U455" s="157">
        <v>1.24089</v>
      </c>
      <c r="V455" s="157">
        <f>ROUND(E455*U455,2)</f>
        <v>294.75</v>
      </c>
      <c r="W455" s="157"/>
      <c r="X455" s="157" t="s">
        <v>528</v>
      </c>
      <c r="Y455" s="148"/>
      <c r="Z455" s="148"/>
      <c r="AA455" s="148"/>
      <c r="AB455" s="148"/>
      <c r="AC455" s="148"/>
      <c r="AD455" s="148"/>
      <c r="AE455" s="148"/>
      <c r="AF455" s="148"/>
      <c r="AG455" s="148" t="s">
        <v>529</v>
      </c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</row>
    <row r="456" spans="1:60" outlineLevel="1" x14ac:dyDescent="0.2">
      <c r="A456" s="155"/>
      <c r="B456" s="156"/>
      <c r="C456" s="187" t="s">
        <v>1122</v>
      </c>
      <c r="D456" s="185"/>
      <c r="E456" s="186">
        <v>34.83</v>
      </c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48"/>
      <c r="Z456" s="148"/>
      <c r="AA456" s="148"/>
      <c r="AB456" s="148"/>
      <c r="AC456" s="148"/>
      <c r="AD456" s="148"/>
      <c r="AE456" s="148"/>
      <c r="AF456" s="148"/>
      <c r="AG456" s="148" t="s">
        <v>200</v>
      </c>
      <c r="AH456" s="148">
        <v>0</v>
      </c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</row>
    <row r="457" spans="1:60" outlineLevel="1" x14ac:dyDescent="0.2">
      <c r="A457" s="155"/>
      <c r="B457" s="156"/>
      <c r="C457" s="187" t="s">
        <v>888</v>
      </c>
      <c r="D457" s="185"/>
      <c r="E457" s="186">
        <v>13.3</v>
      </c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48"/>
      <c r="Z457" s="148"/>
      <c r="AA457" s="148"/>
      <c r="AB457" s="148"/>
      <c r="AC457" s="148"/>
      <c r="AD457" s="148"/>
      <c r="AE457" s="148"/>
      <c r="AF457" s="148"/>
      <c r="AG457" s="148" t="s">
        <v>200</v>
      </c>
      <c r="AH457" s="148">
        <v>0</v>
      </c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</row>
    <row r="458" spans="1:60" outlineLevel="1" x14ac:dyDescent="0.2">
      <c r="A458" s="155"/>
      <c r="B458" s="156"/>
      <c r="C458" s="187" t="s">
        <v>933</v>
      </c>
      <c r="D458" s="185"/>
      <c r="E458" s="186">
        <v>105.4</v>
      </c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48"/>
      <c r="Z458" s="148"/>
      <c r="AA458" s="148"/>
      <c r="AB458" s="148"/>
      <c r="AC458" s="148"/>
      <c r="AD458" s="148"/>
      <c r="AE458" s="148"/>
      <c r="AF458" s="148"/>
      <c r="AG458" s="148" t="s">
        <v>200</v>
      </c>
      <c r="AH458" s="148">
        <v>0</v>
      </c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</row>
    <row r="459" spans="1:60" outlineLevel="1" x14ac:dyDescent="0.2">
      <c r="A459" s="155"/>
      <c r="B459" s="156"/>
      <c r="C459" s="187" t="s">
        <v>934</v>
      </c>
      <c r="D459" s="185"/>
      <c r="E459" s="186">
        <v>84</v>
      </c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48"/>
      <c r="Z459" s="148"/>
      <c r="AA459" s="148"/>
      <c r="AB459" s="148"/>
      <c r="AC459" s="148"/>
      <c r="AD459" s="148"/>
      <c r="AE459" s="148"/>
      <c r="AF459" s="148"/>
      <c r="AG459" s="148" t="s">
        <v>200</v>
      </c>
      <c r="AH459" s="148">
        <v>0</v>
      </c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</row>
    <row r="460" spans="1:60" x14ac:dyDescent="0.2">
      <c r="A460" s="160" t="s">
        <v>162</v>
      </c>
      <c r="B460" s="161" t="s">
        <v>129</v>
      </c>
      <c r="C460" s="179" t="s">
        <v>130</v>
      </c>
      <c r="D460" s="162"/>
      <c r="E460" s="163"/>
      <c r="F460" s="164"/>
      <c r="G460" s="165">
        <f>SUMIF(AG461:AG466,"&lt;&gt;NOR",G461:G466)</f>
        <v>0</v>
      </c>
      <c r="H460" s="159"/>
      <c r="I460" s="159">
        <f>SUM(I461:I466)</f>
        <v>5880.55</v>
      </c>
      <c r="J460" s="159"/>
      <c r="K460" s="159">
        <f>SUM(K461:K466)</f>
        <v>71561.739999999991</v>
      </c>
      <c r="L460" s="159"/>
      <c r="M460" s="159">
        <f>SUM(M461:M466)</f>
        <v>0</v>
      </c>
      <c r="N460" s="159"/>
      <c r="O460" s="159">
        <f>SUM(O461:O466)</f>
        <v>0.27</v>
      </c>
      <c r="P460" s="159"/>
      <c r="Q460" s="159">
        <f>SUM(Q461:Q466)</f>
        <v>0</v>
      </c>
      <c r="R460" s="159"/>
      <c r="S460" s="159"/>
      <c r="T460" s="159"/>
      <c r="U460" s="159"/>
      <c r="V460" s="159">
        <f>SUM(V461:V466)</f>
        <v>124.48</v>
      </c>
      <c r="W460" s="159"/>
      <c r="X460" s="159"/>
      <c r="AG460" t="s">
        <v>163</v>
      </c>
    </row>
    <row r="461" spans="1:60" outlineLevel="1" x14ac:dyDescent="0.2">
      <c r="A461" s="166">
        <v>237</v>
      </c>
      <c r="B461" s="167" t="s">
        <v>830</v>
      </c>
      <c r="C461" s="181" t="s">
        <v>831</v>
      </c>
      <c r="D461" s="168" t="s">
        <v>218</v>
      </c>
      <c r="E461" s="169">
        <v>951.88699999999994</v>
      </c>
      <c r="F461" s="170"/>
      <c r="G461" s="171">
        <f>ROUND(E461*F461,2)</f>
        <v>0</v>
      </c>
      <c r="H461" s="158">
        <v>4.16</v>
      </c>
      <c r="I461" s="157">
        <f>ROUND(E461*H461,2)</f>
        <v>3959.85</v>
      </c>
      <c r="J461" s="158">
        <v>16.04</v>
      </c>
      <c r="K461" s="157">
        <f>ROUND(E461*J461,2)</f>
        <v>15268.27</v>
      </c>
      <c r="L461" s="157">
        <v>15</v>
      </c>
      <c r="M461" s="157">
        <f>G461*(1+L461/100)</f>
        <v>0</v>
      </c>
      <c r="N461" s="157">
        <v>6.9999999999999994E-5</v>
      </c>
      <c r="O461" s="157">
        <f>ROUND(E461*N461,2)</f>
        <v>7.0000000000000007E-2</v>
      </c>
      <c r="P461" s="157">
        <v>0</v>
      </c>
      <c r="Q461" s="157">
        <f>ROUND(E461*P461,2)</f>
        <v>0</v>
      </c>
      <c r="R461" s="157"/>
      <c r="S461" s="157" t="s">
        <v>187</v>
      </c>
      <c r="T461" s="157" t="s">
        <v>187</v>
      </c>
      <c r="U461" s="157">
        <v>0.03</v>
      </c>
      <c r="V461" s="157">
        <f>ROUND(E461*U461,2)</f>
        <v>28.56</v>
      </c>
      <c r="W461" s="157"/>
      <c r="X461" s="157" t="s">
        <v>169</v>
      </c>
      <c r="Y461" s="148"/>
      <c r="Z461" s="148"/>
      <c r="AA461" s="148"/>
      <c r="AB461" s="148"/>
      <c r="AC461" s="148"/>
      <c r="AD461" s="148"/>
      <c r="AE461" s="148"/>
      <c r="AF461" s="148"/>
      <c r="AG461" s="148" t="s">
        <v>407</v>
      </c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</row>
    <row r="462" spans="1:60" outlineLevel="1" x14ac:dyDescent="0.2">
      <c r="A462" s="155"/>
      <c r="B462" s="156"/>
      <c r="C462" s="187" t="s">
        <v>1123</v>
      </c>
      <c r="D462" s="185"/>
      <c r="E462" s="186">
        <v>951.88699999999994</v>
      </c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48"/>
      <c r="Z462" s="148"/>
      <c r="AA462" s="148"/>
      <c r="AB462" s="148"/>
      <c r="AC462" s="148"/>
      <c r="AD462" s="148"/>
      <c r="AE462" s="148"/>
      <c r="AF462" s="148"/>
      <c r="AG462" s="148" t="s">
        <v>200</v>
      </c>
      <c r="AH462" s="148">
        <v>0</v>
      </c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</row>
    <row r="463" spans="1:60" outlineLevel="1" x14ac:dyDescent="0.2">
      <c r="A463" s="166">
        <v>238</v>
      </c>
      <c r="B463" s="167" t="s">
        <v>833</v>
      </c>
      <c r="C463" s="181" t="s">
        <v>834</v>
      </c>
      <c r="D463" s="168" t="s">
        <v>218</v>
      </c>
      <c r="E463" s="169">
        <v>381.09199999999998</v>
      </c>
      <c r="F463" s="170"/>
      <c r="G463" s="171">
        <f>ROUND(E463*F463,2)</f>
        <v>0</v>
      </c>
      <c r="H463" s="158">
        <v>5.04</v>
      </c>
      <c r="I463" s="157">
        <f>ROUND(E463*H463,2)</f>
        <v>1920.7</v>
      </c>
      <c r="J463" s="158">
        <v>50.36</v>
      </c>
      <c r="K463" s="157">
        <f>ROUND(E463*J463,2)</f>
        <v>19191.79</v>
      </c>
      <c r="L463" s="157">
        <v>15</v>
      </c>
      <c r="M463" s="157">
        <f>G463*(1+L463/100)</f>
        <v>0</v>
      </c>
      <c r="N463" s="157">
        <v>1.6000000000000001E-4</v>
      </c>
      <c r="O463" s="157">
        <f>ROUND(E463*N463,2)</f>
        <v>0.06</v>
      </c>
      <c r="P463" s="157">
        <v>0</v>
      </c>
      <c r="Q463" s="157">
        <f>ROUND(E463*P463,2)</f>
        <v>0</v>
      </c>
      <c r="R463" s="157"/>
      <c r="S463" s="157" t="s">
        <v>187</v>
      </c>
      <c r="T463" s="157" t="s">
        <v>187</v>
      </c>
      <c r="U463" s="157">
        <v>0.10191</v>
      </c>
      <c r="V463" s="157">
        <f>ROUND(E463*U463,2)</f>
        <v>38.840000000000003</v>
      </c>
      <c r="W463" s="157"/>
      <c r="X463" s="157" t="s">
        <v>169</v>
      </c>
      <c r="Y463" s="148"/>
      <c r="Z463" s="148"/>
      <c r="AA463" s="148"/>
      <c r="AB463" s="148"/>
      <c r="AC463" s="148"/>
      <c r="AD463" s="148"/>
      <c r="AE463" s="148"/>
      <c r="AF463" s="148"/>
      <c r="AG463" s="148" t="s">
        <v>407</v>
      </c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</row>
    <row r="464" spans="1:60" outlineLevel="1" x14ac:dyDescent="0.2">
      <c r="A464" s="155"/>
      <c r="B464" s="156"/>
      <c r="C464" s="187" t="s">
        <v>1124</v>
      </c>
      <c r="D464" s="185"/>
      <c r="E464" s="186">
        <v>381.09</v>
      </c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48"/>
      <c r="Z464" s="148"/>
      <c r="AA464" s="148"/>
      <c r="AB464" s="148"/>
      <c r="AC464" s="148"/>
      <c r="AD464" s="148"/>
      <c r="AE464" s="148"/>
      <c r="AF464" s="148"/>
      <c r="AG464" s="148" t="s">
        <v>200</v>
      </c>
      <c r="AH464" s="148">
        <v>0</v>
      </c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</row>
    <row r="465" spans="1:60" outlineLevel="1" x14ac:dyDescent="0.2">
      <c r="A465" s="166">
        <v>239</v>
      </c>
      <c r="B465" s="167" t="s">
        <v>836</v>
      </c>
      <c r="C465" s="181" t="s">
        <v>837</v>
      </c>
      <c r="D465" s="168" t="s">
        <v>218</v>
      </c>
      <c r="E465" s="169">
        <v>570.79499999999996</v>
      </c>
      <c r="F465" s="170"/>
      <c r="G465" s="171">
        <f>ROUND(E465*F465,2)</f>
        <v>0</v>
      </c>
      <c r="H465" s="158">
        <v>0</v>
      </c>
      <c r="I465" s="157">
        <f>ROUND(E465*H465,2)</f>
        <v>0</v>
      </c>
      <c r="J465" s="158">
        <v>65</v>
      </c>
      <c r="K465" s="157">
        <f>ROUND(E465*J465,2)</f>
        <v>37101.68</v>
      </c>
      <c r="L465" s="157">
        <v>15</v>
      </c>
      <c r="M465" s="157">
        <f>G465*(1+L465/100)</f>
        <v>0</v>
      </c>
      <c r="N465" s="157">
        <v>2.5000000000000001E-4</v>
      </c>
      <c r="O465" s="157">
        <f>ROUND(E465*N465,2)</f>
        <v>0.14000000000000001</v>
      </c>
      <c r="P465" s="157">
        <v>0</v>
      </c>
      <c r="Q465" s="157">
        <f>ROUND(E465*P465,2)</f>
        <v>0</v>
      </c>
      <c r="R465" s="157"/>
      <c r="S465" s="157" t="s">
        <v>167</v>
      </c>
      <c r="T465" s="157" t="s">
        <v>168</v>
      </c>
      <c r="U465" s="157">
        <v>0.1</v>
      </c>
      <c r="V465" s="157">
        <f>ROUND(E465*U465,2)</f>
        <v>57.08</v>
      </c>
      <c r="W465" s="157"/>
      <c r="X465" s="157" t="s">
        <v>169</v>
      </c>
      <c r="Y465" s="148"/>
      <c r="Z465" s="148"/>
      <c r="AA465" s="148"/>
      <c r="AB465" s="148"/>
      <c r="AC465" s="148"/>
      <c r="AD465" s="148"/>
      <c r="AE465" s="148"/>
      <c r="AF465" s="148"/>
      <c r="AG465" s="148" t="s">
        <v>407</v>
      </c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</row>
    <row r="466" spans="1:60" outlineLevel="1" x14ac:dyDescent="0.2">
      <c r="A466" s="155"/>
      <c r="B466" s="156"/>
      <c r="C466" s="187" t="s">
        <v>1125</v>
      </c>
      <c r="D466" s="185"/>
      <c r="E466" s="186">
        <v>570.79499999999996</v>
      </c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48"/>
      <c r="Z466" s="148"/>
      <c r="AA466" s="148"/>
      <c r="AB466" s="148"/>
      <c r="AC466" s="148"/>
      <c r="AD466" s="148"/>
      <c r="AE466" s="148"/>
      <c r="AF466" s="148"/>
      <c r="AG466" s="148" t="s">
        <v>200</v>
      </c>
      <c r="AH466" s="148">
        <v>0</v>
      </c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</row>
    <row r="467" spans="1:60" x14ac:dyDescent="0.2">
      <c r="A467" s="5"/>
      <c r="B467" s="6"/>
      <c r="C467" s="182"/>
      <c r="D467" s="8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AE467">
        <v>15</v>
      </c>
      <c r="AF467">
        <v>21</v>
      </c>
    </row>
    <row r="468" spans="1:60" x14ac:dyDescent="0.2">
      <c r="A468" s="151"/>
      <c r="B468" s="152" t="s">
        <v>31</v>
      </c>
      <c r="C468" s="183"/>
      <c r="D468" s="153"/>
      <c r="E468" s="154"/>
      <c r="F468" s="154"/>
      <c r="G468" s="178">
        <f>G8+G26+G41+G58+G66+G142+G240+G242+G262+G308+G332+G389+G398+G401+G424+G449+G460</f>
        <v>0</v>
      </c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AE468">
        <f>SUMIF(L7:L466,AE467,G7:G466)</f>
        <v>0</v>
      </c>
      <c r="AF468">
        <f>SUMIF(L7:L466,AF467,G7:G466)</f>
        <v>0</v>
      </c>
      <c r="AG468" t="s">
        <v>192</v>
      </c>
    </row>
    <row r="469" spans="1:60" x14ac:dyDescent="0.2">
      <c r="A469" s="5"/>
      <c r="B469" s="6"/>
      <c r="C469" s="182"/>
      <c r="D469" s="8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60" x14ac:dyDescent="0.2">
      <c r="A470" s="5"/>
      <c r="B470" s="6"/>
      <c r="C470" s="182"/>
      <c r="D470" s="8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60" x14ac:dyDescent="0.2">
      <c r="A471" s="266" t="s">
        <v>193</v>
      </c>
      <c r="B471" s="266"/>
      <c r="C471" s="267"/>
      <c r="D471" s="8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60" x14ac:dyDescent="0.2">
      <c r="A472" s="247"/>
      <c r="B472" s="248"/>
      <c r="C472" s="249"/>
      <c r="D472" s="248"/>
      <c r="E472" s="248"/>
      <c r="F472" s="248"/>
      <c r="G472" s="250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AG472" t="s">
        <v>194</v>
      </c>
    </row>
    <row r="473" spans="1:60" x14ac:dyDescent="0.2">
      <c r="A473" s="251"/>
      <c r="B473" s="252"/>
      <c r="C473" s="253"/>
      <c r="D473" s="252"/>
      <c r="E473" s="252"/>
      <c r="F473" s="252"/>
      <c r="G473" s="254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60" x14ac:dyDescent="0.2">
      <c r="A474" s="251"/>
      <c r="B474" s="252"/>
      <c r="C474" s="253"/>
      <c r="D474" s="252"/>
      <c r="E474" s="252"/>
      <c r="F474" s="252"/>
      <c r="G474" s="25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60" x14ac:dyDescent="0.2">
      <c r="A475" s="251"/>
      <c r="B475" s="252"/>
      <c r="C475" s="253"/>
      <c r="D475" s="252"/>
      <c r="E475" s="252"/>
      <c r="F475" s="252"/>
      <c r="G475" s="254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60" x14ac:dyDescent="0.2">
      <c r="A476" s="255"/>
      <c r="B476" s="256"/>
      <c r="C476" s="257"/>
      <c r="D476" s="256"/>
      <c r="E476" s="256"/>
      <c r="F476" s="256"/>
      <c r="G476" s="258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60" x14ac:dyDescent="0.2">
      <c r="A477" s="5"/>
      <c r="B477" s="6"/>
      <c r="C477" s="182"/>
      <c r="D477" s="8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60" x14ac:dyDescent="0.2">
      <c r="C478" s="184"/>
      <c r="D478" s="139"/>
      <c r="AG478" t="s">
        <v>195</v>
      </c>
    </row>
    <row r="479" spans="1:60" x14ac:dyDescent="0.2">
      <c r="D479" s="139"/>
    </row>
    <row r="480" spans="1:60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472:G476"/>
    <mergeCell ref="A1:G1"/>
    <mergeCell ref="C2:G2"/>
    <mergeCell ref="C3:G3"/>
    <mergeCell ref="C4:G4"/>
    <mergeCell ref="A471:C47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BH5000"/>
  <sheetViews>
    <sheetView workbookViewId="0">
      <pane ySplit="7" topLeftCell="A324" activePane="bottomLeft" state="frozen"/>
      <selection pane="bottomLeft" activeCell="C339" sqref="C339"/>
    </sheetView>
  </sheetViews>
  <sheetFormatPr defaultRowHeight="12.75" outlineLevelRow="1" x14ac:dyDescent="0.2"/>
  <cols>
    <col min="1" max="1" width="3.42578125" customWidth="1"/>
    <col min="2" max="2" width="12.7109375" style="87" customWidth="1"/>
    <col min="3" max="3" width="38.28515625" style="87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7</v>
      </c>
      <c r="B1" s="259"/>
      <c r="C1" s="259"/>
      <c r="D1" s="259"/>
      <c r="E1" s="259"/>
      <c r="F1" s="259"/>
      <c r="G1" s="259"/>
      <c r="AG1" t="s">
        <v>137</v>
      </c>
    </row>
    <row r="2" spans="1:60" ht="25.15" customHeight="1" x14ac:dyDescent="0.2">
      <c r="A2" s="140" t="s">
        <v>8</v>
      </c>
      <c r="B2" s="75" t="s">
        <v>43</v>
      </c>
      <c r="C2" s="260" t="s">
        <v>44</v>
      </c>
      <c r="D2" s="261"/>
      <c r="E2" s="261"/>
      <c r="F2" s="261"/>
      <c r="G2" s="262"/>
      <c r="AG2" t="s">
        <v>138</v>
      </c>
    </row>
    <row r="3" spans="1:60" ht="25.15" customHeight="1" x14ac:dyDescent="0.2">
      <c r="A3" s="140" t="s">
        <v>9</v>
      </c>
      <c r="B3" s="75" t="s">
        <v>46</v>
      </c>
      <c r="C3" s="260" t="s">
        <v>47</v>
      </c>
      <c r="D3" s="261"/>
      <c r="E3" s="261"/>
      <c r="F3" s="261"/>
      <c r="G3" s="262"/>
      <c r="AC3" s="87" t="s">
        <v>138</v>
      </c>
      <c r="AG3" t="s">
        <v>139</v>
      </c>
    </row>
    <row r="4" spans="1:60" ht="25.15" customHeight="1" x14ac:dyDescent="0.2">
      <c r="A4" s="141" t="s">
        <v>10</v>
      </c>
      <c r="B4" s="142" t="s">
        <v>54</v>
      </c>
      <c r="C4" s="263" t="s">
        <v>55</v>
      </c>
      <c r="D4" s="264"/>
      <c r="E4" s="264"/>
      <c r="F4" s="264"/>
      <c r="G4" s="265"/>
      <c r="AG4" t="s">
        <v>140</v>
      </c>
    </row>
    <row r="5" spans="1:60" x14ac:dyDescent="0.2">
      <c r="D5" s="139"/>
    </row>
    <row r="6" spans="1:60" ht="38.25" x14ac:dyDescent="0.2">
      <c r="A6" s="144" t="s">
        <v>141</v>
      </c>
      <c r="B6" s="146" t="s">
        <v>142</v>
      </c>
      <c r="C6" s="146" t="s">
        <v>143</v>
      </c>
      <c r="D6" s="145" t="s">
        <v>144</v>
      </c>
      <c r="E6" s="144" t="s">
        <v>145</v>
      </c>
      <c r="F6" s="143" t="s">
        <v>146</v>
      </c>
      <c r="G6" s="144" t="s">
        <v>31</v>
      </c>
      <c r="H6" s="147" t="s">
        <v>32</v>
      </c>
      <c r="I6" s="147" t="s">
        <v>147</v>
      </c>
      <c r="J6" s="147" t="s">
        <v>33</v>
      </c>
      <c r="K6" s="147" t="s">
        <v>148</v>
      </c>
      <c r="L6" s="147" t="s">
        <v>149</v>
      </c>
      <c r="M6" s="147" t="s">
        <v>150</v>
      </c>
      <c r="N6" s="147" t="s">
        <v>151</v>
      </c>
      <c r="O6" s="147" t="s">
        <v>152</v>
      </c>
      <c r="P6" s="147" t="s">
        <v>153</v>
      </c>
      <c r="Q6" s="147" t="s">
        <v>154</v>
      </c>
      <c r="R6" s="147" t="s">
        <v>155</v>
      </c>
      <c r="S6" s="147" t="s">
        <v>156</v>
      </c>
      <c r="T6" s="147" t="s">
        <v>157</v>
      </c>
      <c r="U6" s="147" t="s">
        <v>158</v>
      </c>
      <c r="V6" s="147" t="s">
        <v>159</v>
      </c>
      <c r="W6" s="147" t="s">
        <v>160</v>
      </c>
      <c r="X6" s="147" t="s">
        <v>161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0" t="s">
        <v>162</v>
      </c>
      <c r="B8" s="161" t="s">
        <v>67</v>
      </c>
      <c r="C8" s="179" t="s">
        <v>68</v>
      </c>
      <c r="D8" s="162"/>
      <c r="E8" s="163"/>
      <c r="F8" s="164"/>
      <c r="G8" s="165">
        <f>SUMIF(AG9:AG23,"&lt;&gt;NOR",G9:G23)</f>
        <v>0</v>
      </c>
      <c r="H8" s="159"/>
      <c r="I8" s="159">
        <f>SUM(I9:I23)</f>
        <v>263.2</v>
      </c>
      <c r="J8" s="159"/>
      <c r="K8" s="159">
        <f>SUM(K9:K23)</f>
        <v>388432.14</v>
      </c>
      <c r="L8" s="159"/>
      <c r="M8" s="159">
        <f>SUM(M9:M23)</f>
        <v>0</v>
      </c>
      <c r="N8" s="159"/>
      <c r="O8" s="159">
        <f>SUM(O9:O23)</f>
        <v>0</v>
      </c>
      <c r="P8" s="159"/>
      <c r="Q8" s="159">
        <f>SUM(Q9:Q23)</f>
        <v>0</v>
      </c>
      <c r="R8" s="159"/>
      <c r="S8" s="159"/>
      <c r="T8" s="159"/>
      <c r="U8" s="159"/>
      <c r="V8" s="159">
        <f>SUM(V9:V23)</f>
        <v>965.57</v>
      </c>
      <c r="W8" s="159"/>
      <c r="X8" s="159"/>
      <c r="AG8" t="s">
        <v>163</v>
      </c>
    </row>
    <row r="9" spans="1:60" outlineLevel="1" x14ac:dyDescent="0.2">
      <c r="A9" s="166">
        <v>1</v>
      </c>
      <c r="B9" s="167" t="s">
        <v>839</v>
      </c>
      <c r="C9" s="181" t="s">
        <v>840</v>
      </c>
      <c r="D9" s="168" t="s">
        <v>198</v>
      </c>
      <c r="E9" s="169">
        <v>15.3468</v>
      </c>
      <c r="F9" s="170"/>
      <c r="G9" s="171">
        <f>ROUND(E9*F9,2)</f>
        <v>0</v>
      </c>
      <c r="H9" s="158">
        <v>0</v>
      </c>
      <c r="I9" s="157">
        <f>ROUND(E9*H9,2)</f>
        <v>0</v>
      </c>
      <c r="J9" s="158">
        <v>84.7</v>
      </c>
      <c r="K9" s="157">
        <f>ROUND(E9*J9,2)</f>
        <v>1299.8699999999999</v>
      </c>
      <c r="L9" s="157">
        <v>15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187</v>
      </c>
      <c r="T9" s="157" t="s">
        <v>187</v>
      </c>
      <c r="U9" s="157">
        <v>1.34E-2</v>
      </c>
      <c r="V9" s="157">
        <f>ROUND(E9*U9,2)</f>
        <v>0.21</v>
      </c>
      <c r="W9" s="157"/>
      <c r="X9" s="157" t="s">
        <v>169</v>
      </c>
      <c r="Y9" s="148"/>
      <c r="Z9" s="148"/>
      <c r="AA9" s="148"/>
      <c r="AB9" s="148"/>
      <c r="AC9" s="148"/>
      <c r="AD9" s="148"/>
      <c r="AE9" s="148"/>
      <c r="AF9" s="148"/>
      <c r="AG9" s="148" t="s">
        <v>170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7" t="s">
        <v>1126</v>
      </c>
      <c r="D10" s="185"/>
      <c r="E10" s="186">
        <v>15.35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200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6">
        <v>2</v>
      </c>
      <c r="B11" s="167" t="s">
        <v>196</v>
      </c>
      <c r="C11" s="181" t="s">
        <v>197</v>
      </c>
      <c r="D11" s="168" t="s">
        <v>198</v>
      </c>
      <c r="E11" s="169">
        <v>255.3022</v>
      </c>
      <c r="F11" s="170"/>
      <c r="G11" s="171">
        <f>ROUND(E11*F11,2)</f>
        <v>0</v>
      </c>
      <c r="H11" s="158">
        <v>0</v>
      </c>
      <c r="I11" s="157">
        <f>ROUND(E11*H11,2)</f>
        <v>0</v>
      </c>
      <c r="J11" s="158">
        <v>1273</v>
      </c>
      <c r="K11" s="157">
        <f>ROUND(E11*J11,2)</f>
        <v>324999.7</v>
      </c>
      <c r="L11" s="157">
        <v>15</v>
      </c>
      <c r="M11" s="157">
        <f>G11*(1+L11/100)</f>
        <v>0</v>
      </c>
      <c r="N11" s="157">
        <v>0</v>
      </c>
      <c r="O11" s="157">
        <f>ROUND(E11*N11,2)</f>
        <v>0</v>
      </c>
      <c r="P11" s="157">
        <v>0</v>
      </c>
      <c r="Q11" s="157">
        <f>ROUND(E11*P11,2)</f>
        <v>0</v>
      </c>
      <c r="R11" s="157"/>
      <c r="S11" s="157" t="s">
        <v>187</v>
      </c>
      <c r="T11" s="157" t="s">
        <v>187</v>
      </c>
      <c r="U11" s="157">
        <v>3.5329999999999999</v>
      </c>
      <c r="V11" s="157">
        <f>ROUND(E11*U11,2)</f>
        <v>901.98</v>
      </c>
      <c r="W11" s="157"/>
      <c r="X11" s="157" t="s">
        <v>169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170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87" t="s">
        <v>1127</v>
      </c>
      <c r="D12" s="185"/>
      <c r="E12" s="186">
        <v>14.46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200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55"/>
      <c r="B13" s="156"/>
      <c r="C13" s="187" t="s">
        <v>1128</v>
      </c>
      <c r="D13" s="185"/>
      <c r="E13" s="186">
        <v>240.56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200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187" t="s">
        <v>1129</v>
      </c>
      <c r="D14" s="185"/>
      <c r="E14" s="186">
        <v>0.28000000000000003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200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22.5" outlineLevel="1" x14ac:dyDescent="0.2">
      <c r="A15" s="166">
        <v>3</v>
      </c>
      <c r="B15" s="167" t="s">
        <v>205</v>
      </c>
      <c r="C15" s="181" t="s">
        <v>206</v>
      </c>
      <c r="D15" s="168" t="s">
        <v>198</v>
      </c>
      <c r="E15" s="169">
        <v>51.060400000000001</v>
      </c>
      <c r="F15" s="170"/>
      <c r="G15" s="171">
        <f>ROUND(E15*F15,2)</f>
        <v>0</v>
      </c>
      <c r="H15" s="158">
        <v>0</v>
      </c>
      <c r="I15" s="157">
        <f>ROUND(E15*H15,2)</f>
        <v>0</v>
      </c>
      <c r="J15" s="158">
        <v>267</v>
      </c>
      <c r="K15" s="157">
        <f>ROUND(E15*J15,2)</f>
        <v>13633.13</v>
      </c>
      <c r="L15" s="157">
        <v>15</v>
      </c>
      <c r="M15" s="157">
        <f>G15*(1+L15/100)</f>
        <v>0</v>
      </c>
      <c r="N15" s="157">
        <v>0</v>
      </c>
      <c r="O15" s="157">
        <f>ROUND(E15*N15,2)</f>
        <v>0</v>
      </c>
      <c r="P15" s="157">
        <v>0</v>
      </c>
      <c r="Q15" s="157">
        <f>ROUND(E15*P15,2)</f>
        <v>0</v>
      </c>
      <c r="R15" s="157"/>
      <c r="S15" s="157" t="s">
        <v>187</v>
      </c>
      <c r="T15" s="157" t="s">
        <v>187</v>
      </c>
      <c r="U15" s="157">
        <v>1.0999999999999999E-2</v>
      </c>
      <c r="V15" s="157">
        <f>ROUND(E15*U15,2)</f>
        <v>0.56000000000000005</v>
      </c>
      <c r="W15" s="157"/>
      <c r="X15" s="157" t="s">
        <v>169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170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55"/>
      <c r="B16" s="156"/>
      <c r="C16" s="187" t="s">
        <v>1130</v>
      </c>
      <c r="D16" s="185"/>
      <c r="E16" s="186">
        <v>51.06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200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2.5" outlineLevel="1" x14ac:dyDescent="0.2">
      <c r="A17" s="172">
        <v>4</v>
      </c>
      <c r="B17" s="173" t="s">
        <v>208</v>
      </c>
      <c r="C17" s="180" t="s">
        <v>209</v>
      </c>
      <c r="D17" s="174" t="s">
        <v>198</v>
      </c>
      <c r="E17" s="175">
        <v>51.060400000000001</v>
      </c>
      <c r="F17" s="176"/>
      <c r="G17" s="177">
        <f>ROUND(E17*F17,2)</f>
        <v>0</v>
      </c>
      <c r="H17" s="158">
        <v>0</v>
      </c>
      <c r="I17" s="157">
        <f>ROUND(E17*H17,2)</f>
        <v>0</v>
      </c>
      <c r="J17" s="158">
        <v>16.600000000000001</v>
      </c>
      <c r="K17" s="157">
        <f>ROUND(E17*J17,2)</f>
        <v>847.6</v>
      </c>
      <c r="L17" s="157">
        <v>15</v>
      </c>
      <c r="M17" s="157">
        <f>G17*(1+L17/100)</f>
        <v>0</v>
      </c>
      <c r="N17" s="157">
        <v>0</v>
      </c>
      <c r="O17" s="157">
        <f>ROUND(E17*N17,2)</f>
        <v>0</v>
      </c>
      <c r="P17" s="157">
        <v>0</v>
      </c>
      <c r="Q17" s="157">
        <f>ROUND(E17*P17,2)</f>
        <v>0</v>
      </c>
      <c r="R17" s="157"/>
      <c r="S17" s="157" t="s">
        <v>187</v>
      </c>
      <c r="T17" s="157" t="s">
        <v>187</v>
      </c>
      <c r="U17" s="157">
        <v>8.9999999999999993E-3</v>
      </c>
      <c r="V17" s="157">
        <f>ROUND(E17*U17,2)</f>
        <v>0.46</v>
      </c>
      <c r="W17" s="157"/>
      <c r="X17" s="157" t="s">
        <v>169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170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6">
        <v>5</v>
      </c>
      <c r="B18" s="167" t="s">
        <v>210</v>
      </c>
      <c r="C18" s="181" t="s">
        <v>211</v>
      </c>
      <c r="D18" s="168" t="s">
        <v>198</v>
      </c>
      <c r="E18" s="169">
        <v>204.24180000000001</v>
      </c>
      <c r="F18" s="170"/>
      <c r="G18" s="171">
        <f>ROUND(E18*F18,2)</f>
        <v>0</v>
      </c>
      <c r="H18" s="158">
        <v>0</v>
      </c>
      <c r="I18" s="157">
        <f>ROUND(E18*H18,2)</f>
        <v>0</v>
      </c>
      <c r="J18" s="158">
        <v>124</v>
      </c>
      <c r="K18" s="157">
        <f>ROUND(E18*J18,2)</f>
        <v>25325.98</v>
      </c>
      <c r="L18" s="157">
        <v>15</v>
      </c>
      <c r="M18" s="157">
        <f>G18*(1+L18/100)</f>
        <v>0</v>
      </c>
      <c r="N18" s="157">
        <v>0</v>
      </c>
      <c r="O18" s="157">
        <f>ROUND(E18*N18,2)</f>
        <v>0</v>
      </c>
      <c r="P18" s="157">
        <v>0</v>
      </c>
      <c r="Q18" s="157">
        <f>ROUND(E18*P18,2)</f>
        <v>0</v>
      </c>
      <c r="R18" s="157"/>
      <c r="S18" s="157" t="s">
        <v>187</v>
      </c>
      <c r="T18" s="157" t="s">
        <v>187</v>
      </c>
      <c r="U18" s="157">
        <v>0.20200000000000001</v>
      </c>
      <c r="V18" s="157">
        <f>ROUND(E18*U18,2)</f>
        <v>41.26</v>
      </c>
      <c r="W18" s="157"/>
      <c r="X18" s="157" t="s">
        <v>169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170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187" t="s">
        <v>1131</v>
      </c>
      <c r="D19" s="185"/>
      <c r="E19" s="186">
        <v>204.24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200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6">
        <v>6</v>
      </c>
      <c r="B20" s="167" t="s">
        <v>849</v>
      </c>
      <c r="C20" s="181" t="s">
        <v>850</v>
      </c>
      <c r="D20" s="168" t="s">
        <v>218</v>
      </c>
      <c r="E20" s="169">
        <v>76.733999999999995</v>
      </c>
      <c r="F20" s="170"/>
      <c r="G20" s="171">
        <f>ROUND(E20*F20,2)</f>
        <v>0</v>
      </c>
      <c r="H20" s="158">
        <v>0</v>
      </c>
      <c r="I20" s="157">
        <f>ROUND(E20*H20,2)</f>
        <v>0</v>
      </c>
      <c r="J20" s="158">
        <v>94.2</v>
      </c>
      <c r="K20" s="157">
        <f>ROUND(E20*J20,2)</f>
        <v>7228.34</v>
      </c>
      <c r="L20" s="157">
        <v>15</v>
      </c>
      <c r="M20" s="157">
        <f>G20*(1+L20/100)</f>
        <v>0</v>
      </c>
      <c r="N20" s="157">
        <v>0</v>
      </c>
      <c r="O20" s="157">
        <f>ROUND(E20*N20,2)</f>
        <v>0</v>
      </c>
      <c r="P20" s="157">
        <v>0</v>
      </c>
      <c r="Q20" s="157">
        <f>ROUND(E20*P20,2)</f>
        <v>0</v>
      </c>
      <c r="R20" s="157"/>
      <c r="S20" s="157" t="s">
        <v>187</v>
      </c>
      <c r="T20" s="157" t="s">
        <v>187</v>
      </c>
      <c r="U20" s="157">
        <v>0.254</v>
      </c>
      <c r="V20" s="157">
        <f>ROUND(E20*U20,2)</f>
        <v>19.489999999999998</v>
      </c>
      <c r="W20" s="157"/>
      <c r="X20" s="157" t="s">
        <v>169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170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187" t="s">
        <v>1132</v>
      </c>
      <c r="D21" s="185"/>
      <c r="E21" s="186">
        <v>76.73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200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72">
        <v>7</v>
      </c>
      <c r="B22" s="173" t="s">
        <v>212</v>
      </c>
      <c r="C22" s="180" t="s">
        <v>213</v>
      </c>
      <c r="D22" s="174" t="s">
        <v>198</v>
      </c>
      <c r="E22" s="175">
        <v>51.060400000000001</v>
      </c>
      <c r="F22" s="176"/>
      <c r="G22" s="177">
        <f>ROUND(E22*F22,2)</f>
        <v>0</v>
      </c>
      <c r="H22" s="158">
        <v>0</v>
      </c>
      <c r="I22" s="157">
        <f>ROUND(E22*H22,2)</f>
        <v>0</v>
      </c>
      <c r="J22" s="158">
        <v>282.5</v>
      </c>
      <c r="K22" s="157">
        <f>ROUND(E22*J22,2)</f>
        <v>14424.56</v>
      </c>
      <c r="L22" s="157">
        <v>15</v>
      </c>
      <c r="M22" s="157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7"/>
      <c r="S22" s="157" t="s">
        <v>187</v>
      </c>
      <c r="T22" s="157" t="s">
        <v>187</v>
      </c>
      <c r="U22" s="157">
        <v>0</v>
      </c>
      <c r="V22" s="157">
        <f>ROUND(E22*U22,2)</f>
        <v>0</v>
      </c>
      <c r="W22" s="157"/>
      <c r="X22" s="157" t="s">
        <v>169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170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72">
        <v>8</v>
      </c>
      <c r="B23" s="173" t="s">
        <v>852</v>
      </c>
      <c r="C23" s="180" t="s">
        <v>853</v>
      </c>
      <c r="D23" s="174" t="s">
        <v>218</v>
      </c>
      <c r="E23" s="175">
        <v>76.733999999999995</v>
      </c>
      <c r="F23" s="176"/>
      <c r="G23" s="177">
        <f>ROUND(E23*F23,2)</f>
        <v>0</v>
      </c>
      <c r="H23" s="158">
        <v>3.43</v>
      </c>
      <c r="I23" s="157">
        <f>ROUND(E23*H23,2)</f>
        <v>263.2</v>
      </c>
      <c r="J23" s="158">
        <v>8.77</v>
      </c>
      <c r="K23" s="157">
        <f>ROUND(E23*J23,2)</f>
        <v>672.96</v>
      </c>
      <c r="L23" s="157">
        <v>15</v>
      </c>
      <c r="M23" s="157">
        <f>G23*(1+L23/100)</f>
        <v>0</v>
      </c>
      <c r="N23" s="157">
        <v>3.0000000000000001E-5</v>
      </c>
      <c r="O23" s="157">
        <f>ROUND(E23*N23,2)</f>
        <v>0</v>
      </c>
      <c r="P23" s="157">
        <v>0</v>
      </c>
      <c r="Q23" s="157">
        <f>ROUND(E23*P23,2)</f>
        <v>0</v>
      </c>
      <c r="R23" s="157"/>
      <c r="S23" s="157" t="s">
        <v>187</v>
      </c>
      <c r="T23" s="157" t="s">
        <v>187</v>
      </c>
      <c r="U23" s="157">
        <v>2.1000000000000001E-2</v>
      </c>
      <c r="V23" s="157">
        <f>ROUND(E23*U23,2)</f>
        <v>1.61</v>
      </c>
      <c r="W23" s="157"/>
      <c r="X23" s="157" t="s">
        <v>528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854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x14ac:dyDescent="0.2">
      <c r="A24" s="160" t="s">
        <v>162</v>
      </c>
      <c r="B24" s="161" t="s">
        <v>69</v>
      </c>
      <c r="C24" s="179" t="s">
        <v>70</v>
      </c>
      <c r="D24" s="162"/>
      <c r="E24" s="163"/>
      <c r="F24" s="164"/>
      <c r="G24" s="165">
        <f>SUMIF(AG25:AG26,"&lt;&gt;NOR",G25:G26)</f>
        <v>0</v>
      </c>
      <c r="H24" s="159"/>
      <c r="I24" s="159">
        <f>SUM(I25:I26)</f>
        <v>720.35</v>
      </c>
      <c r="J24" s="159"/>
      <c r="K24" s="159">
        <f>SUM(K25:K26)</f>
        <v>80.819999999999993</v>
      </c>
      <c r="L24" s="159"/>
      <c r="M24" s="159">
        <f>SUM(M25:M26)</f>
        <v>0</v>
      </c>
      <c r="N24" s="159"/>
      <c r="O24" s="159">
        <f>SUM(O25:O26)</f>
        <v>0.71</v>
      </c>
      <c r="P24" s="159"/>
      <c r="Q24" s="159">
        <f>SUM(Q25:Q26)</f>
        <v>0</v>
      </c>
      <c r="R24" s="159"/>
      <c r="S24" s="159"/>
      <c r="T24" s="159"/>
      <c r="U24" s="159"/>
      <c r="V24" s="159">
        <f>SUM(V25:V26)</f>
        <v>0.13</v>
      </c>
      <c r="W24" s="159"/>
      <c r="X24" s="159"/>
      <c r="AG24" t="s">
        <v>163</v>
      </c>
    </row>
    <row r="25" spans="1:60" outlineLevel="1" x14ac:dyDescent="0.2">
      <c r="A25" s="166">
        <v>9</v>
      </c>
      <c r="B25" s="167" t="s">
        <v>1133</v>
      </c>
      <c r="C25" s="181" t="s">
        <v>1134</v>
      </c>
      <c r="D25" s="168" t="s">
        <v>198</v>
      </c>
      <c r="E25" s="169">
        <v>0.28260000000000002</v>
      </c>
      <c r="F25" s="170"/>
      <c r="G25" s="171">
        <f>ROUND(E25*F25,2)</f>
        <v>0</v>
      </c>
      <c r="H25" s="158">
        <v>2549.0100000000002</v>
      </c>
      <c r="I25" s="157">
        <f>ROUND(E25*H25,2)</f>
        <v>720.35</v>
      </c>
      <c r="J25" s="158">
        <v>285.99</v>
      </c>
      <c r="K25" s="157">
        <f>ROUND(E25*J25,2)</f>
        <v>80.819999999999993</v>
      </c>
      <c r="L25" s="157">
        <v>15</v>
      </c>
      <c r="M25" s="157">
        <f>G25*(1+L25/100)</f>
        <v>0</v>
      </c>
      <c r="N25" s="157">
        <v>2.5249999999999999</v>
      </c>
      <c r="O25" s="157">
        <f>ROUND(E25*N25,2)</f>
        <v>0.71</v>
      </c>
      <c r="P25" s="157">
        <v>0</v>
      </c>
      <c r="Q25" s="157">
        <f>ROUND(E25*P25,2)</f>
        <v>0</v>
      </c>
      <c r="R25" s="157"/>
      <c r="S25" s="157" t="s">
        <v>187</v>
      </c>
      <c r="T25" s="157" t="s">
        <v>187</v>
      </c>
      <c r="U25" s="157">
        <v>0.47699999999999998</v>
      </c>
      <c r="V25" s="157">
        <f>ROUND(E25*U25,2)</f>
        <v>0.13</v>
      </c>
      <c r="W25" s="157"/>
      <c r="X25" s="157" t="s">
        <v>169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170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55"/>
      <c r="B26" s="156"/>
      <c r="C26" s="187" t="s">
        <v>1129</v>
      </c>
      <c r="D26" s="185"/>
      <c r="E26" s="186">
        <v>0.28000000000000003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200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x14ac:dyDescent="0.2">
      <c r="A27" s="160" t="s">
        <v>162</v>
      </c>
      <c r="B27" s="161" t="s">
        <v>71</v>
      </c>
      <c r="C27" s="179" t="s">
        <v>72</v>
      </c>
      <c r="D27" s="162"/>
      <c r="E27" s="163"/>
      <c r="F27" s="164"/>
      <c r="G27" s="165">
        <f>SUMIF(AG28:AG43,"&lt;&gt;NOR",G28:G43)</f>
        <v>0</v>
      </c>
      <c r="H27" s="159"/>
      <c r="I27" s="159">
        <f>SUM(I28:I43)</f>
        <v>222586.85</v>
      </c>
      <c r="J27" s="159"/>
      <c r="K27" s="159">
        <f>SUM(K28:K43)</f>
        <v>252153.86000000002</v>
      </c>
      <c r="L27" s="159"/>
      <c r="M27" s="159">
        <f>SUM(M28:M43)</f>
        <v>0</v>
      </c>
      <c r="N27" s="159"/>
      <c r="O27" s="159">
        <f>SUM(O28:O43)</f>
        <v>23.740000000000002</v>
      </c>
      <c r="P27" s="159"/>
      <c r="Q27" s="159">
        <f>SUM(Q28:Q43)</f>
        <v>0</v>
      </c>
      <c r="R27" s="159"/>
      <c r="S27" s="159"/>
      <c r="T27" s="159"/>
      <c r="U27" s="159"/>
      <c r="V27" s="159">
        <f>SUM(V28:V43)</f>
        <v>527.22</v>
      </c>
      <c r="W27" s="159"/>
      <c r="X27" s="159"/>
      <c r="AG27" t="s">
        <v>163</v>
      </c>
    </row>
    <row r="28" spans="1:60" outlineLevel="1" x14ac:dyDescent="0.2">
      <c r="A28" s="166">
        <v>10</v>
      </c>
      <c r="B28" s="167" t="s">
        <v>236</v>
      </c>
      <c r="C28" s="181" t="s">
        <v>237</v>
      </c>
      <c r="D28" s="168" t="s">
        <v>218</v>
      </c>
      <c r="E28" s="169">
        <v>77.03</v>
      </c>
      <c r="F28" s="170"/>
      <c r="G28" s="171">
        <f>ROUND(E28*F28,2)</f>
        <v>0</v>
      </c>
      <c r="H28" s="158">
        <v>986.27</v>
      </c>
      <c r="I28" s="157">
        <f>ROUND(E28*H28,2)</f>
        <v>75972.38</v>
      </c>
      <c r="J28" s="158">
        <v>274.73</v>
      </c>
      <c r="K28" s="157">
        <f>ROUND(E28*J28,2)</f>
        <v>21162.45</v>
      </c>
      <c r="L28" s="157">
        <v>15</v>
      </c>
      <c r="M28" s="157">
        <f>G28*(1+L28/100)</f>
        <v>0</v>
      </c>
      <c r="N28" s="157">
        <v>0.14802000000000001</v>
      </c>
      <c r="O28" s="157">
        <f>ROUND(E28*N28,2)</f>
        <v>11.4</v>
      </c>
      <c r="P28" s="157">
        <v>0</v>
      </c>
      <c r="Q28" s="157">
        <f>ROUND(E28*P28,2)</f>
        <v>0</v>
      </c>
      <c r="R28" s="157"/>
      <c r="S28" s="157" t="s">
        <v>187</v>
      </c>
      <c r="T28" s="157" t="s">
        <v>187</v>
      </c>
      <c r="U28" s="157">
        <v>0.58499999999999996</v>
      </c>
      <c r="V28" s="157">
        <f>ROUND(E28*U28,2)</f>
        <v>45.06</v>
      </c>
      <c r="W28" s="157"/>
      <c r="X28" s="157" t="s">
        <v>169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170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55"/>
      <c r="B29" s="156"/>
      <c r="C29" s="187" t="s">
        <v>1135</v>
      </c>
      <c r="D29" s="185"/>
      <c r="E29" s="186">
        <v>25.48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200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187" t="s">
        <v>1135</v>
      </c>
      <c r="D30" s="185"/>
      <c r="E30" s="186">
        <v>25.48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200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5"/>
      <c r="B31" s="156"/>
      <c r="C31" s="187" t="s">
        <v>1136</v>
      </c>
      <c r="D31" s="185"/>
      <c r="E31" s="186">
        <v>26.08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200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72">
        <v>11</v>
      </c>
      <c r="B32" s="173" t="s">
        <v>863</v>
      </c>
      <c r="C32" s="180" t="s">
        <v>864</v>
      </c>
      <c r="D32" s="174" t="s">
        <v>218</v>
      </c>
      <c r="E32" s="175">
        <v>10</v>
      </c>
      <c r="F32" s="176"/>
      <c r="G32" s="177">
        <f>ROUND(E32*F32,2)</f>
        <v>0</v>
      </c>
      <c r="H32" s="158">
        <v>1785.55</v>
      </c>
      <c r="I32" s="157">
        <f>ROUND(E32*H32,2)</f>
        <v>17855.5</v>
      </c>
      <c r="J32" s="158">
        <v>374.45</v>
      </c>
      <c r="K32" s="157">
        <f>ROUND(E32*J32,2)</f>
        <v>3744.5</v>
      </c>
      <c r="L32" s="157">
        <v>15</v>
      </c>
      <c r="M32" s="157">
        <f>G32*(1+L32/100)</f>
        <v>0</v>
      </c>
      <c r="N32" s="157">
        <v>0.20765</v>
      </c>
      <c r="O32" s="157">
        <f>ROUND(E32*N32,2)</f>
        <v>2.08</v>
      </c>
      <c r="P32" s="157">
        <v>0</v>
      </c>
      <c r="Q32" s="157">
        <f>ROUND(E32*P32,2)</f>
        <v>0</v>
      </c>
      <c r="R32" s="157"/>
      <c r="S32" s="157" t="s">
        <v>187</v>
      </c>
      <c r="T32" s="157" t="s">
        <v>187</v>
      </c>
      <c r="U32" s="157">
        <v>0.79649999999999999</v>
      </c>
      <c r="V32" s="157">
        <f>ROUND(E32*U32,2)</f>
        <v>7.97</v>
      </c>
      <c r="W32" s="157"/>
      <c r="X32" s="157" t="s">
        <v>169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170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2.5" outlineLevel="1" x14ac:dyDescent="0.2">
      <c r="A33" s="166">
        <v>12</v>
      </c>
      <c r="B33" s="167" t="s">
        <v>240</v>
      </c>
      <c r="C33" s="181" t="s">
        <v>241</v>
      </c>
      <c r="D33" s="168" t="s">
        <v>242</v>
      </c>
      <c r="E33" s="169">
        <v>9</v>
      </c>
      <c r="F33" s="170"/>
      <c r="G33" s="171">
        <f>ROUND(E33*F33,2)</f>
        <v>0</v>
      </c>
      <c r="H33" s="158">
        <v>1375.46</v>
      </c>
      <c r="I33" s="157">
        <f>ROUND(E33*H33,2)</f>
        <v>12379.14</v>
      </c>
      <c r="J33" s="158">
        <v>176.54</v>
      </c>
      <c r="K33" s="157">
        <f>ROUND(E33*J33,2)</f>
        <v>1588.86</v>
      </c>
      <c r="L33" s="157">
        <v>15</v>
      </c>
      <c r="M33" s="157">
        <f>G33*(1+L33/100)</f>
        <v>0</v>
      </c>
      <c r="N33" s="157">
        <v>5.5050000000000002E-2</v>
      </c>
      <c r="O33" s="157">
        <f>ROUND(E33*N33,2)</f>
        <v>0.5</v>
      </c>
      <c r="P33" s="157">
        <v>0</v>
      </c>
      <c r="Q33" s="157">
        <f>ROUND(E33*P33,2)</f>
        <v>0</v>
      </c>
      <c r="R33" s="157"/>
      <c r="S33" s="157" t="s">
        <v>187</v>
      </c>
      <c r="T33" s="157" t="s">
        <v>187</v>
      </c>
      <c r="U33" s="157">
        <v>0.24199999999999999</v>
      </c>
      <c r="V33" s="157">
        <f>ROUND(E33*U33,2)</f>
        <v>2.1800000000000002</v>
      </c>
      <c r="W33" s="157"/>
      <c r="X33" s="157" t="s">
        <v>169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170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55"/>
      <c r="B34" s="156"/>
      <c r="C34" s="187" t="s">
        <v>1137</v>
      </c>
      <c r="D34" s="185"/>
      <c r="E34" s="186">
        <v>9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200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22.5" outlineLevel="1" x14ac:dyDescent="0.2">
      <c r="A35" s="166">
        <v>13</v>
      </c>
      <c r="B35" s="167" t="s">
        <v>244</v>
      </c>
      <c r="C35" s="181" t="s">
        <v>245</v>
      </c>
      <c r="D35" s="168" t="s">
        <v>218</v>
      </c>
      <c r="E35" s="169">
        <v>25.375</v>
      </c>
      <c r="F35" s="170"/>
      <c r="G35" s="171">
        <f>ROUND(E35*F35,2)</f>
        <v>0</v>
      </c>
      <c r="H35" s="158">
        <v>294.56</v>
      </c>
      <c r="I35" s="157">
        <f>ROUND(E35*H35,2)</f>
        <v>7474.46</v>
      </c>
      <c r="J35" s="158">
        <v>439.44</v>
      </c>
      <c r="K35" s="157">
        <f>ROUND(E35*J35,2)</f>
        <v>11150.79</v>
      </c>
      <c r="L35" s="157">
        <v>15</v>
      </c>
      <c r="M35" s="157">
        <f>G35*(1+L35/100)</f>
        <v>0</v>
      </c>
      <c r="N35" s="157">
        <v>1.7819999999999999E-2</v>
      </c>
      <c r="O35" s="157">
        <f>ROUND(E35*N35,2)</f>
        <v>0.45</v>
      </c>
      <c r="P35" s="157">
        <v>0</v>
      </c>
      <c r="Q35" s="157">
        <f>ROUND(E35*P35,2)</f>
        <v>0</v>
      </c>
      <c r="R35" s="157"/>
      <c r="S35" s="157" t="s">
        <v>187</v>
      </c>
      <c r="T35" s="157" t="s">
        <v>187</v>
      </c>
      <c r="U35" s="157">
        <v>0.92700000000000005</v>
      </c>
      <c r="V35" s="157">
        <f>ROUND(E35*U35,2)</f>
        <v>23.52</v>
      </c>
      <c r="W35" s="157"/>
      <c r="X35" s="157" t="s">
        <v>169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246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55"/>
      <c r="B36" s="156"/>
      <c r="C36" s="187" t="s">
        <v>1138</v>
      </c>
      <c r="D36" s="185"/>
      <c r="E36" s="186">
        <v>25.38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200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 x14ac:dyDescent="0.2">
      <c r="A37" s="166">
        <v>14</v>
      </c>
      <c r="B37" s="167" t="s">
        <v>248</v>
      </c>
      <c r="C37" s="181" t="s">
        <v>249</v>
      </c>
      <c r="D37" s="168" t="s">
        <v>218</v>
      </c>
      <c r="E37" s="169">
        <v>116.55</v>
      </c>
      <c r="F37" s="170"/>
      <c r="G37" s="171">
        <f>ROUND(E37*F37,2)</f>
        <v>0</v>
      </c>
      <c r="H37" s="158">
        <v>213.05</v>
      </c>
      <c r="I37" s="157">
        <f>ROUND(E37*H37,2)</f>
        <v>24830.98</v>
      </c>
      <c r="J37" s="158">
        <v>482.95</v>
      </c>
      <c r="K37" s="157">
        <f>ROUND(E37*J37,2)</f>
        <v>56287.82</v>
      </c>
      <c r="L37" s="157">
        <v>15</v>
      </c>
      <c r="M37" s="157">
        <f>G37*(1+L37/100)</f>
        <v>0</v>
      </c>
      <c r="N37" s="157">
        <v>1.8599999999999998E-2</v>
      </c>
      <c r="O37" s="157">
        <f>ROUND(E37*N37,2)</f>
        <v>2.17</v>
      </c>
      <c r="P37" s="157">
        <v>0</v>
      </c>
      <c r="Q37" s="157">
        <f>ROUND(E37*P37,2)</f>
        <v>0</v>
      </c>
      <c r="R37" s="157"/>
      <c r="S37" s="157" t="s">
        <v>187</v>
      </c>
      <c r="T37" s="157" t="s">
        <v>187</v>
      </c>
      <c r="U37" s="157">
        <v>1.0109999999999999</v>
      </c>
      <c r="V37" s="157">
        <f>ROUND(E37*U37,2)</f>
        <v>117.83</v>
      </c>
      <c r="W37" s="157"/>
      <c r="X37" s="157" t="s">
        <v>169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170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55"/>
      <c r="B38" s="156"/>
      <c r="C38" s="187" t="s">
        <v>1139</v>
      </c>
      <c r="D38" s="185"/>
      <c r="E38" s="186">
        <v>116.55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200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22.5" outlineLevel="1" x14ac:dyDescent="0.2">
      <c r="A39" s="166">
        <v>15</v>
      </c>
      <c r="B39" s="167" t="s">
        <v>251</v>
      </c>
      <c r="C39" s="181" t="s">
        <v>252</v>
      </c>
      <c r="D39" s="168" t="s">
        <v>218</v>
      </c>
      <c r="E39" s="169">
        <v>312.97000000000003</v>
      </c>
      <c r="F39" s="170"/>
      <c r="G39" s="171">
        <f>ROUND(E39*F39,2)</f>
        <v>0</v>
      </c>
      <c r="H39" s="158">
        <v>228.17</v>
      </c>
      <c r="I39" s="157">
        <f>ROUND(E39*H39,2)</f>
        <v>71410.36</v>
      </c>
      <c r="J39" s="158">
        <v>482.83</v>
      </c>
      <c r="K39" s="157">
        <f>ROUND(E39*J39,2)</f>
        <v>151111.31</v>
      </c>
      <c r="L39" s="157">
        <v>15</v>
      </c>
      <c r="M39" s="157">
        <f>G39*(1+L39/100)</f>
        <v>0</v>
      </c>
      <c r="N39" s="157">
        <v>2.017E-2</v>
      </c>
      <c r="O39" s="157">
        <f>ROUND(E39*N39,2)</f>
        <v>6.31</v>
      </c>
      <c r="P39" s="157">
        <v>0</v>
      </c>
      <c r="Q39" s="157">
        <f>ROUND(E39*P39,2)</f>
        <v>0</v>
      </c>
      <c r="R39" s="157"/>
      <c r="S39" s="157" t="s">
        <v>187</v>
      </c>
      <c r="T39" s="157" t="s">
        <v>187</v>
      </c>
      <c r="U39" s="157">
        <v>1.0109999999999999</v>
      </c>
      <c r="V39" s="157">
        <f>ROUND(E39*U39,2)</f>
        <v>316.41000000000003</v>
      </c>
      <c r="W39" s="157"/>
      <c r="X39" s="157" t="s">
        <v>169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170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187" t="s">
        <v>1140</v>
      </c>
      <c r="D40" s="185"/>
      <c r="E40" s="186">
        <v>312.97000000000003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200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66">
        <v>16</v>
      </c>
      <c r="B41" s="167" t="s">
        <v>255</v>
      </c>
      <c r="C41" s="181" t="s">
        <v>256</v>
      </c>
      <c r="D41" s="168" t="s">
        <v>218</v>
      </c>
      <c r="E41" s="169">
        <v>429.52</v>
      </c>
      <c r="F41" s="170"/>
      <c r="G41" s="171">
        <f>ROUND(E41*F41,2)</f>
        <v>0</v>
      </c>
      <c r="H41" s="158">
        <v>27.84</v>
      </c>
      <c r="I41" s="157">
        <f>ROUND(E41*H41,2)</f>
        <v>11957.84</v>
      </c>
      <c r="J41" s="158">
        <v>15.96</v>
      </c>
      <c r="K41" s="157">
        <f>ROUND(E41*J41,2)</f>
        <v>6855.14</v>
      </c>
      <c r="L41" s="157">
        <v>15</v>
      </c>
      <c r="M41" s="157">
        <f>G41*(1+L41/100)</f>
        <v>0</v>
      </c>
      <c r="N41" s="157">
        <v>1.81E-3</v>
      </c>
      <c r="O41" s="157">
        <f>ROUND(E41*N41,2)</f>
        <v>0.78</v>
      </c>
      <c r="P41" s="157">
        <v>0</v>
      </c>
      <c r="Q41" s="157">
        <f>ROUND(E41*P41,2)</f>
        <v>0</v>
      </c>
      <c r="R41" s="157"/>
      <c r="S41" s="157" t="s">
        <v>187</v>
      </c>
      <c r="T41" s="157" t="s">
        <v>187</v>
      </c>
      <c r="U41" s="157">
        <v>3.2000000000000001E-2</v>
      </c>
      <c r="V41" s="157">
        <f>ROUND(E41*U41,2)</f>
        <v>13.74</v>
      </c>
      <c r="W41" s="157"/>
      <c r="X41" s="157" t="s">
        <v>169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170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55"/>
      <c r="B42" s="156"/>
      <c r="C42" s="187" t="s">
        <v>1141</v>
      </c>
      <c r="D42" s="185"/>
      <c r="E42" s="186">
        <v>429.52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200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72">
        <v>17</v>
      </c>
      <c r="B43" s="173" t="s">
        <v>260</v>
      </c>
      <c r="C43" s="180" t="s">
        <v>261</v>
      </c>
      <c r="D43" s="174" t="s">
        <v>218</v>
      </c>
      <c r="E43" s="175">
        <v>25.375</v>
      </c>
      <c r="F43" s="176"/>
      <c r="G43" s="177">
        <f>ROUND(E43*F43,2)</f>
        <v>0</v>
      </c>
      <c r="H43" s="158">
        <v>27.83</v>
      </c>
      <c r="I43" s="157">
        <f>ROUND(E43*H43,2)</f>
        <v>706.19</v>
      </c>
      <c r="J43" s="158">
        <v>9.9700000000000006</v>
      </c>
      <c r="K43" s="157">
        <f>ROUND(E43*J43,2)</f>
        <v>252.99</v>
      </c>
      <c r="L43" s="157">
        <v>15</v>
      </c>
      <c r="M43" s="157">
        <f>G43*(1+L43/100)</f>
        <v>0</v>
      </c>
      <c r="N43" s="157">
        <v>1.81E-3</v>
      </c>
      <c r="O43" s="157">
        <f>ROUND(E43*N43,2)</f>
        <v>0.05</v>
      </c>
      <c r="P43" s="157">
        <v>0</v>
      </c>
      <c r="Q43" s="157">
        <f>ROUND(E43*P43,2)</f>
        <v>0</v>
      </c>
      <c r="R43" s="157"/>
      <c r="S43" s="157" t="s">
        <v>187</v>
      </c>
      <c r="T43" s="157" t="s">
        <v>187</v>
      </c>
      <c r="U43" s="157">
        <v>0.02</v>
      </c>
      <c r="V43" s="157">
        <f>ROUND(E43*U43,2)</f>
        <v>0.51</v>
      </c>
      <c r="W43" s="157"/>
      <c r="X43" s="157" t="s">
        <v>169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170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x14ac:dyDescent="0.2">
      <c r="A44" s="160" t="s">
        <v>162</v>
      </c>
      <c r="B44" s="161" t="s">
        <v>75</v>
      </c>
      <c r="C44" s="179" t="s">
        <v>76</v>
      </c>
      <c r="D44" s="162"/>
      <c r="E44" s="163"/>
      <c r="F44" s="164"/>
      <c r="G44" s="165">
        <f>SUMIF(AG45:AG51,"&lt;&gt;NOR",G45:G51)</f>
        <v>0</v>
      </c>
      <c r="H44" s="159"/>
      <c r="I44" s="159">
        <f>SUM(I45:I51)</f>
        <v>10917.68</v>
      </c>
      <c r="J44" s="159"/>
      <c r="K44" s="159">
        <f>SUM(K45:K51)</f>
        <v>11346.51</v>
      </c>
      <c r="L44" s="159"/>
      <c r="M44" s="159">
        <f>SUM(M45:M51)</f>
        <v>0</v>
      </c>
      <c r="N44" s="159"/>
      <c r="O44" s="159">
        <f>SUM(O45:O51)</f>
        <v>4.07</v>
      </c>
      <c r="P44" s="159"/>
      <c r="Q44" s="159">
        <f>SUM(Q45:Q51)</f>
        <v>0</v>
      </c>
      <c r="R44" s="159"/>
      <c r="S44" s="159"/>
      <c r="T44" s="159"/>
      <c r="U44" s="159"/>
      <c r="V44" s="159">
        <f>SUM(V45:V51)</f>
        <v>25.54</v>
      </c>
      <c r="W44" s="159"/>
      <c r="X44" s="159"/>
      <c r="AG44" t="s">
        <v>163</v>
      </c>
    </row>
    <row r="45" spans="1:60" outlineLevel="1" x14ac:dyDescent="0.2">
      <c r="A45" s="166">
        <v>18</v>
      </c>
      <c r="B45" s="167" t="s">
        <v>265</v>
      </c>
      <c r="C45" s="181" t="s">
        <v>266</v>
      </c>
      <c r="D45" s="168" t="s">
        <v>198</v>
      </c>
      <c r="E45" s="169">
        <v>1.4984999999999999</v>
      </c>
      <c r="F45" s="170"/>
      <c r="G45" s="171">
        <f>ROUND(E45*F45,2)</f>
        <v>0</v>
      </c>
      <c r="H45" s="158">
        <v>2555.06</v>
      </c>
      <c r="I45" s="157">
        <f>ROUND(E45*H45,2)</f>
        <v>3828.76</v>
      </c>
      <c r="J45" s="158">
        <v>654.94000000000005</v>
      </c>
      <c r="K45" s="157">
        <f>ROUND(E45*J45,2)</f>
        <v>981.43</v>
      </c>
      <c r="L45" s="157">
        <v>15</v>
      </c>
      <c r="M45" s="157">
        <f>G45*(1+L45/100)</f>
        <v>0</v>
      </c>
      <c r="N45" s="157">
        <v>2.5251100000000002</v>
      </c>
      <c r="O45" s="157">
        <f>ROUND(E45*N45,2)</f>
        <v>3.78</v>
      </c>
      <c r="P45" s="157">
        <v>0</v>
      </c>
      <c r="Q45" s="157">
        <f>ROUND(E45*P45,2)</f>
        <v>0</v>
      </c>
      <c r="R45" s="157"/>
      <c r="S45" s="157" t="s">
        <v>187</v>
      </c>
      <c r="T45" s="157" t="s">
        <v>187</v>
      </c>
      <c r="U45" s="157">
        <v>1.448</v>
      </c>
      <c r="V45" s="157">
        <f>ROUND(E45*U45,2)</f>
        <v>2.17</v>
      </c>
      <c r="W45" s="157"/>
      <c r="X45" s="157" t="s">
        <v>169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170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55"/>
      <c r="B46" s="156"/>
      <c r="C46" s="187" t="s">
        <v>1142</v>
      </c>
      <c r="D46" s="185"/>
      <c r="E46" s="186">
        <v>1.5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200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66">
        <v>19</v>
      </c>
      <c r="B47" s="167" t="s">
        <v>268</v>
      </c>
      <c r="C47" s="181" t="s">
        <v>269</v>
      </c>
      <c r="D47" s="168" t="s">
        <v>218</v>
      </c>
      <c r="E47" s="169">
        <v>16.649999999999999</v>
      </c>
      <c r="F47" s="170"/>
      <c r="G47" s="171">
        <f>ROUND(E47*F47,2)</f>
        <v>0</v>
      </c>
      <c r="H47" s="158">
        <v>93.91</v>
      </c>
      <c r="I47" s="157">
        <f>ROUND(E47*H47,2)</f>
        <v>1563.6</v>
      </c>
      <c r="J47" s="158">
        <v>328.09</v>
      </c>
      <c r="K47" s="157">
        <f>ROUND(E47*J47,2)</f>
        <v>5462.7</v>
      </c>
      <c r="L47" s="157">
        <v>15</v>
      </c>
      <c r="M47" s="157">
        <f>G47*(1+L47/100)</f>
        <v>0</v>
      </c>
      <c r="N47" s="157">
        <v>3.4099999999999998E-3</v>
      </c>
      <c r="O47" s="157">
        <f>ROUND(E47*N47,2)</f>
        <v>0.06</v>
      </c>
      <c r="P47" s="157">
        <v>0</v>
      </c>
      <c r="Q47" s="157">
        <f>ROUND(E47*P47,2)</f>
        <v>0</v>
      </c>
      <c r="R47" s="157"/>
      <c r="S47" s="157" t="s">
        <v>187</v>
      </c>
      <c r="T47" s="157" t="s">
        <v>187</v>
      </c>
      <c r="U47" s="157">
        <v>0.79</v>
      </c>
      <c r="V47" s="157">
        <f>ROUND(E47*U47,2)</f>
        <v>13.15</v>
      </c>
      <c r="W47" s="157"/>
      <c r="X47" s="157" t="s">
        <v>169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170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55"/>
      <c r="B48" s="156"/>
      <c r="C48" s="187" t="s">
        <v>1143</v>
      </c>
      <c r="D48" s="185"/>
      <c r="E48" s="186">
        <v>16.649999999999999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200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72">
        <v>20</v>
      </c>
      <c r="B49" s="173" t="s">
        <v>271</v>
      </c>
      <c r="C49" s="180" t="s">
        <v>272</v>
      </c>
      <c r="D49" s="174" t="s">
        <v>218</v>
      </c>
      <c r="E49" s="175">
        <v>16.649999999999999</v>
      </c>
      <c r="F49" s="176"/>
      <c r="G49" s="177">
        <f>ROUND(E49*F49,2)</f>
        <v>0</v>
      </c>
      <c r="H49" s="158">
        <v>0</v>
      </c>
      <c r="I49" s="157">
        <f>ROUND(E49*H49,2)</f>
        <v>0</v>
      </c>
      <c r="J49" s="158">
        <v>100</v>
      </c>
      <c r="K49" s="157">
        <f>ROUND(E49*J49,2)</f>
        <v>1665</v>
      </c>
      <c r="L49" s="157">
        <v>15</v>
      </c>
      <c r="M49" s="157">
        <f>G49*(1+L49/100)</f>
        <v>0</v>
      </c>
      <c r="N49" s="157">
        <v>0</v>
      </c>
      <c r="O49" s="157">
        <f>ROUND(E49*N49,2)</f>
        <v>0</v>
      </c>
      <c r="P49" s="157">
        <v>0</v>
      </c>
      <c r="Q49" s="157">
        <f>ROUND(E49*P49,2)</f>
        <v>0</v>
      </c>
      <c r="R49" s="157"/>
      <c r="S49" s="157" t="s">
        <v>187</v>
      </c>
      <c r="T49" s="157" t="s">
        <v>187</v>
      </c>
      <c r="U49" s="157">
        <v>0.24</v>
      </c>
      <c r="V49" s="157">
        <f>ROUND(E49*U49,2)</f>
        <v>4</v>
      </c>
      <c r="W49" s="157"/>
      <c r="X49" s="157" t="s">
        <v>169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170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66">
        <v>21</v>
      </c>
      <c r="B50" s="167" t="s">
        <v>273</v>
      </c>
      <c r="C50" s="181" t="s">
        <v>274</v>
      </c>
      <c r="D50" s="168" t="s">
        <v>231</v>
      </c>
      <c r="E50" s="169">
        <v>0.2248</v>
      </c>
      <c r="F50" s="170"/>
      <c r="G50" s="171">
        <f>ROUND(E50*F50,2)</f>
        <v>0</v>
      </c>
      <c r="H50" s="158">
        <v>24578.84</v>
      </c>
      <c r="I50" s="157">
        <f>ROUND(E50*H50,2)</f>
        <v>5525.32</v>
      </c>
      <c r="J50" s="158">
        <v>14401.16</v>
      </c>
      <c r="K50" s="157">
        <f>ROUND(E50*J50,2)</f>
        <v>3237.38</v>
      </c>
      <c r="L50" s="157">
        <v>15</v>
      </c>
      <c r="M50" s="157">
        <f>G50*(1+L50/100)</f>
        <v>0</v>
      </c>
      <c r="N50" s="157">
        <v>1.0166500000000001</v>
      </c>
      <c r="O50" s="157">
        <f>ROUND(E50*N50,2)</f>
        <v>0.23</v>
      </c>
      <c r="P50" s="157">
        <v>0</v>
      </c>
      <c r="Q50" s="157">
        <f>ROUND(E50*P50,2)</f>
        <v>0</v>
      </c>
      <c r="R50" s="157"/>
      <c r="S50" s="157" t="s">
        <v>187</v>
      </c>
      <c r="T50" s="157" t="s">
        <v>187</v>
      </c>
      <c r="U50" s="157">
        <v>27.672999999999998</v>
      </c>
      <c r="V50" s="157">
        <f>ROUND(E50*U50,2)</f>
        <v>6.22</v>
      </c>
      <c r="W50" s="157"/>
      <c r="X50" s="157" t="s">
        <v>169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170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55"/>
      <c r="B51" s="156"/>
      <c r="C51" s="187" t="s">
        <v>1144</v>
      </c>
      <c r="D51" s="185"/>
      <c r="E51" s="186">
        <v>0.22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200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x14ac:dyDescent="0.2">
      <c r="A52" s="160" t="s">
        <v>162</v>
      </c>
      <c r="B52" s="161" t="s">
        <v>77</v>
      </c>
      <c r="C52" s="179" t="s">
        <v>78</v>
      </c>
      <c r="D52" s="162"/>
      <c r="E52" s="163"/>
      <c r="F52" s="164"/>
      <c r="G52" s="165">
        <f>SUMIF(AG53:AG114,"&lt;&gt;NOR",G53:G114)</f>
        <v>0</v>
      </c>
      <c r="H52" s="159"/>
      <c r="I52" s="159">
        <f>SUM(I53:I114)</f>
        <v>1838853.7500000002</v>
      </c>
      <c r="J52" s="159"/>
      <c r="K52" s="159">
        <f>SUM(K53:K114)</f>
        <v>1553945.38</v>
      </c>
      <c r="L52" s="159"/>
      <c r="M52" s="159">
        <f>SUM(M53:M114)</f>
        <v>0</v>
      </c>
      <c r="N52" s="159"/>
      <c r="O52" s="159">
        <f>SUM(O53:O114)</f>
        <v>146.66</v>
      </c>
      <c r="P52" s="159"/>
      <c r="Q52" s="159">
        <f>SUM(Q53:Q114)</f>
        <v>0</v>
      </c>
      <c r="R52" s="159"/>
      <c r="S52" s="159"/>
      <c r="T52" s="159"/>
      <c r="U52" s="159"/>
      <c r="V52" s="159">
        <f>SUM(V53:V114)</f>
        <v>2631.9600000000005</v>
      </c>
      <c r="W52" s="159"/>
      <c r="X52" s="159"/>
      <c r="AG52" t="s">
        <v>163</v>
      </c>
    </row>
    <row r="53" spans="1:60" outlineLevel="1" x14ac:dyDescent="0.2">
      <c r="A53" s="166">
        <v>22</v>
      </c>
      <c r="B53" s="167" t="s">
        <v>276</v>
      </c>
      <c r="C53" s="181" t="s">
        <v>277</v>
      </c>
      <c r="D53" s="168" t="s">
        <v>218</v>
      </c>
      <c r="E53" s="169">
        <v>1048.3212000000001</v>
      </c>
      <c r="F53" s="170"/>
      <c r="G53" s="171">
        <f>ROUND(E53*F53,2)</f>
        <v>0</v>
      </c>
      <c r="H53" s="158">
        <v>8.0399999999999991</v>
      </c>
      <c r="I53" s="157">
        <f>ROUND(E53*H53,2)</f>
        <v>8428.5</v>
      </c>
      <c r="J53" s="158">
        <v>159.96</v>
      </c>
      <c r="K53" s="157">
        <f>ROUND(E53*J53,2)</f>
        <v>167689.46</v>
      </c>
      <c r="L53" s="157">
        <v>15</v>
      </c>
      <c r="M53" s="157">
        <f>G53*(1+L53/100)</f>
        <v>0</v>
      </c>
      <c r="N53" s="157">
        <v>2.0000000000000002E-5</v>
      </c>
      <c r="O53" s="157">
        <f>ROUND(E53*N53,2)</f>
        <v>0.02</v>
      </c>
      <c r="P53" s="157">
        <v>0</v>
      </c>
      <c r="Q53" s="157">
        <f>ROUND(E53*P53,2)</f>
        <v>0</v>
      </c>
      <c r="R53" s="157"/>
      <c r="S53" s="157" t="s">
        <v>187</v>
      </c>
      <c r="T53" s="157" t="s">
        <v>187</v>
      </c>
      <c r="U53" s="157">
        <v>0.32</v>
      </c>
      <c r="V53" s="157">
        <f>ROUND(E53*U53,2)</f>
        <v>335.46</v>
      </c>
      <c r="W53" s="157"/>
      <c r="X53" s="157" t="s">
        <v>169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170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187" t="s">
        <v>1145</v>
      </c>
      <c r="D54" s="185"/>
      <c r="E54" s="186">
        <v>1048.32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200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72">
        <v>23</v>
      </c>
      <c r="B55" s="173" t="s">
        <v>279</v>
      </c>
      <c r="C55" s="180" t="s">
        <v>280</v>
      </c>
      <c r="D55" s="174" t="s">
        <v>218</v>
      </c>
      <c r="E55" s="175">
        <v>86.88</v>
      </c>
      <c r="F55" s="176"/>
      <c r="G55" s="177">
        <f>ROUND(E55*F55,2)</f>
        <v>0</v>
      </c>
      <c r="H55" s="158">
        <v>51.28</v>
      </c>
      <c r="I55" s="157">
        <f>ROUND(E55*H55,2)</f>
        <v>4455.21</v>
      </c>
      <c r="J55" s="158">
        <v>19.72</v>
      </c>
      <c r="K55" s="157">
        <f>ROUND(E55*J55,2)</f>
        <v>1713.27</v>
      </c>
      <c r="L55" s="157">
        <v>15</v>
      </c>
      <c r="M55" s="157">
        <f>G55*(1+L55/100)</f>
        <v>0</v>
      </c>
      <c r="N55" s="157">
        <v>9.8199999999999996E-2</v>
      </c>
      <c r="O55" s="157">
        <f>ROUND(E55*N55,2)</f>
        <v>8.5299999999999994</v>
      </c>
      <c r="P55" s="157">
        <v>0</v>
      </c>
      <c r="Q55" s="157">
        <f>ROUND(E55*P55,2)</f>
        <v>0</v>
      </c>
      <c r="R55" s="157"/>
      <c r="S55" s="157" t="s">
        <v>187</v>
      </c>
      <c r="T55" s="157" t="s">
        <v>187</v>
      </c>
      <c r="U55" s="157">
        <v>2.1000000000000001E-2</v>
      </c>
      <c r="V55" s="157">
        <f>ROUND(E55*U55,2)</f>
        <v>1.82</v>
      </c>
      <c r="W55" s="157"/>
      <c r="X55" s="157" t="s">
        <v>169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170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72">
        <v>24</v>
      </c>
      <c r="B56" s="173" t="s">
        <v>281</v>
      </c>
      <c r="C56" s="180" t="s">
        <v>282</v>
      </c>
      <c r="D56" s="174" t="s">
        <v>218</v>
      </c>
      <c r="E56" s="175">
        <v>27.359500000000001</v>
      </c>
      <c r="F56" s="176"/>
      <c r="G56" s="177">
        <f>ROUND(E56*F56,2)</f>
        <v>0</v>
      </c>
      <c r="H56" s="158">
        <v>125.86</v>
      </c>
      <c r="I56" s="157">
        <f>ROUND(E56*H56,2)</f>
        <v>3443.47</v>
      </c>
      <c r="J56" s="158">
        <v>22.14</v>
      </c>
      <c r="K56" s="157">
        <f>ROUND(E56*J56,2)</f>
        <v>605.74</v>
      </c>
      <c r="L56" s="157">
        <v>15</v>
      </c>
      <c r="M56" s="157">
        <f>G56*(1+L56/100)</f>
        <v>0</v>
      </c>
      <c r="N56" s="157">
        <v>0.18906999999999999</v>
      </c>
      <c r="O56" s="157">
        <f>ROUND(E56*N56,2)</f>
        <v>5.17</v>
      </c>
      <c r="P56" s="157">
        <v>0</v>
      </c>
      <c r="Q56" s="157">
        <f>ROUND(E56*P56,2)</f>
        <v>0</v>
      </c>
      <c r="R56" s="157"/>
      <c r="S56" s="157" t="s">
        <v>187</v>
      </c>
      <c r="T56" s="157" t="s">
        <v>187</v>
      </c>
      <c r="U56" s="157">
        <v>2.3E-2</v>
      </c>
      <c r="V56" s="157">
        <f>ROUND(E56*U56,2)</f>
        <v>0.63</v>
      </c>
      <c r="W56" s="157"/>
      <c r="X56" s="157" t="s">
        <v>169</v>
      </c>
      <c r="Y56" s="148"/>
      <c r="Z56" s="148"/>
      <c r="AA56" s="148"/>
      <c r="AB56" s="148"/>
      <c r="AC56" s="148"/>
      <c r="AD56" s="148"/>
      <c r="AE56" s="148"/>
      <c r="AF56" s="148"/>
      <c r="AG56" s="148" t="s">
        <v>170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72">
        <v>25</v>
      </c>
      <c r="B57" s="173" t="s">
        <v>283</v>
      </c>
      <c r="C57" s="180" t="s">
        <v>284</v>
      </c>
      <c r="D57" s="174" t="s">
        <v>218</v>
      </c>
      <c r="E57" s="175">
        <v>86.55</v>
      </c>
      <c r="F57" s="176"/>
      <c r="G57" s="177">
        <f>ROUND(E57*F57,2)</f>
        <v>0</v>
      </c>
      <c r="H57" s="158">
        <v>164.95</v>
      </c>
      <c r="I57" s="157">
        <f>ROUND(E57*H57,2)</f>
        <v>14276.42</v>
      </c>
      <c r="J57" s="158">
        <v>26.05</v>
      </c>
      <c r="K57" s="157">
        <f>ROUND(E57*J57,2)</f>
        <v>2254.63</v>
      </c>
      <c r="L57" s="157">
        <v>15</v>
      </c>
      <c r="M57" s="157">
        <f>G57*(1+L57/100)</f>
        <v>0</v>
      </c>
      <c r="N57" s="157">
        <v>0.27994000000000002</v>
      </c>
      <c r="O57" s="157">
        <f>ROUND(E57*N57,2)</f>
        <v>24.23</v>
      </c>
      <c r="P57" s="157">
        <v>0</v>
      </c>
      <c r="Q57" s="157">
        <f>ROUND(E57*P57,2)</f>
        <v>0</v>
      </c>
      <c r="R57" s="157"/>
      <c r="S57" s="157" t="s">
        <v>187</v>
      </c>
      <c r="T57" s="157" t="s">
        <v>187</v>
      </c>
      <c r="U57" s="157">
        <v>2.5999999999999999E-2</v>
      </c>
      <c r="V57" s="157">
        <f>ROUND(E57*U57,2)</f>
        <v>2.25</v>
      </c>
      <c r="W57" s="157"/>
      <c r="X57" s="157" t="s">
        <v>169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170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66">
        <v>26</v>
      </c>
      <c r="B58" s="167" t="s">
        <v>285</v>
      </c>
      <c r="C58" s="181" t="s">
        <v>286</v>
      </c>
      <c r="D58" s="168" t="s">
        <v>218</v>
      </c>
      <c r="E58" s="169">
        <v>113.90949999999999</v>
      </c>
      <c r="F58" s="170"/>
      <c r="G58" s="171">
        <f>ROUND(E58*F58,2)</f>
        <v>0</v>
      </c>
      <c r="H58" s="158">
        <v>25.21</v>
      </c>
      <c r="I58" s="157">
        <f>ROUND(E58*H58,2)</f>
        <v>2871.66</v>
      </c>
      <c r="J58" s="158">
        <v>169.79</v>
      </c>
      <c r="K58" s="157">
        <f>ROUND(E58*J58,2)</f>
        <v>19340.689999999999</v>
      </c>
      <c r="L58" s="157">
        <v>15</v>
      </c>
      <c r="M58" s="157">
        <f>G58*(1+L58/100)</f>
        <v>0</v>
      </c>
      <c r="N58" s="157">
        <v>7.1999999999999995E-2</v>
      </c>
      <c r="O58" s="157">
        <f>ROUND(E58*N58,2)</f>
        <v>8.1999999999999993</v>
      </c>
      <c r="P58" s="157">
        <v>0</v>
      </c>
      <c r="Q58" s="157">
        <f>ROUND(E58*P58,2)</f>
        <v>0</v>
      </c>
      <c r="R58" s="157"/>
      <c r="S58" s="157" t="s">
        <v>187</v>
      </c>
      <c r="T58" s="157" t="s">
        <v>187</v>
      </c>
      <c r="U58" s="157">
        <v>0.375</v>
      </c>
      <c r="V58" s="157">
        <f>ROUND(E58*U58,2)</f>
        <v>42.72</v>
      </c>
      <c r="W58" s="157"/>
      <c r="X58" s="157" t="s">
        <v>169</v>
      </c>
      <c r="Y58" s="148"/>
      <c r="Z58" s="148"/>
      <c r="AA58" s="148"/>
      <c r="AB58" s="148"/>
      <c r="AC58" s="148"/>
      <c r="AD58" s="148"/>
      <c r="AE58" s="148"/>
      <c r="AF58" s="148"/>
      <c r="AG58" s="148" t="s">
        <v>170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55"/>
      <c r="B59" s="156"/>
      <c r="C59" s="187" t="s">
        <v>1146</v>
      </c>
      <c r="D59" s="185"/>
      <c r="E59" s="186">
        <v>27.36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200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/>
      <c r="B60" s="156"/>
      <c r="C60" s="187" t="s">
        <v>1147</v>
      </c>
      <c r="D60" s="185"/>
      <c r="E60" s="186">
        <v>86.55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200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66">
        <v>27</v>
      </c>
      <c r="B61" s="167" t="s">
        <v>289</v>
      </c>
      <c r="C61" s="181" t="s">
        <v>290</v>
      </c>
      <c r="D61" s="168" t="s">
        <v>218</v>
      </c>
      <c r="E61" s="169">
        <v>63.415999999999997</v>
      </c>
      <c r="F61" s="170"/>
      <c r="G61" s="171">
        <f>ROUND(E61*F61,2)</f>
        <v>0</v>
      </c>
      <c r="H61" s="158">
        <v>93.08</v>
      </c>
      <c r="I61" s="157">
        <f>ROUND(E61*H61,2)</f>
        <v>5902.76</v>
      </c>
      <c r="J61" s="158">
        <v>582.91999999999996</v>
      </c>
      <c r="K61" s="157">
        <f>ROUND(E61*J61,2)</f>
        <v>36966.449999999997</v>
      </c>
      <c r="L61" s="157">
        <v>15</v>
      </c>
      <c r="M61" s="157">
        <f>G61*(1+L61/100)</f>
        <v>0</v>
      </c>
      <c r="N61" s="157">
        <v>5.7290000000000001E-2</v>
      </c>
      <c r="O61" s="157">
        <f>ROUND(E61*N61,2)</f>
        <v>3.63</v>
      </c>
      <c r="P61" s="157">
        <v>0</v>
      </c>
      <c r="Q61" s="157">
        <f>ROUND(E61*P61,2)</f>
        <v>0</v>
      </c>
      <c r="R61" s="157"/>
      <c r="S61" s="157" t="s">
        <v>187</v>
      </c>
      <c r="T61" s="157" t="s">
        <v>187</v>
      </c>
      <c r="U61" s="157">
        <v>1.17717</v>
      </c>
      <c r="V61" s="157">
        <f>ROUND(E61*U61,2)</f>
        <v>74.650000000000006</v>
      </c>
      <c r="W61" s="157"/>
      <c r="X61" s="157" t="s">
        <v>169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170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55"/>
      <c r="B62" s="156"/>
      <c r="C62" s="187" t="s">
        <v>1148</v>
      </c>
      <c r="D62" s="185"/>
      <c r="E62" s="186">
        <v>8.3699999999999992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200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22.5" outlineLevel="1" x14ac:dyDescent="0.2">
      <c r="A63" s="155"/>
      <c r="B63" s="156"/>
      <c r="C63" s="187" t="s">
        <v>1149</v>
      </c>
      <c r="D63" s="185"/>
      <c r="E63" s="186">
        <v>55.05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200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72">
        <v>28</v>
      </c>
      <c r="B64" s="173" t="s">
        <v>293</v>
      </c>
      <c r="C64" s="180" t="s">
        <v>294</v>
      </c>
      <c r="D64" s="174" t="s">
        <v>218</v>
      </c>
      <c r="E64" s="175">
        <v>87.03</v>
      </c>
      <c r="F64" s="176"/>
      <c r="G64" s="177">
        <f>ROUND(E64*F64,2)</f>
        <v>0</v>
      </c>
      <c r="H64" s="158">
        <v>7.26</v>
      </c>
      <c r="I64" s="157">
        <f>ROUND(E64*H64,2)</f>
        <v>631.84</v>
      </c>
      <c r="J64" s="158">
        <v>151.24</v>
      </c>
      <c r="K64" s="157">
        <f>ROUND(E64*J64,2)</f>
        <v>13162.42</v>
      </c>
      <c r="L64" s="157">
        <v>15</v>
      </c>
      <c r="M64" s="157">
        <f>G64*(1+L64/100)</f>
        <v>0</v>
      </c>
      <c r="N64" s="157">
        <v>6.3499999999999997E-3</v>
      </c>
      <c r="O64" s="157">
        <f>ROUND(E64*N64,2)</f>
        <v>0.55000000000000004</v>
      </c>
      <c r="P64" s="157">
        <v>0</v>
      </c>
      <c r="Q64" s="157">
        <f>ROUND(E64*P64,2)</f>
        <v>0</v>
      </c>
      <c r="R64" s="157"/>
      <c r="S64" s="157" t="s">
        <v>187</v>
      </c>
      <c r="T64" s="157" t="s">
        <v>187</v>
      </c>
      <c r="U64" s="157">
        <v>0.31900000000000001</v>
      </c>
      <c r="V64" s="157">
        <f>ROUND(E64*U64,2)</f>
        <v>27.76</v>
      </c>
      <c r="W64" s="157"/>
      <c r="X64" s="157" t="s">
        <v>169</v>
      </c>
      <c r="Y64" s="148"/>
      <c r="Z64" s="148"/>
      <c r="AA64" s="148"/>
      <c r="AB64" s="148"/>
      <c r="AC64" s="148"/>
      <c r="AD64" s="148"/>
      <c r="AE64" s="148"/>
      <c r="AF64" s="148"/>
      <c r="AG64" s="148" t="s">
        <v>170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22.5" outlineLevel="1" x14ac:dyDescent="0.2">
      <c r="A65" s="166">
        <v>29</v>
      </c>
      <c r="B65" s="167" t="s">
        <v>295</v>
      </c>
      <c r="C65" s="181" t="s">
        <v>296</v>
      </c>
      <c r="D65" s="168" t="s">
        <v>218</v>
      </c>
      <c r="E65" s="169">
        <v>87.03</v>
      </c>
      <c r="F65" s="170"/>
      <c r="G65" s="171">
        <f>ROUND(E65*F65,2)</f>
        <v>0</v>
      </c>
      <c r="H65" s="158">
        <v>61.6</v>
      </c>
      <c r="I65" s="157">
        <f>ROUND(E65*H65,2)</f>
        <v>5361.05</v>
      </c>
      <c r="J65" s="158">
        <v>182.9</v>
      </c>
      <c r="K65" s="157">
        <f>ROUND(E65*J65,2)</f>
        <v>15917.79</v>
      </c>
      <c r="L65" s="157">
        <v>15</v>
      </c>
      <c r="M65" s="157">
        <f>G65*(1+L65/100)</f>
        <v>0</v>
      </c>
      <c r="N65" s="157">
        <v>0</v>
      </c>
      <c r="O65" s="157">
        <f>ROUND(E65*N65,2)</f>
        <v>0</v>
      </c>
      <c r="P65" s="157">
        <v>0</v>
      </c>
      <c r="Q65" s="157">
        <f>ROUND(E65*P65,2)</f>
        <v>0</v>
      </c>
      <c r="R65" s="157"/>
      <c r="S65" s="157" t="s">
        <v>187</v>
      </c>
      <c r="T65" s="157" t="s">
        <v>187</v>
      </c>
      <c r="U65" s="157">
        <v>0.36199999999999999</v>
      </c>
      <c r="V65" s="157">
        <f>ROUND(E65*U65,2)</f>
        <v>31.5</v>
      </c>
      <c r="W65" s="157"/>
      <c r="X65" s="157" t="s">
        <v>169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170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55"/>
      <c r="B66" s="156"/>
      <c r="C66" s="187" t="s">
        <v>1150</v>
      </c>
      <c r="D66" s="185"/>
      <c r="E66" s="186">
        <v>87.03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200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66">
        <v>30</v>
      </c>
      <c r="B67" s="167" t="s">
        <v>298</v>
      </c>
      <c r="C67" s="181" t="s">
        <v>299</v>
      </c>
      <c r="D67" s="168" t="s">
        <v>218</v>
      </c>
      <c r="E67" s="169">
        <v>312.26130000000001</v>
      </c>
      <c r="F67" s="170"/>
      <c r="G67" s="171">
        <f>ROUND(E67*F67,2)</f>
        <v>0</v>
      </c>
      <c r="H67" s="158">
        <v>23.86</v>
      </c>
      <c r="I67" s="157">
        <f>ROUND(E67*H67,2)</f>
        <v>7450.55</v>
      </c>
      <c r="J67" s="158">
        <v>32.44</v>
      </c>
      <c r="K67" s="157">
        <f>ROUND(E67*J67,2)</f>
        <v>10129.76</v>
      </c>
      <c r="L67" s="157">
        <v>15</v>
      </c>
      <c r="M67" s="157">
        <f>G67*(1+L67/100)</f>
        <v>0</v>
      </c>
      <c r="N67" s="157">
        <v>3.5E-4</v>
      </c>
      <c r="O67" s="157">
        <f>ROUND(E67*N67,2)</f>
        <v>0.11</v>
      </c>
      <c r="P67" s="157">
        <v>0</v>
      </c>
      <c r="Q67" s="157">
        <f>ROUND(E67*P67,2)</f>
        <v>0</v>
      </c>
      <c r="R67" s="157"/>
      <c r="S67" s="157" t="s">
        <v>187</v>
      </c>
      <c r="T67" s="157" t="s">
        <v>187</v>
      </c>
      <c r="U67" s="157">
        <v>7.0000000000000007E-2</v>
      </c>
      <c r="V67" s="157">
        <f>ROUND(E67*U67,2)</f>
        <v>21.86</v>
      </c>
      <c r="W67" s="157"/>
      <c r="X67" s="157" t="s">
        <v>169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170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55"/>
      <c r="B68" s="156"/>
      <c r="C68" s="187" t="s">
        <v>1151</v>
      </c>
      <c r="D68" s="185"/>
      <c r="E68" s="186">
        <v>213.81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200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55"/>
      <c r="B69" s="156"/>
      <c r="C69" s="187" t="s">
        <v>1152</v>
      </c>
      <c r="D69" s="185"/>
      <c r="E69" s="186">
        <v>29.25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200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55"/>
      <c r="B70" s="156"/>
      <c r="C70" s="187" t="s">
        <v>1153</v>
      </c>
      <c r="D70" s="185"/>
      <c r="E70" s="186">
        <v>69.2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200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22.5" outlineLevel="1" x14ac:dyDescent="0.2">
      <c r="A71" s="166">
        <v>31</v>
      </c>
      <c r="B71" s="167" t="s">
        <v>302</v>
      </c>
      <c r="C71" s="181" t="s">
        <v>303</v>
      </c>
      <c r="D71" s="168" t="s">
        <v>218</v>
      </c>
      <c r="E71" s="169">
        <v>87.883499999999998</v>
      </c>
      <c r="F71" s="170"/>
      <c r="G71" s="171">
        <f>ROUND(E71*F71,2)</f>
        <v>0</v>
      </c>
      <c r="H71" s="158">
        <v>1023.76</v>
      </c>
      <c r="I71" s="157">
        <f>ROUND(E71*H71,2)</f>
        <v>89971.61</v>
      </c>
      <c r="J71" s="158">
        <v>621.24</v>
      </c>
      <c r="K71" s="157">
        <f>ROUND(E71*J71,2)</f>
        <v>54596.75</v>
      </c>
      <c r="L71" s="157">
        <v>15</v>
      </c>
      <c r="M71" s="157">
        <f>G71*(1+L71/100)</f>
        <v>0</v>
      </c>
      <c r="N71" s="157">
        <v>1.7850000000000001E-2</v>
      </c>
      <c r="O71" s="157">
        <f>ROUND(E71*N71,2)</f>
        <v>1.57</v>
      </c>
      <c r="P71" s="157">
        <v>0</v>
      </c>
      <c r="Q71" s="157">
        <f>ROUND(E71*P71,2)</f>
        <v>0</v>
      </c>
      <c r="R71" s="157"/>
      <c r="S71" s="157" t="s">
        <v>187</v>
      </c>
      <c r="T71" s="157" t="s">
        <v>187</v>
      </c>
      <c r="U71" s="157">
        <v>1.2558</v>
      </c>
      <c r="V71" s="157">
        <f>ROUND(E71*U71,2)</f>
        <v>110.36</v>
      </c>
      <c r="W71" s="157"/>
      <c r="X71" s="157" t="s">
        <v>169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170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/>
      <c r="B72" s="156"/>
      <c r="C72" s="187" t="s">
        <v>1154</v>
      </c>
      <c r="D72" s="185"/>
      <c r="E72" s="186">
        <v>96.98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200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55"/>
      <c r="B73" s="156"/>
      <c r="C73" s="187" t="s">
        <v>1155</v>
      </c>
      <c r="D73" s="185"/>
      <c r="E73" s="186">
        <v>-9.1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 t="s">
        <v>200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66">
        <v>32</v>
      </c>
      <c r="B74" s="167" t="s">
        <v>884</v>
      </c>
      <c r="C74" s="181" t="s">
        <v>885</v>
      </c>
      <c r="D74" s="168" t="s">
        <v>218</v>
      </c>
      <c r="E74" s="169">
        <v>28.468800000000002</v>
      </c>
      <c r="F74" s="170"/>
      <c r="G74" s="171">
        <f>ROUND(E74*F74,2)</f>
        <v>0</v>
      </c>
      <c r="H74" s="158">
        <v>965.76</v>
      </c>
      <c r="I74" s="157">
        <f>ROUND(E74*H74,2)</f>
        <v>27494.03</v>
      </c>
      <c r="J74" s="158">
        <v>621.24</v>
      </c>
      <c r="K74" s="157">
        <f>ROUND(E74*J74,2)</f>
        <v>17685.96</v>
      </c>
      <c r="L74" s="157">
        <v>15</v>
      </c>
      <c r="M74" s="157">
        <f>G74*(1+L74/100)</f>
        <v>0</v>
      </c>
      <c r="N74" s="157">
        <v>1.6799999999999999E-2</v>
      </c>
      <c r="O74" s="157">
        <f>ROUND(E74*N74,2)</f>
        <v>0.48</v>
      </c>
      <c r="P74" s="157">
        <v>0</v>
      </c>
      <c r="Q74" s="157">
        <f>ROUND(E74*P74,2)</f>
        <v>0</v>
      </c>
      <c r="R74" s="157"/>
      <c r="S74" s="157" t="s">
        <v>187</v>
      </c>
      <c r="T74" s="157" t="s">
        <v>187</v>
      </c>
      <c r="U74" s="157">
        <v>1.2558</v>
      </c>
      <c r="V74" s="157">
        <f>ROUND(E74*U74,2)</f>
        <v>35.75</v>
      </c>
      <c r="W74" s="157"/>
      <c r="X74" s="157" t="s">
        <v>169</v>
      </c>
      <c r="Y74" s="148"/>
      <c r="Z74" s="148"/>
      <c r="AA74" s="148"/>
      <c r="AB74" s="148"/>
      <c r="AC74" s="148"/>
      <c r="AD74" s="148"/>
      <c r="AE74" s="148"/>
      <c r="AF74" s="148"/>
      <c r="AG74" s="148" t="s">
        <v>170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55"/>
      <c r="B75" s="156"/>
      <c r="C75" s="187" t="s">
        <v>1156</v>
      </c>
      <c r="D75" s="185"/>
      <c r="E75" s="186">
        <v>28.47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200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66">
        <v>33</v>
      </c>
      <c r="B76" s="167" t="s">
        <v>306</v>
      </c>
      <c r="C76" s="181" t="s">
        <v>887</v>
      </c>
      <c r="D76" s="168" t="s">
        <v>218</v>
      </c>
      <c r="E76" s="169">
        <v>177.9812</v>
      </c>
      <c r="F76" s="170"/>
      <c r="G76" s="171">
        <f>ROUND(E76*F76,2)</f>
        <v>0</v>
      </c>
      <c r="H76" s="158">
        <v>821.2</v>
      </c>
      <c r="I76" s="157">
        <f>ROUND(E76*H76,2)</f>
        <v>146158.16</v>
      </c>
      <c r="J76" s="158">
        <v>696.8</v>
      </c>
      <c r="K76" s="157">
        <f>ROUND(E76*J76,2)</f>
        <v>124017.3</v>
      </c>
      <c r="L76" s="157">
        <v>15</v>
      </c>
      <c r="M76" s="157">
        <f>G76*(1+L76/100)</f>
        <v>0</v>
      </c>
      <c r="N76" s="157">
        <v>2.6100000000000002E-2</v>
      </c>
      <c r="O76" s="157">
        <f>ROUND(E76*N76,2)</f>
        <v>4.6500000000000004</v>
      </c>
      <c r="P76" s="157">
        <v>0</v>
      </c>
      <c r="Q76" s="157">
        <f>ROUND(E76*P76,2)</f>
        <v>0</v>
      </c>
      <c r="R76" s="157"/>
      <c r="S76" s="157" t="s">
        <v>187</v>
      </c>
      <c r="T76" s="157" t="s">
        <v>187</v>
      </c>
      <c r="U76" s="157">
        <v>1.4157999999999999</v>
      </c>
      <c r="V76" s="157">
        <f>ROUND(E76*U76,2)</f>
        <v>251.99</v>
      </c>
      <c r="W76" s="157"/>
      <c r="X76" s="157" t="s">
        <v>169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170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55"/>
      <c r="B77" s="156"/>
      <c r="C77" s="187" t="s">
        <v>1157</v>
      </c>
      <c r="D77" s="185"/>
      <c r="E77" s="186">
        <v>108.78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200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55"/>
      <c r="B78" s="156"/>
      <c r="C78" s="187" t="s">
        <v>1158</v>
      </c>
      <c r="D78" s="185"/>
      <c r="E78" s="186">
        <v>69.2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200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ht="22.5" outlineLevel="1" x14ac:dyDescent="0.2">
      <c r="A79" s="166">
        <v>34</v>
      </c>
      <c r="B79" s="167" t="s">
        <v>309</v>
      </c>
      <c r="C79" s="181" t="s">
        <v>310</v>
      </c>
      <c r="D79" s="168" t="s">
        <v>218</v>
      </c>
      <c r="E79" s="169">
        <v>12.522</v>
      </c>
      <c r="F79" s="170"/>
      <c r="G79" s="171">
        <f>ROUND(E79*F79,2)</f>
        <v>0</v>
      </c>
      <c r="H79" s="158">
        <v>1142.2</v>
      </c>
      <c r="I79" s="157">
        <f>ROUND(E79*H79,2)</f>
        <v>14302.63</v>
      </c>
      <c r="J79" s="158">
        <v>696.8</v>
      </c>
      <c r="K79" s="157">
        <f>ROUND(E79*J79,2)</f>
        <v>8725.33</v>
      </c>
      <c r="L79" s="157">
        <v>15</v>
      </c>
      <c r="M79" s="157">
        <f>G79*(1+L79/100)</f>
        <v>0</v>
      </c>
      <c r="N79" s="157">
        <v>3.533E-2</v>
      </c>
      <c r="O79" s="157">
        <f>ROUND(E79*N79,2)</f>
        <v>0.44</v>
      </c>
      <c r="P79" s="157">
        <v>0</v>
      </c>
      <c r="Q79" s="157">
        <f>ROUND(E79*P79,2)</f>
        <v>0</v>
      </c>
      <c r="R79" s="157"/>
      <c r="S79" s="157" t="s">
        <v>187</v>
      </c>
      <c r="T79" s="157" t="s">
        <v>187</v>
      </c>
      <c r="U79" s="157">
        <v>1.4157999999999999</v>
      </c>
      <c r="V79" s="157">
        <f>ROUND(E79*U79,2)</f>
        <v>17.73</v>
      </c>
      <c r="W79" s="157"/>
      <c r="X79" s="157" t="s">
        <v>169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170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155"/>
      <c r="B80" s="156"/>
      <c r="C80" s="187" t="s">
        <v>1159</v>
      </c>
      <c r="D80" s="185"/>
      <c r="E80" s="186">
        <v>70.63</v>
      </c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200</v>
      </c>
      <c r="AH80" s="148">
        <v>0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33.75" outlineLevel="1" x14ac:dyDescent="0.2">
      <c r="A81" s="155"/>
      <c r="B81" s="156"/>
      <c r="C81" s="187" t="s">
        <v>1160</v>
      </c>
      <c r="D81" s="185"/>
      <c r="E81" s="186">
        <v>-58.11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200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ht="22.5" outlineLevel="1" x14ac:dyDescent="0.2">
      <c r="A82" s="166">
        <v>35</v>
      </c>
      <c r="B82" s="167" t="s">
        <v>314</v>
      </c>
      <c r="C82" s="181" t="s">
        <v>315</v>
      </c>
      <c r="D82" s="168" t="s">
        <v>218</v>
      </c>
      <c r="E82" s="169">
        <v>841.09</v>
      </c>
      <c r="F82" s="170"/>
      <c r="G82" s="171">
        <f>ROUND(E82*F82,2)</f>
        <v>0</v>
      </c>
      <c r="H82" s="158">
        <v>1473.2</v>
      </c>
      <c r="I82" s="157">
        <f>ROUND(E82*H82,2)</f>
        <v>1239093.79</v>
      </c>
      <c r="J82" s="158">
        <v>696.8</v>
      </c>
      <c r="K82" s="157">
        <f>ROUND(E82*J82,2)</f>
        <v>586071.51</v>
      </c>
      <c r="L82" s="157">
        <v>15</v>
      </c>
      <c r="M82" s="157">
        <f>G82*(1+L82/100)</f>
        <v>0</v>
      </c>
      <c r="N82" s="157">
        <v>4.1450000000000001E-2</v>
      </c>
      <c r="O82" s="157">
        <f>ROUND(E82*N82,2)</f>
        <v>34.86</v>
      </c>
      <c r="P82" s="157">
        <v>0</v>
      </c>
      <c r="Q82" s="157">
        <f>ROUND(E82*P82,2)</f>
        <v>0</v>
      </c>
      <c r="R82" s="157"/>
      <c r="S82" s="157" t="s">
        <v>187</v>
      </c>
      <c r="T82" s="157" t="s">
        <v>187</v>
      </c>
      <c r="U82" s="157">
        <v>1.4157999999999999</v>
      </c>
      <c r="V82" s="157">
        <f>ROUND(E82*U82,2)</f>
        <v>1190.82</v>
      </c>
      <c r="W82" s="157"/>
      <c r="X82" s="157" t="s">
        <v>169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170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55"/>
      <c r="B83" s="156"/>
      <c r="C83" s="187" t="s">
        <v>1161</v>
      </c>
      <c r="D83" s="185"/>
      <c r="E83" s="186">
        <v>666.12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200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55"/>
      <c r="B84" s="156"/>
      <c r="C84" s="187" t="s">
        <v>1162</v>
      </c>
      <c r="D84" s="185"/>
      <c r="E84" s="186">
        <v>414.2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200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33.75" outlineLevel="1" x14ac:dyDescent="0.2">
      <c r="A85" s="155"/>
      <c r="B85" s="156"/>
      <c r="C85" s="187" t="s">
        <v>1163</v>
      </c>
      <c r="D85" s="185"/>
      <c r="E85" s="186">
        <v>-239.24</v>
      </c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200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22.5" outlineLevel="1" x14ac:dyDescent="0.2">
      <c r="A86" s="166">
        <v>36</v>
      </c>
      <c r="B86" s="167" t="s">
        <v>314</v>
      </c>
      <c r="C86" s="181" t="s">
        <v>315</v>
      </c>
      <c r="D86" s="168" t="s">
        <v>218</v>
      </c>
      <c r="E86" s="169">
        <v>43</v>
      </c>
      <c r="F86" s="170"/>
      <c r="G86" s="171">
        <f>ROUND(E86*F86,2)</f>
        <v>0</v>
      </c>
      <c r="H86" s="158">
        <v>1473.2</v>
      </c>
      <c r="I86" s="157">
        <f>ROUND(E86*H86,2)</f>
        <v>63347.6</v>
      </c>
      <c r="J86" s="158">
        <v>696.8</v>
      </c>
      <c r="K86" s="157">
        <f>ROUND(E86*J86,2)</f>
        <v>29962.400000000001</v>
      </c>
      <c r="L86" s="157">
        <v>15</v>
      </c>
      <c r="M86" s="157">
        <f>G86*(1+L86/100)</f>
        <v>0</v>
      </c>
      <c r="N86" s="157">
        <v>3.7839999999999999E-2</v>
      </c>
      <c r="O86" s="157">
        <f>ROUND(E86*N86,2)</f>
        <v>1.63</v>
      </c>
      <c r="P86" s="157">
        <v>0</v>
      </c>
      <c r="Q86" s="157">
        <f>ROUND(E86*P86,2)</f>
        <v>0</v>
      </c>
      <c r="R86" s="157"/>
      <c r="S86" s="157" t="s">
        <v>187</v>
      </c>
      <c r="T86" s="157" t="s">
        <v>187</v>
      </c>
      <c r="U86" s="157">
        <v>1.4157999999999999</v>
      </c>
      <c r="V86" s="157">
        <f>ROUND(E86*U86,2)</f>
        <v>60.88</v>
      </c>
      <c r="W86" s="157"/>
      <c r="X86" s="157" t="s">
        <v>169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246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55"/>
      <c r="B87" s="156"/>
      <c r="C87" s="187" t="s">
        <v>1164</v>
      </c>
      <c r="D87" s="185"/>
      <c r="E87" s="186">
        <v>43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200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ht="22.5" outlineLevel="1" x14ac:dyDescent="0.2">
      <c r="A88" s="166">
        <v>37</v>
      </c>
      <c r="B88" s="167" t="s">
        <v>322</v>
      </c>
      <c r="C88" s="181" t="s">
        <v>323</v>
      </c>
      <c r="D88" s="168" t="s">
        <v>218</v>
      </c>
      <c r="E88" s="169">
        <v>19.5</v>
      </c>
      <c r="F88" s="170"/>
      <c r="G88" s="171">
        <f>ROUND(E88*F88,2)</f>
        <v>0</v>
      </c>
      <c r="H88" s="158">
        <v>1249.33</v>
      </c>
      <c r="I88" s="157">
        <f>ROUND(E88*H88,2)</f>
        <v>24361.94</v>
      </c>
      <c r="J88" s="158">
        <v>492.67</v>
      </c>
      <c r="K88" s="157">
        <f>ROUND(E88*J88,2)</f>
        <v>9607.07</v>
      </c>
      <c r="L88" s="157">
        <v>15</v>
      </c>
      <c r="M88" s="157">
        <f>G88*(1+L88/100)</f>
        <v>0</v>
      </c>
      <c r="N88" s="157">
        <v>3.7839999999999999E-2</v>
      </c>
      <c r="O88" s="157">
        <f>ROUND(E88*N88,2)</f>
        <v>0.74</v>
      </c>
      <c r="P88" s="157">
        <v>0</v>
      </c>
      <c r="Q88" s="157">
        <f>ROUND(E88*P88,2)</f>
        <v>0</v>
      </c>
      <c r="R88" s="157"/>
      <c r="S88" s="157" t="s">
        <v>187</v>
      </c>
      <c r="T88" s="157" t="s">
        <v>187</v>
      </c>
      <c r="U88" s="157">
        <v>1.0169999999999999</v>
      </c>
      <c r="V88" s="157">
        <f>ROUND(E88*U88,2)</f>
        <v>19.829999999999998</v>
      </c>
      <c r="W88" s="157"/>
      <c r="X88" s="157" t="s">
        <v>169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170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55"/>
      <c r="B89" s="156"/>
      <c r="C89" s="187" t="s">
        <v>1165</v>
      </c>
      <c r="D89" s="185"/>
      <c r="E89" s="186">
        <v>19.5</v>
      </c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200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166">
        <v>38</v>
      </c>
      <c r="B90" s="167" t="s">
        <v>326</v>
      </c>
      <c r="C90" s="181" t="s">
        <v>327</v>
      </c>
      <c r="D90" s="168" t="s">
        <v>218</v>
      </c>
      <c r="E90" s="169">
        <v>88.4328</v>
      </c>
      <c r="F90" s="170"/>
      <c r="G90" s="171">
        <f>ROUND(E90*F90,2)</f>
        <v>0</v>
      </c>
      <c r="H90" s="158">
        <v>774.99</v>
      </c>
      <c r="I90" s="157">
        <f>ROUND(E90*H90,2)</f>
        <v>68534.539999999994</v>
      </c>
      <c r="J90" s="158">
        <v>1129.01</v>
      </c>
      <c r="K90" s="157">
        <f>ROUND(E90*J90,2)</f>
        <v>99841.52</v>
      </c>
      <c r="L90" s="157">
        <v>15</v>
      </c>
      <c r="M90" s="157">
        <f>G90*(1+L90/100)</f>
        <v>0</v>
      </c>
      <c r="N90" s="157">
        <v>1.206E-2</v>
      </c>
      <c r="O90" s="157">
        <f>ROUND(E90*N90,2)</f>
        <v>1.07</v>
      </c>
      <c r="P90" s="157">
        <v>0</v>
      </c>
      <c r="Q90" s="157">
        <f>ROUND(E90*P90,2)</f>
        <v>0</v>
      </c>
      <c r="R90" s="157"/>
      <c r="S90" s="157" t="s">
        <v>187</v>
      </c>
      <c r="T90" s="157" t="s">
        <v>187</v>
      </c>
      <c r="U90" s="157">
        <v>2.2799999999999998</v>
      </c>
      <c r="V90" s="157">
        <f>ROUND(E90*U90,2)</f>
        <v>201.63</v>
      </c>
      <c r="W90" s="157"/>
      <c r="X90" s="157" t="s">
        <v>169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170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22.5" outlineLevel="1" x14ac:dyDescent="0.2">
      <c r="A91" s="155"/>
      <c r="B91" s="156"/>
      <c r="C91" s="187" t="s">
        <v>1166</v>
      </c>
      <c r="D91" s="185"/>
      <c r="E91" s="186">
        <v>78.260000000000005</v>
      </c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200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ht="22.5" outlineLevel="1" x14ac:dyDescent="0.2">
      <c r="A92" s="155"/>
      <c r="B92" s="156"/>
      <c r="C92" s="187" t="s">
        <v>1167</v>
      </c>
      <c r="D92" s="185"/>
      <c r="E92" s="186">
        <v>10.18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200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66">
        <v>39</v>
      </c>
      <c r="B93" s="167" t="s">
        <v>333</v>
      </c>
      <c r="C93" s="181" t="s">
        <v>334</v>
      </c>
      <c r="D93" s="168" t="s">
        <v>218</v>
      </c>
      <c r="E93" s="169">
        <v>29.25</v>
      </c>
      <c r="F93" s="170"/>
      <c r="G93" s="171">
        <f>ROUND(E93*F93,2)</f>
        <v>0</v>
      </c>
      <c r="H93" s="158">
        <v>49.55</v>
      </c>
      <c r="I93" s="157">
        <f>ROUND(E93*H93,2)</f>
        <v>1449.34</v>
      </c>
      <c r="J93" s="158">
        <v>467.45</v>
      </c>
      <c r="K93" s="157">
        <f>ROUND(E93*J93,2)</f>
        <v>13672.91</v>
      </c>
      <c r="L93" s="157">
        <v>15</v>
      </c>
      <c r="M93" s="157">
        <f>G93*(1+L93/100)</f>
        <v>0</v>
      </c>
      <c r="N93" s="157">
        <v>5.2580000000000002E-2</v>
      </c>
      <c r="O93" s="157">
        <f>ROUND(E93*N93,2)</f>
        <v>1.54</v>
      </c>
      <c r="P93" s="157">
        <v>0</v>
      </c>
      <c r="Q93" s="157">
        <f>ROUND(E93*P93,2)</f>
        <v>0</v>
      </c>
      <c r="R93" s="157"/>
      <c r="S93" s="157" t="s">
        <v>187</v>
      </c>
      <c r="T93" s="157" t="s">
        <v>187</v>
      </c>
      <c r="U93" s="157">
        <v>0.91700000000000004</v>
      </c>
      <c r="V93" s="157">
        <f>ROUND(E93*U93,2)</f>
        <v>26.82</v>
      </c>
      <c r="W93" s="157"/>
      <c r="X93" s="157" t="s">
        <v>169</v>
      </c>
      <c r="Y93" s="148"/>
      <c r="Z93" s="148"/>
      <c r="AA93" s="148"/>
      <c r="AB93" s="148"/>
      <c r="AC93" s="148"/>
      <c r="AD93" s="148"/>
      <c r="AE93" s="148"/>
      <c r="AF93" s="148"/>
      <c r="AG93" s="148" t="s">
        <v>170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155"/>
      <c r="B94" s="156"/>
      <c r="C94" s="187" t="s">
        <v>1168</v>
      </c>
      <c r="D94" s="185"/>
      <c r="E94" s="186">
        <v>29.25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8"/>
      <c r="Z94" s="148"/>
      <c r="AA94" s="148"/>
      <c r="AB94" s="148"/>
      <c r="AC94" s="148"/>
      <c r="AD94" s="148"/>
      <c r="AE94" s="148"/>
      <c r="AF94" s="148"/>
      <c r="AG94" s="148" t="s">
        <v>200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166">
        <v>40</v>
      </c>
      <c r="B95" s="167" t="s">
        <v>337</v>
      </c>
      <c r="C95" s="181" t="s">
        <v>338</v>
      </c>
      <c r="D95" s="168" t="s">
        <v>218</v>
      </c>
      <c r="E95" s="169">
        <v>283.01130000000001</v>
      </c>
      <c r="F95" s="170"/>
      <c r="G95" s="171">
        <f>ROUND(E95*F95,2)</f>
        <v>0</v>
      </c>
      <c r="H95" s="158">
        <v>34.869999999999997</v>
      </c>
      <c r="I95" s="157">
        <f>ROUND(E95*H95,2)</f>
        <v>9868.6</v>
      </c>
      <c r="J95" s="158">
        <v>148.63</v>
      </c>
      <c r="K95" s="157">
        <f>ROUND(E95*J95,2)</f>
        <v>42063.97</v>
      </c>
      <c r="L95" s="157">
        <v>15</v>
      </c>
      <c r="M95" s="157">
        <f>G95*(1+L95/100)</f>
        <v>0</v>
      </c>
      <c r="N95" s="157">
        <v>3.32E-2</v>
      </c>
      <c r="O95" s="157">
        <f>ROUND(E95*N95,2)</f>
        <v>9.4</v>
      </c>
      <c r="P95" s="157">
        <v>0</v>
      </c>
      <c r="Q95" s="157">
        <f>ROUND(E95*P95,2)</f>
        <v>0</v>
      </c>
      <c r="R95" s="157"/>
      <c r="S95" s="157" t="s">
        <v>187</v>
      </c>
      <c r="T95" s="157" t="s">
        <v>187</v>
      </c>
      <c r="U95" s="157">
        <v>0.31659999999999999</v>
      </c>
      <c r="V95" s="157">
        <f>ROUND(E95*U95,2)</f>
        <v>89.6</v>
      </c>
      <c r="W95" s="157"/>
      <c r="X95" s="157" t="s">
        <v>169</v>
      </c>
      <c r="Y95" s="148"/>
      <c r="Z95" s="148"/>
      <c r="AA95" s="148"/>
      <c r="AB95" s="148"/>
      <c r="AC95" s="148"/>
      <c r="AD95" s="148"/>
      <c r="AE95" s="148"/>
      <c r="AF95" s="148"/>
      <c r="AG95" s="148" t="s">
        <v>170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55"/>
      <c r="B96" s="156"/>
      <c r="C96" s="187" t="s">
        <v>1169</v>
      </c>
      <c r="D96" s="185"/>
      <c r="E96" s="186">
        <v>108.78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200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55"/>
      <c r="B97" s="156"/>
      <c r="C97" s="187" t="s">
        <v>1170</v>
      </c>
      <c r="D97" s="185"/>
      <c r="E97" s="186">
        <v>105.03</v>
      </c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200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55"/>
      <c r="B98" s="156"/>
      <c r="C98" s="187" t="s">
        <v>1158</v>
      </c>
      <c r="D98" s="185"/>
      <c r="E98" s="186">
        <v>69.2</v>
      </c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8"/>
      <c r="Z98" s="148"/>
      <c r="AA98" s="148"/>
      <c r="AB98" s="148"/>
      <c r="AC98" s="148"/>
      <c r="AD98" s="148"/>
      <c r="AE98" s="148"/>
      <c r="AF98" s="148"/>
      <c r="AG98" s="148" t="s">
        <v>200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ht="22.5" outlineLevel="1" x14ac:dyDescent="0.2">
      <c r="A99" s="166">
        <v>41</v>
      </c>
      <c r="B99" s="167" t="s">
        <v>341</v>
      </c>
      <c r="C99" s="181" t="s">
        <v>342</v>
      </c>
      <c r="D99" s="168" t="s">
        <v>343</v>
      </c>
      <c r="E99" s="169">
        <v>459.12529999999998</v>
      </c>
      <c r="F99" s="170"/>
      <c r="G99" s="171">
        <f>ROUND(E99*F99,2)</f>
        <v>0</v>
      </c>
      <c r="H99" s="158">
        <v>22.05</v>
      </c>
      <c r="I99" s="157">
        <f>ROUND(E99*H99,2)</f>
        <v>10123.709999999999</v>
      </c>
      <c r="J99" s="158">
        <v>31.25</v>
      </c>
      <c r="K99" s="157">
        <f>ROUND(E99*J99,2)</f>
        <v>14347.67</v>
      </c>
      <c r="L99" s="157">
        <v>15</v>
      </c>
      <c r="M99" s="157">
        <f>G99*(1+L99/100)</f>
        <v>0</v>
      </c>
      <c r="N99" s="157">
        <v>1.4999999999999999E-4</v>
      </c>
      <c r="O99" s="157">
        <f>ROUND(E99*N99,2)</f>
        <v>7.0000000000000007E-2</v>
      </c>
      <c r="P99" s="157">
        <v>0</v>
      </c>
      <c r="Q99" s="157">
        <f>ROUND(E99*P99,2)</f>
        <v>0</v>
      </c>
      <c r="R99" s="157"/>
      <c r="S99" s="157" t="s">
        <v>187</v>
      </c>
      <c r="T99" s="157" t="s">
        <v>187</v>
      </c>
      <c r="U99" s="157">
        <v>0.06</v>
      </c>
      <c r="V99" s="157">
        <f>ROUND(E99*U99,2)</f>
        <v>27.55</v>
      </c>
      <c r="W99" s="157"/>
      <c r="X99" s="157" t="s">
        <v>169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170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55"/>
      <c r="B100" s="156"/>
      <c r="C100" s="187" t="s">
        <v>907</v>
      </c>
      <c r="D100" s="185"/>
      <c r="E100" s="186">
        <v>391.28</v>
      </c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8"/>
      <c r="Z100" s="148"/>
      <c r="AA100" s="148"/>
      <c r="AB100" s="148"/>
      <c r="AC100" s="148"/>
      <c r="AD100" s="148"/>
      <c r="AE100" s="148"/>
      <c r="AF100" s="148"/>
      <c r="AG100" s="148" t="s">
        <v>200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55"/>
      <c r="B101" s="156"/>
      <c r="C101" s="187" t="s">
        <v>908</v>
      </c>
      <c r="D101" s="185"/>
      <c r="E101" s="186">
        <v>67.849999999999994</v>
      </c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200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72">
        <v>42</v>
      </c>
      <c r="B102" s="173" t="s">
        <v>542</v>
      </c>
      <c r="C102" s="180" t="s">
        <v>543</v>
      </c>
      <c r="D102" s="174" t="s">
        <v>218</v>
      </c>
      <c r="E102" s="175">
        <v>60</v>
      </c>
      <c r="F102" s="176"/>
      <c r="G102" s="177">
        <f>ROUND(E102*F102,2)</f>
        <v>0</v>
      </c>
      <c r="H102" s="158">
        <v>320</v>
      </c>
      <c r="I102" s="157">
        <f>ROUND(E102*H102,2)</f>
        <v>19200</v>
      </c>
      <c r="J102" s="158">
        <v>66.5</v>
      </c>
      <c r="K102" s="157">
        <f>ROUND(E102*J102,2)</f>
        <v>3990</v>
      </c>
      <c r="L102" s="157">
        <v>15</v>
      </c>
      <c r="M102" s="157">
        <f>G102*(1+L102/100)</f>
        <v>0</v>
      </c>
      <c r="N102" s="157">
        <v>4.2860000000000002E-2</v>
      </c>
      <c r="O102" s="157">
        <f>ROUND(E102*N102,2)</f>
        <v>2.57</v>
      </c>
      <c r="P102" s="157">
        <v>0</v>
      </c>
      <c r="Q102" s="157">
        <f>ROUND(E102*P102,2)</f>
        <v>0</v>
      </c>
      <c r="R102" s="157"/>
      <c r="S102" s="157" t="s">
        <v>187</v>
      </c>
      <c r="T102" s="157" t="s">
        <v>187</v>
      </c>
      <c r="U102" s="157">
        <v>0.27174999999999999</v>
      </c>
      <c r="V102" s="157">
        <f>ROUND(E102*U102,2)</f>
        <v>16.309999999999999</v>
      </c>
      <c r="W102" s="157"/>
      <c r="X102" s="157" t="s">
        <v>169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170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72">
        <v>43</v>
      </c>
      <c r="B103" s="173" t="s">
        <v>349</v>
      </c>
      <c r="C103" s="180" t="s">
        <v>350</v>
      </c>
      <c r="D103" s="174" t="s">
        <v>218</v>
      </c>
      <c r="E103" s="175">
        <v>168.31</v>
      </c>
      <c r="F103" s="176"/>
      <c r="G103" s="177">
        <f>ROUND(E103*F103,2)</f>
        <v>0</v>
      </c>
      <c r="H103" s="158">
        <v>34.99</v>
      </c>
      <c r="I103" s="157">
        <f>ROUND(E103*H103,2)</f>
        <v>5889.17</v>
      </c>
      <c r="J103" s="158">
        <v>40.909999999999997</v>
      </c>
      <c r="K103" s="157">
        <f>ROUND(E103*J103,2)</f>
        <v>6885.56</v>
      </c>
      <c r="L103" s="157">
        <v>15</v>
      </c>
      <c r="M103" s="157">
        <f>G103*(1+L103/100)</f>
        <v>0</v>
      </c>
      <c r="N103" s="157">
        <v>2.7999999999999998E-4</v>
      </c>
      <c r="O103" s="157">
        <f>ROUND(E103*N103,2)</f>
        <v>0.05</v>
      </c>
      <c r="P103" s="157">
        <v>0</v>
      </c>
      <c r="Q103" s="157">
        <f>ROUND(E103*P103,2)</f>
        <v>0</v>
      </c>
      <c r="R103" s="157"/>
      <c r="S103" s="157" t="s">
        <v>187</v>
      </c>
      <c r="T103" s="157" t="s">
        <v>187</v>
      </c>
      <c r="U103" s="157">
        <v>0.09</v>
      </c>
      <c r="V103" s="157">
        <f>ROUND(E103*U103,2)</f>
        <v>15.15</v>
      </c>
      <c r="W103" s="157"/>
      <c r="X103" s="157" t="s">
        <v>169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170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66">
        <v>44</v>
      </c>
      <c r="B104" s="167" t="s">
        <v>352</v>
      </c>
      <c r="C104" s="181" t="s">
        <v>353</v>
      </c>
      <c r="D104" s="168" t="s">
        <v>343</v>
      </c>
      <c r="E104" s="169">
        <v>106.205</v>
      </c>
      <c r="F104" s="170"/>
      <c r="G104" s="171">
        <f>ROUND(E104*F104,2)</f>
        <v>0</v>
      </c>
      <c r="H104" s="158">
        <v>164.33</v>
      </c>
      <c r="I104" s="157">
        <f>ROUND(E104*H104,2)</f>
        <v>17452.669999999998</v>
      </c>
      <c r="J104" s="158">
        <v>128.16999999999999</v>
      </c>
      <c r="K104" s="157">
        <f>ROUND(E104*J104,2)</f>
        <v>13612.29</v>
      </c>
      <c r="L104" s="157">
        <v>15</v>
      </c>
      <c r="M104" s="157">
        <f>G104*(1+L104/100)</f>
        <v>0</v>
      </c>
      <c r="N104" s="157">
        <v>0.14874000000000001</v>
      </c>
      <c r="O104" s="157">
        <f>ROUND(E104*N104,2)</f>
        <v>15.8</v>
      </c>
      <c r="P104" s="157">
        <v>0</v>
      </c>
      <c r="Q104" s="157">
        <f>ROUND(E104*P104,2)</f>
        <v>0</v>
      </c>
      <c r="R104" s="157"/>
      <c r="S104" s="157" t="s">
        <v>187</v>
      </c>
      <c r="T104" s="157" t="s">
        <v>187</v>
      </c>
      <c r="U104" s="157">
        <v>0.27200000000000002</v>
      </c>
      <c r="V104" s="157">
        <f>ROUND(E104*U104,2)</f>
        <v>28.89</v>
      </c>
      <c r="W104" s="157"/>
      <c r="X104" s="157" t="s">
        <v>169</v>
      </c>
      <c r="Y104" s="148"/>
      <c r="Z104" s="148"/>
      <c r="AA104" s="148"/>
      <c r="AB104" s="148"/>
      <c r="AC104" s="148"/>
      <c r="AD104" s="148"/>
      <c r="AE104" s="148"/>
      <c r="AF104" s="148"/>
      <c r="AG104" s="148" t="s">
        <v>170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55"/>
      <c r="B105" s="156"/>
      <c r="C105" s="187" t="s">
        <v>1171</v>
      </c>
      <c r="D105" s="185"/>
      <c r="E105" s="186">
        <v>106.2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200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ht="22.5" outlineLevel="1" x14ac:dyDescent="0.2">
      <c r="A106" s="166">
        <v>45</v>
      </c>
      <c r="B106" s="167" t="s">
        <v>355</v>
      </c>
      <c r="C106" s="181" t="s">
        <v>356</v>
      </c>
      <c r="D106" s="168" t="s">
        <v>218</v>
      </c>
      <c r="E106" s="169">
        <v>277.08999999999997</v>
      </c>
      <c r="F106" s="170"/>
      <c r="G106" s="171">
        <f>ROUND(E106*F106,2)</f>
        <v>0</v>
      </c>
      <c r="H106" s="158">
        <v>0</v>
      </c>
      <c r="I106" s="157">
        <f>ROUND(E106*H106,2)</f>
        <v>0</v>
      </c>
      <c r="J106" s="158">
        <v>350</v>
      </c>
      <c r="K106" s="157">
        <f>ROUND(E106*J106,2)</f>
        <v>96981.5</v>
      </c>
      <c r="L106" s="157">
        <v>15</v>
      </c>
      <c r="M106" s="157">
        <f>G106*(1+L106/100)</f>
        <v>0</v>
      </c>
      <c r="N106" s="157">
        <v>0</v>
      </c>
      <c r="O106" s="157">
        <f>ROUND(E106*N106,2)</f>
        <v>0</v>
      </c>
      <c r="P106" s="157">
        <v>0</v>
      </c>
      <c r="Q106" s="157">
        <f>ROUND(E106*P106,2)</f>
        <v>0</v>
      </c>
      <c r="R106" s="157"/>
      <c r="S106" s="157" t="s">
        <v>167</v>
      </c>
      <c r="T106" s="157" t="s">
        <v>168</v>
      </c>
      <c r="U106" s="157">
        <v>0</v>
      </c>
      <c r="V106" s="157">
        <f>ROUND(E106*U106,2)</f>
        <v>0</v>
      </c>
      <c r="W106" s="157"/>
      <c r="X106" s="157" t="s">
        <v>169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170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55"/>
      <c r="B107" s="156"/>
      <c r="C107" s="187" t="s">
        <v>1172</v>
      </c>
      <c r="D107" s="185"/>
      <c r="E107" s="186">
        <v>277.08999999999997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200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66">
        <v>46</v>
      </c>
      <c r="B108" s="167" t="s">
        <v>357</v>
      </c>
      <c r="C108" s="181" t="s">
        <v>358</v>
      </c>
      <c r="D108" s="168" t="s">
        <v>218</v>
      </c>
      <c r="E108" s="169">
        <v>168.31</v>
      </c>
      <c r="F108" s="170"/>
      <c r="G108" s="171">
        <f>ROUND(E108*F108,2)</f>
        <v>0</v>
      </c>
      <c r="H108" s="158">
        <v>0</v>
      </c>
      <c r="I108" s="157">
        <f>ROUND(E108*H108,2)</f>
        <v>0</v>
      </c>
      <c r="J108" s="158">
        <v>650</v>
      </c>
      <c r="K108" s="157">
        <f>ROUND(E108*J108,2)</f>
        <v>109401.5</v>
      </c>
      <c r="L108" s="157">
        <v>15</v>
      </c>
      <c r="M108" s="157">
        <f>G108*(1+L108/100)</f>
        <v>0</v>
      </c>
      <c r="N108" s="157">
        <v>0</v>
      </c>
      <c r="O108" s="157">
        <f>ROUND(E108*N108,2)</f>
        <v>0</v>
      </c>
      <c r="P108" s="157">
        <v>0</v>
      </c>
      <c r="Q108" s="157">
        <f>ROUND(E108*P108,2)</f>
        <v>0</v>
      </c>
      <c r="R108" s="157"/>
      <c r="S108" s="157" t="s">
        <v>167</v>
      </c>
      <c r="T108" s="157" t="s">
        <v>168</v>
      </c>
      <c r="U108" s="157">
        <v>0</v>
      </c>
      <c r="V108" s="157">
        <f>ROUND(E108*U108,2)</f>
        <v>0</v>
      </c>
      <c r="W108" s="157"/>
      <c r="X108" s="157" t="s">
        <v>169</v>
      </c>
      <c r="Y108" s="148"/>
      <c r="Z108" s="148"/>
      <c r="AA108" s="148"/>
      <c r="AB108" s="148"/>
      <c r="AC108" s="148"/>
      <c r="AD108" s="148"/>
      <c r="AE108" s="148"/>
      <c r="AF108" s="148"/>
      <c r="AG108" s="148" t="s">
        <v>170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55"/>
      <c r="B109" s="156"/>
      <c r="C109" s="187" t="s">
        <v>1173</v>
      </c>
      <c r="D109" s="185"/>
      <c r="E109" s="186">
        <v>168.31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8"/>
      <c r="Z109" s="148"/>
      <c r="AA109" s="148"/>
      <c r="AB109" s="148"/>
      <c r="AC109" s="148"/>
      <c r="AD109" s="148"/>
      <c r="AE109" s="148"/>
      <c r="AF109" s="148"/>
      <c r="AG109" s="148" t="s">
        <v>200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22.5" outlineLevel="1" x14ac:dyDescent="0.2">
      <c r="A110" s="172">
        <v>47</v>
      </c>
      <c r="B110" s="173" t="s">
        <v>359</v>
      </c>
      <c r="C110" s="180" t="s">
        <v>360</v>
      </c>
      <c r="D110" s="174" t="s">
        <v>218</v>
      </c>
      <c r="E110" s="175">
        <v>144.00899999999999</v>
      </c>
      <c r="F110" s="176"/>
      <c r="G110" s="177">
        <f>ROUND(E110*F110,2)</f>
        <v>0</v>
      </c>
      <c r="H110" s="158">
        <v>0</v>
      </c>
      <c r="I110" s="157">
        <f>ROUND(E110*H110,2)</f>
        <v>0</v>
      </c>
      <c r="J110" s="158">
        <v>225</v>
      </c>
      <c r="K110" s="157">
        <f>ROUND(E110*J110,2)</f>
        <v>32402.03</v>
      </c>
      <c r="L110" s="157">
        <v>15</v>
      </c>
      <c r="M110" s="157">
        <f>G110*(1+L110/100)</f>
        <v>0</v>
      </c>
      <c r="N110" s="157">
        <v>0</v>
      </c>
      <c r="O110" s="157">
        <f>ROUND(E110*N110,2)</f>
        <v>0</v>
      </c>
      <c r="P110" s="157">
        <v>0</v>
      </c>
      <c r="Q110" s="157">
        <f>ROUND(E110*P110,2)</f>
        <v>0</v>
      </c>
      <c r="R110" s="157"/>
      <c r="S110" s="157" t="s">
        <v>167</v>
      </c>
      <c r="T110" s="157" t="s">
        <v>168</v>
      </c>
      <c r="U110" s="157">
        <v>0</v>
      </c>
      <c r="V110" s="157">
        <f>ROUND(E110*U110,2)</f>
        <v>0</v>
      </c>
      <c r="W110" s="157"/>
      <c r="X110" s="157" t="s">
        <v>169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170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72">
        <v>48</v>
      </c>
      <c r="B111" s="173" t="s">
        <v>917</v>
      </c>
      <c r="C111" s="180" t="s">
        <v>918</v>
      </c>
      <c r="D111" s="174" t="s">
        <v>218</v>
      </c>
      <c r="E111" s="175">
        <v>108.78</v>
      </c>
      <c r="F111" s="176"/>
      <c r="G111" s="177">
        <f>ROUND(E111*F111,2)</f>
        <v>0</v>
      </c>
      <c r="H111" s="158">
        <v>0</v>
      </c>
      <c r="I111" s="157">
        <f>ROUND(E111*H111,2)</f>
        <v>0</v>
      </c>
      <c r="J111" s="158">
        <v>205</v>
      </c>
      <c r="K111" s="157">
        <f>ROUND(E111*J111,2)</f>
        <v>22299.9</v>
      </c>
      <c r="L111" s="157">
        <v>15</v>
      </c>
      <c r="M111" s="157">
        <f>G111*(1+L111/100)</f>
        <v>0</v>
      </c>
      <c r="N111" s="157">
        <v>0</v>
      </c>
      <c r="O111" s="157">
        <f>ROUND(E111*N111,2)</f>
        <v>0</v>
      </c>
      <c r="P111" s="157">
        <v>0</v>
      </c>
      <c r="Q111" s="157">
        <f>ROUND(E111*P111,2)</f>
        <v>0</v>
      </c>
      <c r="R111" s="157"/>
      <c r="S111" s="157" t="s">
        <v>167</v>
      </c>
      <c r="T111" s="157" t="s">
        <v>168</v>
      </c>
      <c r="U111" s="157">
        <v>0</v>
      </c>
      <c r="V111" s="157">
        <f>ROUND(E111*U111,2)</f>
        <v>0</v>
      </c>
      <c r="W111" s="157"/>
      <c r="X111" s="157" t="s">
        <v>169</v>
      </c>
      <c r="Y111" s="148"/>
      <c r="Z111" s="148"/>
      <c r="AA111" s="148"/>
      <c r="AB111" s="148"/>
      <c r="AC111" s="148"/>
      <c r="AD111" s="148"/>
      <c r="AE111" s="148"/>
      <c r="AF111" s="148"/>
      <c r="AG111" s="148" t="s">
        <v>170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72">
        <v>49</v>
      </c>
      <c r="B112" s="173" t="s">
        <v>361</v>
      </c>
      <c r="C112" s="180" t="s">
        <v>362</v>
      </c>
      <c r="D112" s="174" t="s">
        <v>242</v>
      </c>
      <c r="E112" s="175">
        <v>110</v>
      </c>
      <c r="F112" s="176"/>
      <c r="G112" s="177">
        <f>ROUND(E112*F112,2)</f>
        <v>0</v>
      </c>
      <c r="H112" s="158">
        <v>94.2</v>
      </c>
      <c r="I112" s="157">
        <f>ROUND(E112*H112,2)</f>
        <v>10362</v>
      </c>
      <c r="J112" s="158">
        <v>0</v>
      </c>
      <c r="K112" s="157">
        <f>ROUND(E112*J112,2)</f>
        <v>0</v>
      </c>
      <c r="L112" s="157">
        <v>15</v>
      </c>
      <c r="M112" s="157">
        <f>G112*(1+L112/100)</f>
        <v>0</v>
      </c>
      <c r="N112" s="157">
        <v>4.8000000000000001E-2</v>
      </c>
      <c r="O112" s="157">
        <f>ROUND(E112*N112,2)</f>
        <v>5.28</v>
      </c>
      <c r="P112" s="157">
        <v>0</v>
      </c>
      <c r="Q112" s="157">
        <f>ROUND(E112*P112,2)</f>
        <v>0</v>
      </c>
      <c r="R112" s="157" t="s">
        <v>363</v>
      </c>
      <c r="S112" s="157" t="s">
        <v>364</v>
      </c>
      <c r="T112" s="157" t="s">
        <v>365</v>
      </c>
      <c r="U112" s="157">
        <v>0</v>
      </c>
      <c r="V112" s="157">
        <f>ROUND(E112*U112,2)</f>
        <v>0</v>
      </c>
      <c r="W112" s="157"/>
      <c r="X112" s="157" t="s">
        <v>183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366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72">
        <v>50</v>
      </c>
      <c r="B113" s="173" t="s">
        <v>367</v>
      </c>
      <c r="C113" s="180" t="s">
        <v>368</v>
      </c>
      <c r="D113" s="174" t="s">
        <v>218</v>
      </c>
      <c r="E113" s="175">
        <v>95</v>
      </c>
      <c r="F113" s="176"/>
      <c r="G113" s="177">
        <f>ROUND(E113*F113,2)</f>
        <v>0</v>
      </c>
      <c r="H113" s="158">
        <v>289.5</v>
      </c>
      <c r="I113" s="157">
        <f>ROUND(E113*H113,2)</f>
        <v>27502.5</v>
      </c>
      <c r="J113" s="158">
        <v>0</v>
      </c>
      <c r="K113" s="157">
        <f>ROUND(E113*J113,2)</f>
        <v>0</v>
      </c>
      <c r="L113" s="157">
        <v>15</v>
      </c>
      <c r="M113" s="157">
        <f>G113*(1+L113/100)</f>
        <v>0</v>
      </c>
      <c r="N113" s="157">
        <v>0.13500000000000001</v>
      </c>
      <c r="O113" s="157">
        <f>ROUND(E113*N113,2)</f>
        <v>12.83</v>
      </c>
      <c r="P113" s="157">
        <v>0</v>
      </c>
      <c r="Q113" s="157">
        <f>ROUND(E113*P113,2)</f>
        <v>0</v>
      </c>
      <c r="R113" s="157" t="s">
        <v>363</v>
      </c>
      <c r="S113" s="157" t="s">
        <v>187</v>
      </c>
      <c r="T113" s="157" t="s">
        <v>187</v>
      </c>
      <c r="U113" s="157">
        <v>0</v>
      </c>
      <c r="V113" s="157">
        <f>ROUND(E113*U113,2)</f>
        <v>0</v>
      </c>
      <c r="W113" s="157"/>
      <c r="X113" s="157" t="s">
        <v>183</v>
      </c>
      <c r="Y113" s="148"/>
      <c r="Z113" s="148"/>
      <c r="AA113" s="148"/>
      <c r="AB113" s="148"/>
      <c r="AC113" s="148"/>
      <c r="AD113" s="148"/>
      <c r="AE113" s="148"/>
      <c r="AF113" s="148"/>
      <c r="AG113" s="148" t="s">
        <v>366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72">
        <v>51</v>
      </c>
      <c r="B114" s="173" t="s">
        <v>370</v>
      </c>
      <c r="C114" s="180" t="s">
        <v>371</v>
      </c>
      <c r="D114" s="174" t="s">
        <v>218</v>
      </c>
      <c r="E114" s="175">
        <v>30</v>
      </c>
      <c r="F114" s="176"/>
      <c r="G114" s="177">
        <f>ROUND(E114*F114,2)</f>
        <v>0</v>
      </c>
      <c r="H114" s="158">
        <v>364</v>
      </c>
      <c r="I114" s="157">
        <f>ROUND(E114*H114,2)</f>
        <v>10920</v>
      </c>
      <c r="J114" s="158">
        <v>0</v>
      </c>
      <c r="K114" s="157">
        <f>ROUND(E114*J114,2)</f>
        <v>0</v>
      </c>
      <c r="L114" s="157">
        <v>15</v>
      </c>
      <c r="M114" s="157">
        <f>G114*(1+L114/100)</f>
        <v>0</v>
      </c>
      <c r="N114" s="157">
        <v>0.108</v>
      </c>
      <c r="O114" s="157">
        <f>ROUND(E114*N114,2)</f>
        <v>3.24</v>
      </c>
      <c r="P114" s="157">
        <v>0</v>
      </c>
      <c r="Q114" s="157">
        <f>ROUND(E114*P114,2)</f>
        <v>0</v>
      </c>
      <c r="R114" s="157" t="s">
        <v>363</v>
      </c>
      <c r="S114" s="157" t="s">
        <v>187</v>
      </c>
      <c r="T114" s="157" t="s">
        <v>187</v>
      </c>
      <c r="U114" s="157">
        <v>0</v>
      </c>
      <c r="V114" s="157">
        <f>ROUND(E114*U114,2)</f>
        <v>0</v>
      </c>
      <c r="W114" s="157"/>
      <c r="X114" s="157" t="s">
        <v>183</v>
      </c>
      <c r="Y114" s="148"/>
      <c r="Z114" s="148"/>
      <c r="AA114" s="148"/>
      <c r="AB114" s="148"/>
      <c r="AC114" s="148"/>
      <c r="AD114" s="148"/>
      <c r="AE114" s="148"/>
      <c r="AF114" s="148"/>
      <c r="AG114" s="148" t="s">
        <v>366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x14ac:dyDescent="0.2">
      <c r="A115" s="160" t="s">
        <v>162</v>
      </c>
      <c r="B115" s="161" t="s">
        <v>81</v>
      </c>
      <c r="C115" s="179" t="s">
        <v>82</v>
      </c>
      <c r="D115" s="162"/>
      <c r="E115" s="163"/>
      <c r="F115" s="164"/>
      <c r="G115" s="165">
        <f>SUMIF(AG116:AG213,"&lt;&gt;NOR",G116:G213)</f>
        <v>0</v>
      </c>
      <c r="H115" s="159"/>
      <c r="I115" s="159">
        <f>SUM(I116:I213)</f>
        <v>146171.82999999999</v>
      </c>
      <c r="J115" s="159"/>
      <c r="K115" s="159">
        <f>SUM(K116:K213)</f>
        <v>1691161.7900000003</v>
      </c>
      <c r="L115" s="159"/>
      <c r="M115" s="159">
        <f>SUM(M116:M213)</f>
        <v>0</v>
      </c>
      <c r="N115" s="159"/>
      <c r="O115" s="159">
        <f>SUM(O116:O213)</f>
        <v>159.81000000000003</v>
      </c>
      <c r="P115" s="159"/>
      <c r="Q115" s="159">
        <f>SUM(Q116:Q213)</f>
        <v>143.07000000000002</v>
      </c>
      <c r="R115" s="159"/>
      <c r="S115" s="159"/>
      <c r="T115" s="159"/>
      <c r="U115" s="159"/>
      <c r="V115" s="159">
        <f>SUM(V116:V213)</f>
        <v>1862.5399999999997</v>
      </c>
      <c r="W115" s="159"/>
      <c r="X115" s="159"/>
      <c r="AG115" t="s">
        <v>163</v>
      </c>
    </row>
    <row r="116" spans="1:60" outlineLevel="1" x14ac:dyDescent="0.2">
      <c r="A116" s="166">
        <v>52</v>
      </c>
      <c r="B116" s="167" t="s">
        <v>373</v>
      </c>
      <c r="C116" s="181" t="s">
        <v>374</v>
      </c>
      <c r="D116" s="168" t="s">
        <v>218</v>
      </c>
      <c r="E116" s="169">
        <v>115.57250000000001</v>
      </c>
      <c r="F116" s="170"/>
      <c r="G116" s="171">
        <f>ROUND(E116*F116,2)</f>
        <v>0</v>
      </c>
      <c r="H116" s="158">
        <v>0</v>
      </c>
      <c r="I116" s="157">
        <f>ROUND(E116*H116,2)</f>
        <v>0</v>
      </c>
      <c r="J116" s="158">
        <v>61.8</v>
      </c>
      <c r="K116" s="157">
        <f>ROUND(E116*J116,2)</f>
        <v>7142.38</v>
      </c>
      <c r="L116" s="157">
        <v>15</v>
      </c>
      <c r="M116" s="157">
        <f>G116*(1+L116/100)</f>
        <v>0</v>
      </c>
      <c r="N116" s="157">
        <v>0</v>
      </c>
      <c r="O116" s="157">
        <f>ROUND(E116*N116,2)</f>
        <v>0</v>
      </c>
      <c r="P116" s="157">
        <v>0.13800000000000001</v>
      </c>
      <c r="Q116" s="157">
        <f>ROUND(E116*P116,2)</f>
        <v>15.95</v>
      </c>
      <c r="R116" s="157"/>
      <c r="S116" s="157" t="s">
        <v>187</v>
      </c>
      <c r="T116" s="157" t="s">
        <v>187</v>
      </c>
      <c r="U116" s="157">
        <v>0.16</v>
      </c>
      <c r="V116" s="157">
        <f>ROUND(E116*U116,2)</f>
        <v>18.489999999999998</v>
      </c>
      <c r="W116" s="157"/>
      <c r="X116" s="157" t="s">
        <v>169</v>
      </c>
      <c r="Y116" s="148"/>
      <c r="Z116" s="148"/>
      <c r="AA116" s="148"/>
      <c r="AB116" s="148"/>
      <c r="AC116" s="148"/>
      <c r="AD116" s="148"/>
      <c r="AE116" s="148"/>
      <c r="AF116" s="148"/>
      <c r="AG116" s="148" t="s">
        <v>170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55"/>
      <c r="B117" s="156"/>
      <c r="C117" s="187" t="s">
        <v>1174</v>
      </c>
      <c r="D117" s="185"/>
      <c r="E117" s="186">
        <v>96.15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200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55"/>
      <c r="B118" s="156"/>
      <c r="C118" s="187" t="s">
        <v>1175</v>
      </c>
      <c r="D118" s="185"/>
      <c r="E118" s="186">
        <v>19.420000000000002</v>
      </c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8"/>
      <c r="Z118" s="148"/>
      <c r="AA118" s="148"/>
      <c r="AB118" s="148"/>
      <c r="AC118" s="148"/>
      <c r="AD118" s="148"/>
      <c r="AE118" s="148"/>
      <c r="AF118" s="148"/>
      <c r="AG118" s="148" t="s">
        <v>200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72">
        <v>53</v>
      </c>
      <c r="B119" s="173" t="s">
        <v>1176</v>
      </c>
      <c r="C119" s="180" t="s">
        <v>1177</v>
      </c>
      <c r="D119" s="174" t="s">
        <v>343</v>
      </c>
      <c r="E119" s="175">
        <v>48.174999999999997</v>
      </c>
      <c r="F119" s="176"/>
      <c r="G119" s="177">
        <f>ROUND(E119*F119,2)</f>
        <v>0</v>
      </c>
      <c r="H119" s="158">
        <v>0</v>
      </c>
      <c r="I119" s="157">
        <f>ROUND(E119*H119,2)</f>
        <v>0</v>
      </c>
      <c r="J119" s="158">
        <v>93.8</v>
      </c>
      <c r="K119" s="157">
        <f>ROUND(E119*J119,2)</f>
        <v>4518.82</v>
      </c>
      <c r="L119" s="157">
        <v>15</v>
      </c>
      <c r="M119" s="157">
        <f>G119*(1+L119/100)</f>
        <v>0</v>
      </c>
      <c r="N119" s="157">
        <v>0</v>
      </c>
      <c r="O119" s="157">
        <f>ROUND(E119*N119,2)</f>
        <v>0</v>
      </c>
      <c r="P119" s="157">
        <v>0.14499999999999999</v>
      </c>
      <c r="Q119" s="157">
        <f>ROUND(E119*P119,2)</f>
        <v>6.99</v>
      </c>
      <c r="R119" s="157"/>
      <c r="S119" s="157" t="s">
        <v>187</v>
      </c>
      <c r="T119" s="157" t="s">
        <v>187</v>
      </c>
      <c r="U119" s="157">
        <v>0.13300000000000001</v>
      </c>
      <c r="V119" s="157">
        <f>ROUND(E119*U119,2)</f>
        <v>6.41</v>
      </c>
      <c r="W119" s="157"/>
      <c r="X119" s="157" t="s">
        <v>169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170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ht="22.5" outlineLevel="1" x14ac:dyDescent="0.2">
      <c r="A120" s="166">
        <v>54</v>
      </c>
      <c r="B120" s="167" t="s">
        <v>921</v>
      </c>
      <c r="C120" s="181" t="s">
        <v>922</v>
      </c>
      <c r="D120" s="168" t="s">
        <v>198</v>
      </c>
      <c r="E120" s="169">
        <v>41.3</v>
      </c>
      <c r="F120" s="170"/>
      <c r="G120" s="171">
        <f>ROUND(E120*F120,2)</f>
        <v>0</v>
      </c>
      <c r="H120" s="158">
        <v>549.54</v>
      </c>
      <c r="I120" s="157">
        <f>ROUND(E120*H120,2)</f>
        <v>22696</v>
      </c>
      <c r="J120" s="158">
        <v>588.46</v>
      </c>
      <c r="K120" s="157">
        <f>ROUND(E120*J120,2)</f>
        <v>24303.4</v>
      </c>
      <c r="L120" s="157">
        <v>15</v>
      </c>
      <c r="M120" s="157">
        <f>G120*(1+L120/100)</f>
        <v>0</v>
      </c>
      <c r="N120" s="157">
        <v>1.7</v>
      </c>
      <c r="O120" s="157">
        <f>ROUND(E120*N120,2)</f>
        <v>70.209999999999994</v>
      </c>
      <c r="P120" s="157">
        <v>0</v>
      </c>
      <c r="Q120" s="157">
        <f>ROUND(E120*P120,2)</f>
        <v>0</v>
      </c>
      <c r="R120" s="157"/>
      <c r="S120" s="157" t="s">
        <v>187</v>
      </c>
      <c r="T120" s="157" t="s">
        <v>187</v>
      </c>
      <c r="U120" s="157">
        <v>1.587</v>
      </c>
      <c r="V120" s="157">
        <f>ROUND(E120*U120,2)</f>
        <v>65.540000000000006</v>
      </c>
      <c r="W120" s="157"/>
      <c r="X120" s="157" t="s">
        <v>169</v>
      </c>
      <c r="Y120" s="148"/>
      <c r="Z120" s="148"/>
      <c r="AA120" s="148"/>
      <c r="AB120" s="148"/>
      <c r="AC120" s="148"/>
      <c r="AD120" s="148"/>
      <c r="AE120" s="148"/>
      <c r="AF120" s="148"/>
      <c r="AG120" s="148" t="s">
        <v>170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55"/>
      <c r="B121" s="156"/>
      <c r="C121" s="187" t="s">
        <v>1178</v>
      </c>
      <c r="D121" s="185"/>
      <c r="E121" s="186">
        <v>41.3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200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66">
        <v>55</v>
      </c>
      <c r="B122" s="167" t="s">
        <v>924</v>
      </c>
      <c r="C122" s="181" t="s">
        <v>925</v>
      </c>
      <c r="D122" s="168" t="s">
        <v>198</v>
      </c>
      <c r="E122" s="169">
        <v>10.62</v>
      </c>
      <c r="F122" s="170"/>
      <c r="G122" s="171">
        <f>ROUND(E122*F122,2)</f>
        <v>0</v>
      </c>
      <c r="H122" s="158">
        <v>2080.1</v>
      </c>
      <c r="I122" s="157">
        <f>ROUND(E122*H122,2)</f>
        <v>22090.66</v>
      </c>
      <c r="J122" s="158">
        <v>729.9</v>
      </c>
      <c r="K122" s="157">
        <f>ROUND(E122*J122,2)</f>
        <v>7751.54</v>
      </c>
      <c r="L122" s="157">
        <v>15</v>
      </c>
      <c r="M122" s="157">
        <f>G122*(1+L122/100)</f>
        <v>0</v>
      </c>
      <c r="N122" s="157">
        <v>2.5249999999999999</v>
      </c>
      <c r="O122" s="157">
        <f>ROUND(E122*N122,2)</f>
        <v>26.82</v>
      </c>
      <c r="P122" s="157">
        <v>0</v>
      </c>
      <c r="Q122" s="157">
        <f>ROUND(E122*P122,2)</f>
        <v>0</v>
      </c>
      <c r="R122" s="157"/>
      <c r="S122" s="157" t="s">
        <v>187</v>
      </c>
      <c r="T122" s="157" t="s">
        <v>187</v>
      </c>
      <c r="U122" s="157">
        <v>1.89</v>
      </c>
      <c r="V122" s="157">
        <f>ROUND(E122*U122,2)</f>
        <v>20.07</v>
      </c>
      <c r="W122" s="157"/>
      <c r="X122" s="157" t="s">
        <v>169</v>
      </c>
      <c r="Y122" s="148"/>
      <c r="Z122" s="148"/>
      <c r="AA122" s="148"/>
      <c r="AB122" s="148"/>
      <c r="AC122" s="148"/>
      <c r="AD122" s="148"/>
      <c r="AE122" s="148"/>
      <c r="AF122" s="148"/>
      <c r="AG122" s="148" t="s">
        <v>170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55"/>
      <c r="B123" s="156"/>
      <c r="C123" s="187" t="s">
        <v>1179</v>
      </c>
      <c r="D123" s="185"/>
      <c r="E123" s="186">
        <v>10.62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200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">
      <c r="A124" s="172">
        <v>56</v>
      </c>
      <c r="B124" s="173" t="s">
        <v>379</v>
      </c>
      <c r="C124" s="180" t="s">
        <v>380</v>
      </c>
      <c r="D124" s="174" t="s">
        <v>218</v>
      </c>
      <c r="E124" s="175">
        <v>1300</v>
      </c>
      <c r="F124" s="176"/>
      <c r="G124" s="177">
        <f t="shared" ref="G124:G129" si="0">ROUND(E124*F124,2)</f>
        <v>0</v>
      </c>
      <c r="H124" s="158">
        <v>0.06</v>
      </c>
      <c r="I124" s="157">
        <f t="shared" ref="I124:I129" si="1">ROUND(E124*H124,2)</f>
        <v>78</v>
      </c>
      <c r="J124" s="158">
        <v>73.64</v>
      </c>
      <c r="K124" s="157">
        <f t="shared" ref="K124:K129" si="2">ROUND(E124*J124,2)</f>
        <v>95732</v>
      </c>
      <c r="L124" s="157">
        <v>15</v>
      </c>
      <c r="M124" s="157">
        <f t="shared" ref="M124:M129" si="3">G124*(1+L124/100)</f>
        <v>0</v>
      </c>
      <c r="N124" s="157">
        <v>4.4060000000000002E-2</v>
      </c>
      <c r="O124" s="157">
        <f t="shared" ref="O124:O129" si="4">ROUND(E124*N124,2)</f>
        <v>57.28</v>
      </c>
      <c r="P124" s="157">
        <v>0</v>
      </c>
      <c r="Q124" s="157">
        <f t="shared" ref="Q124:Q129" si="5">ROUND(E124*P124,2)</f>
        <v>0</v>
      </c>
      <c r="R124" s="157"/>
      <c r="S124" s="157" t="s">
        <v>187</v>
      </c>
      <c r="T124" s="157" t="s">
        <v>187</v>
      </c>
      <c r="U124" s="157">
        <v>0.17599999999999999</v>
      </c>
      <c r="V124" s="157">
        <f t="shared" ref="V124:V129" si="6">ROUND(E124*U124,2)</f>
        <v>228.8</v>
      </c>
      <c r="W124" s="157"/>
      <c r="X124" s="157" t="s">
        <v>169</v>
      </c>
      <c r="Y124" s="148"/>
      <c r="Z124" s="148"/>
      <c r="AA124" s="148"/>
      <c r="AB124" s="148"/>
      <c r="AC124" s="148"/>
      <c r="AD124" s="148"/>
      <c r="AE124" s="148"/>
      <c r="AF124" s="148"/>
      <c r="AG124" s="148" t="s">
        <v>170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72">
        <v>57</v>
      </c>
      <c r="B125" s="173" t="s">
        <v>381</v>
      </c>
      <c r="C125" s="180" t="s">
        <v>382</v>
      </c>
      <c r="D125" s="174" t="s">
        <v>218</v>
      </c>
      <c r="E125" s="175">
        <v>2600</v>
      </c>
      <c r="F125" s="176"/>
      <c r="G125" s="177">
        <f t="shared" si="0"/>
        <v>0</v>
      </c>
      <c r="H125" s="158">
        <v>31.9</v>
      </c>
      <c r="I125" s="157">
        <f t="shared" si="1"/>
        <v>82940</v>
      </c>
      <c r="J125" s="158">
        <v>2.9</v>
      </c>
      <c r="K125" s="157">
        <f t="shared" si="2"/>
        <v>7540</v>
      </c>
      <c r="L125" s="157">
        <v>15</v>
      </c>
      <c r="M125" s="157">
        <f t="shared" si="3"/>
        <v>0</v>
      </c>
      <c r="N125" s="157">
        <v>0</v>
      </c>
      <c r="O125" s="157">
        <f t="shared" si="4"/>
        <v>0</v>
      </c>
      <c r="P125" s="157">
        <v>0</v>
      </c>
      <c r="Q125" s="157">
        <f t="shared" si="5"/>
        <v>0</v>
      </c>
      <c r="R125" s="157"/>
      <c r="S125" s="157" t="s">
        <v>187</v>
      </c>
      <c r="T125" s="157" t="s">
        <v>187</v>
      </c>
      <c r="U125" s="157">
        <v>7.0000000000000001E-3</v>
      </c>
      <c r="V125" s="157">
        <f t="shared" si="6"/>
        <v>18.2</v>
      </c>
      <c r="W125" s="157"/>
      <c r="X125" s="157" t="s">
        <v>169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170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72">
        <v>58</v>
      </c>
      <c r="B126" s="173" t="s">
        <v>383</v>
      </c>
      <c r="C126" s="180" t="s">
        <v>384</v>
      </c>
      <c r="D126" s="174" t="s">
        <v>218</v>
      </c>
      <c r="E126" s="175">
        <v>1300</v>
      </c>
      <c r="F126" s="176"/>
      <c r="G126" s="177">
        <f t="shared" si="0"/>
        <v>0</v>
      </c>
      <c r="H126" s="158">
        <v>0</v>
      </c>
      <c r="I126" s="157">
        <f t="shared" si="1"/>
        <v>0</v>
      </c>
      <c r="J126" s="158">
        <v>65.8</v>
      </c>
      <c r="K126" s="157">
        <f t="shared" si="2"/>
        <v>85540</v>
      </c>
      <c r="L126" s="157">
        <v>15</v>
      </c>
      <c r="M126" s="157">
        <f t="shared" si="3"/>
        <v>0</v>
      </c>
      <c r="N126" s="157">
        <v>0</v>
      </c>
      <c r="O126" s="157">
        <f t="shared" si="4"/>
        <v>0</v>
      </c>
      <c r="P126" s="157">
        <v>0</v>
      </c>
      <c r="Q126" s="157">
        <f t="shared" si="5"/>
        <v>0</v>
      </c>
      <c r="R126" s="157"/>
      <c r="S126" s="157" t="s">
        <v>187</v>
      </c>
      <c r="T126" s="157" t="s">
        <v>187</v>
      </c>
      <c r="U126" s="157">
        <v>0.13</v>
      </c>
      <c r="V126" s="157">
        <f t="shared" si="6"/>
        <v>169</v>
      </c>
      <c r="W126" s="157"/>
      <c r="X126" s="157" t="s">
        <v>169</v>
      </c>
      <c r="Y126" s="148"/>
      <c r="Z126" s="148"/>
      <c r="AA126" s="148"/>
      <c r="AB126" s="148"/>
      <c r="AC126" s="148"/>
      <c r="AD126" s="148"/>
      <c r="AE126" s="148"/>
      <c r="AF126" s="148"/>
      <c r="AG126" s="148" t="s">
        <v>170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72">
        <v>59</v>
      </c>
      <c r="B127" s="173" t="s">
        <v>385</v>
      </c>
      <c r="C127" s="180" t="s">
        <v>386</v>
      </c>
      <c r="D127" s="174" t="s">
        <v>218</v>
      </c>
      <c r="E127" s="175">
        <v>429.52</v>
      </c>
      <c r="F127" s="176"/>
      <c r="G127" s="177">
        <f t="shared" si="0"/>
        <v>0</v>
      </c>
      <c r="H127" s="158">
        <v>35.76</v>
      </c>
      <c r="I127" s="157">
        <f t="shared" si="1"/>
        <v>15359.64</v>
      </c>
      <c r="J127" s="158">
        <v>73.239999999999995</v>
      </c>
      <c r="K127" s="157">
        <f t="shared" si="2"/>
        <v>31458.04</v>
      </c>
      <c r="L127" s="157">
        <v>15</v>
      </c>
      <c r="M127" s="157">
        <f t="shared" si="3"/>
        <v>0</v>
      </c>
      <c r="N127" s="157">
        <v>1.2099999999999999E-3</v>
      </c>
      <c r="O127" s="157">
        <f t="shared" si="4"/>
        <v>0.52</v>
      </c>
      <c r="P127" s="157">
        <v>0</v>
      </c>
      <c r="Q127" s="157">
        <f t="shared" si="5"/>
        <v>0</v>
      </c>
      <c r="R127" s="157"/>
      <c r="S127" s="157" t="s">
        <v>187</v>
      </c>
      <c r="T127" s="157" t="s">
        <v>187</v>
      </c>
      <c r="U127" s="157">
        <v>0.17699999999999999</v>
      </c>
      <c r="V127" s="157">
        <f t="shared" si="6"/>
        <v>76.03</v>
      </c>
      <c r="W127" s="157"/>
      <c r="X127" s="157" t="s">
        <v>169</v>
      </c>
      <c r="Y127" s="148"/>
      <c r="Z127" s="148"/>
      <c r="AA127" s="148"/>
      <c r="AB127" s="148"/>
      <c r="AC127" s="148"/>
      <c r="AD127" s="148"/>
      <c r="AE127" s="148"/>
      <c r="AF127" s="148"/>
      <c r="AG127" s="148" t="s">
        <v>170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72">
        <v>60</v>
      </c>
      <c r="B128" s="173" t="s">
        <v>387</v>
      </c>
      <c r="C128" s="180" t="s">
        <v>388</v>
      </c>
      <c r="D128" s="174" t="s">
        <v>218</v>
      </c>
      <c r="E128" s="175">
        <v>450</v>
      </c>
      <c r="F128" s="176"/>
      <c r="G128" s="177">
        <f t="shared" si="0"/>
        <v>0</v>
      </c>
      <c r="H128" s="158">
        <v>1.43</v>
      </c>
      <c r="I128" s="157">
        <f t="shared" si="1"/>
        <v>643.5</v>
      </c>
      <c r="J128" s="158">
        <v>119.07</v>
      </c>
      <c r="K128" s="157">
        <f t="shared" si="2"/>
        <v>53581.5</v>
      </c>
      <c r="L128" s="157">
        <v>15</v>
      </c>
      <c r="M128" s="157">
        <f t="shared" si="3"/>
        <v>0</v>
      </c>
      <c r="N128" s="157">
        <v>4.0000000000000003E-5</v>
      </c>
      <c r="O128" s="157">
        <f t="shared" si="4"/>
        <v>0.02</v>
      </c>
      <c r="P128" s="157">
        <v>0</v>
      </c>
      <c r="Q128" s="157">
        <f t="shared" si="5"/>
        <v>0</v>
      </c>
      <c r="R128" s="157"/>
      <c r="S128" s="157" t="s">
        <v>187</v>
      </c>
      <c r="T128" s="157" t="s">
        <v>187</v>
      </c>
      <c r="U128" s="157">
        <v>0.308</v>
      </c>
      <c r="V128" s="157">
        <f t="shared" si="6"/>
        <v>138.6</v>
      </c>
      <c r="W128" s="157"/>
      <c r="X128" s="157" t="s">
        <v>169</v>
      </c>
      <c r="Y128" s="148"/>
      <c r="Z128" s="148"/>
      <c r="AA128" s="148"/>
      <c r="AB128" s="148"/>
      <c r="AC128" s="148"/>
      <c r="AD128" s="148"/>
      <c r="AE128" s="148"/>
      <c r="AF128" s="148"/>
      <c r="AG128" s="148" t="s">
        <v>170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66">
        <v>61</v>
      </c>
      <c r="B129" s="167" t="s">
        <v>1180</v>
      </c>
      <c r="C129" s="181" t="s">
        <v>1181</v>
      </c>
      <c r="D129" s="168" t="s">
        <v>218</v>
      </c>
      <c r="E129" s="169">
        <v>115.101</v>
      </c>
      <c r="F129" s="170"/>
      <c r="G129" s="171">
        <f t="shared" si="0"/>
        <v>0</v>
      </c>
      <c r="H129" s="158">
        <v>15.84</v>
      </c>
      <c r="I129" s="157">
        <f t="shared" si="1"/>
        <v>1823.2</v>
      </c>
      <c r="J129" s="158">
        <v>92.16</v>
      </c>
      <c r="K129" s="157">
        <f t="shared" si="2"/>
        <v>10607.71</v>
      </c>
      <c r="L129" s="157">
        <v>15</v>
      </c>
      <c r="M129" s="157">
        <f t="shared" si="3"/>
        <v>0</v>
      </c>
      <c r="N129" s="157">
        <v>6.7000000000000002E-4</v>
      </c>
      <c r="O129" s="157">
        <f t="shared" si="4"/>
        <v>0.08</v>
      </c>
      <c r="P129" s="157">
        <v>0.26100000000000001</v>
      </c>
      <c r="Q129" s="157">
        <f t="shared" si="5"/>
        <v>30.04</v>
      </c>
      <c r="R129" s="157"/>
      <c r="S129" s="157" t="s">
        <v>411</v>
      </c>
      <c r="T129" s="157" t="s">
        <v>411</v>
      </c>
      <c r="U129" s="157">
        <v>0.25800000000000001</v>
      </c>
      <c r="V129" s="157">
        <f t="shared" si="6"/>
        <v>29.7</v>
      </c>
      <c r="W129" s="157"/>
      <c r="X129" s="157" t="s">
        <v>169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170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55"/>
      <c r="B130" s="156"/>
      <c r="C130" s="187" t="s">
        <v>1182</v>
      </c>
      <c r="D130" s="185"/>
      <c r="E130" s="186">
        <v>115.1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200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66">
        <v>62</v>
      </c>
      <c r="B131" s="167" t="s">
        <v>389</v>
      </c>
      <c r="C131" s="181" t="s">
        <v>390</v>
      </c>
      <c r="D131" s="168" t="s">
        <v>198</v>
      </c>
      <c r="E131" s="169">
        <v>22.100999999999999</v>
      </c>
      <c r="F131" s="170"/>
      <c r="G131" s="171">
        <f>ROUND(E131*F131,2)</f>
        <v>0</v>
      </c>
      <c r="H131" s="158">
        <v>0</v>
      </c>
      <c r="I131" s="157">
        <f>ROUND(E131*H131,2)</f>
        <v>0</v>
      </c>
      <c r="J131" s="158">
        <v>2890</v>
      </c>
      <c r="K131" s="157">
        <f>ROUND(E131*J131,2)</f>
        <v>63871.89</v>
      </c>
      <c r="L131" s="157">
        <v>15</v>
      </c>
      <c r="M131" s="157">
        <f>G131*(1+L131/100)</f>
        <v>0</v>
      </c>
      <c r="N131" s="157">
        <v>0</v>
      </c>
      <c r="O131" s="157">
        <f>ROUND(E131*N131,2)</f>
        <v>0</v>
      </c>
      <c r="P131" s="157">
        <v>2.2000000000000002</v>
      </c>
      <c r="Q131" s="157">
        <f>ROUND(E131*P131,2)</f>
        <v>48.62</v>
      </c>
      <c r="R131" s="157"/>
      <c r="S131" s="157" t="s">
        <v>187</v>
      </c>
      <c r="T131" s="157" t="s">
        <v>187</v>
      </c>
      <c r="U131" s="157">
        <v>7.1950000000000003</v>
      </c>
      <c r="V131" s="157">
        <f>ROUND(E131*U131,2)</f>
        <v>159.02000000000001</v>
      </c>
      <c r="W131" s="157"/>
      <c r="X131" s="157" t="s">
        <v>169</v>
      </c>
      <c r="Y131" s="148"/>
      <c r="Z131" s="148"/>
      <c r="AA131" s="148"/>
      <c r="AB131" s="148"/>
      <c r="AC131" s="148"/>
      <c r="AD131" s="148"/>
      <c r="AE131" s="148"/>
      <c r="AF131" s="148"/>
      <c r="AG131" s="148" t="s">
        <v>246</v>
      </c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">
      <c r="A132" s="155"/>
      <c r="B132" s="156"/>
      <c r="C132" s="187" t="s">
        <v>1183</v>
      </c>
      <c r="D132" s="185"/>
      <c r="E132" s="186">
        <v>16.66</v>
      </c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48"/>
      <c r="Z132" s="148"/>
      <c r="AA132" s="148"/>
      <c r="AB132" s="148"/>
      <c r="AC132" s="148"/>
      <c r="AD132" s="148"/>
      <c r="AE132" s="148"/>
      <c r="AF132" s="148"/>
      <c r="AG132" s="148" t="s">
        <v>200</v>
      </c>
      <c r="AH132" s="148">
        <v>0</v>
      </c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">
      <c r="A133" s="155"/>
      <c r="B133" s="156"/>
      <c r="C133" s="187" t="s">
        <v>1184</v>
      </c>
      <c r="D133" s="185"/>
      <c r="E133" s="186">
        <v>5.44</v>
      </c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8"/>
      <c r="Z133" s="148"/>
      <c r="AA133" s="148"/>
      <c r="AB133" s="148"/>
      <c r="AC133" s="148"/>
      <c r="AD133" s="148"/>
      <c r="AE133" s="148"/>
      <c r="AF133" s="148"/>
      <c r="AG133" s="148" t="s">
        <v>200</v>
      </c>
      <c r="AH133" s="148">
        <v>0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">
      <c r="A134" s="166">
        <v>63</v>
      </c>
      <c r="B134" s="167" t="s">
        <v>395</v>
      </c>
      <c r="C134" s="181" t="s">
        <v>396</v>
      </c>
      <c r="D134" s="168" t="s">
        <v>218</v>
      </c>
      <c r="E134" s="169">
        <v>337.09</v>
      </c>
      <c r="F134" s="170"/>
      <c r="G134" s="171">
        <f>ROUND(E134*F134,2)</f>
        <v>0</v>
      </c>
      <c r="H134" s="158">
        <v>0</v>
      </c>
      <c r="I134" s="157">
        <f>ROUND(E134*H134,2)</f>
        <v>0</v>
      </c>
      <c r="J134" s="158">
        <v>65.400000000000006</v>
      </c>
      <c r="K134" s="157">
        <f>ROUND(E134*J134,2)</f>
        <v>22045.69</v>
      </c>
      <c r="L134" s="157">
        <v>15</v>
      </c>
      <c r="M134" s="157">
        <f>G134*(1+L134/100)</f>
        <v>0</v>
      </c>
      <c r="N134" s="157">
        <v>0</v>
      </c>
      <c r="O134" s="157">
        <f>ROUND(E134*N134,2)</f>
        <v>0</v>
      </c>
      <c r="P134" s="157">
        <v>0.02</v>
      </c>
      <c r="Q134" s="157">
        <f>ROUND(E134*P134,2)</f>
        <v>6.74</v>
      </c>
      <c r="R134" s="157"/>
      <c r="S134" s="157" t="s">
        <v>187</v>
      </c>
      <c r="T134" s="157" t="s">
        <v>187</v>
      </c>
      <c r="U134" s="157">
        <v>0.14699999999999999</v>
      </c>
      <c r="V134" s="157">
        <f>ROUND(E134*U134,2)</f>
        <v>49.55</v>
      </c>
      <c r="W134" s="157"/>
      <c r="X134" s="157" t="s">
        <v>169</v>
      </c>
      <c r="Y134" s="148"/>
      <c r="Z134" s="148"/>
      <c r="AA134" s="148"/>
      <c r="AB134" s="148"/>
      <c r="AC134" s="148"/>
      <c r="AD134" s="148"/>
      <c r="AE134" s="148"/>
      <c r="AF134" s="148"/>
      <c r="AG134" s="148" t="s">
        <v>170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55"/>
      <c r="B135" s="156"/>
      <c r="C135" s="187" t="s">
        <v>1185</v>
      </c>
      <c r="D135" s="185"/>
      <c r="E135" s="186">
        <v>111.82</v>
      </c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200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">
      <c r="A136" s="155"/>
      <c r="B136" s="156"/>
      <c r="C136" s="187" t="s">
        <v>1186</v>
      </c>
      <c r="D136" s="185"/>
      <c r="E136" s="186">
        <v>113.51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8"/>
      <c r="Z136" s="148"/>
      <c r="AA136" s="148"/>
      <c r="AB136" s="148"/>
      <c r="AC136" s="148"/>
      <c r="AD136" s="148"/>
      <c r="AE136" s="148"/>
      <c r="AF136" s="148"/>
      <c r="AG136" s="148" t="s">
        <v>200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55"/>
      <c r="B137" s="156"/>
      <c r="C137" s="187" t="s">
        <v>1187</v>
      </c>
      <c r="D137" s="185"/>
      <c r="E137" s="186">
        <v>111.76</v>
      </c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200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66">
        <v>64</v>
      </c>
      <c r="B138" s="167" t="s">
        <v>399</v>
      </c>
      <c r="C138" s="181" t="s">
        <v>400</v>
      </c>
      <c r="D138" s="168" t="s">
        <v>343</v>
      </c>
      <c r="E138" s="169">
        <v>117.1</v>
      </c>
      <c r="F138" s="170"/>
      <c r="G138" s="171">
        <f>ROUND(E138*F138,2)</f>
        <v>0</v>
      </c>
      <c r="H138" s="158">
        <v>0</v>
      </c>
      <c r="I138" s="157">
        <f>ROUND(E138*H138,2)</f>
        <v>0</v>
      </c>
      <c r="J138" s="158">
        <v>204</v>
      </c>
      <c r="K138" s="157">
        <f>ROUND(E138*J138,2)</f>
        <v>23888.400000000001</v>
      </c>
      <c r="L138" s="157">
        <v>15</v>
      </c>
      <c r="M138" s="157">
        <f>G138*(1+L138/100)</f>
        <v>0</v>
      </c>
      <c r="N138" s="157">
        <v>0</v>
      </c>
      <c r="O138" s="157">
        <f>ROUND(E138*N138,2)</f>
        <v>0</v>
      </c>
      <c r="P138" s="157">
        <v>3.6999999999999998E-2</v>
      </c>
      <c r="Q138" s="157">
        <f>ROUND(E138*P138,2)</f>
        <v>4.33</v>
      </c>
      <c r="R138" s="157"/>
      <c r="S138" s="157" t="s">
        <v>187</v>
      </c>
      <c r="T138" s="157" t="s">
        <v>187</v>
      </c>
      <c r="U138" s="157">
        <v>0.55000000000000004</v>
      </c>
      <c r="V138" s="157">
        <f>ROUND(E138*U138,2)</f>
        <v>64.41</v>
      </c>
      <c r="W138" s="157"/>
      <c r="X138" s="157" t="s">
        <v>169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170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55"/>
      <c r="B139" s="156"/>
      <c r="C139" s="187" t="s">
        <v>1188</v>
      </c>
      <c r="D139" s="185"/>
      <c r="E139" s="186">
        <v>117.1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200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66">
        <v>65</v>
      </c>
      <c r="B140" s="167" t="s">
        <v>402</v>
      </c>
      <c r="C140" s="181" t="s">
        <v>403</v>
      </c>
      <c r="D140" s="168" t="s">
        <v>218</v>
      </c>
      <c r="E140" s="169">
        <v>283.01130000000001</v>
      </c>
      <c r="F140" s="170"/>
      <c r="G140" s="171">
        <f>ROUND(E140*F140,2)</f>
        <v>0</v>
      </c>
      <c r="H140" s="158">
        <v>0</v>
      </c>
      <c r="I140" s="157">
        <f>ROUND(E140*H140,2)</f>
        <v>0</v>
      </c>
      <c r="J140" s="158">
        <v>20.2</v>
      </c>
      <c r="K140" s="157">
        <f>ROUND(E140*J140,2)</f>
        <v>5716.83</v>
      </c>
      <c r="L140" s="157">
        <v>15</v>
      </c>
      <c r="M140" s="157">
        <f>G140*(1+L140/100)</f>
        <v>0</v>
      </c>
      <c r="N140" s="157">
        <v>0</v>
      </c>
      <c r="O140" s="157">
        <f>ROUND(E140*N140,2)</f>
        <v>0</v>
      </c>
      <c r="P140" s="157">
        <v>1.6E-2</v>
      </c>
      <c r="Q140" s="157">
        <f>ROUND(E140*P140,2)</f>
        <v>4.53</v>
      </c>
      <c r="R140" s="157"/>
      <c r="S140" s="157" t="s">
        <v>187</v>
      </c>
      <c r="T140" s="157" t="s">
        <v>187</v>
      </c>
      <c r="U140" s="157">
        <v>0.06</v>
      </c>
      <c r="V140" s="157">
        <f>ROUND(E140*U140,2)</f>
        <v>16.98</v>
      </c>
      <c r="W140" s="157"/>
      <c r="X140" s="157" t="s">
        <v>169</v>
      </c>
      <c r="Y140" s="148"/>
      <c r="Z140" s="148"/>
      <c r="AA140" s="148"/>
      <c r="AB140" s="148"/>
      <c r="AC140" s="148"/>
      <c r="AD140" s="148"/>
      <c r="AE140" s="148"/>
      <c r="AF140" s="148"/>
      <c r="AG140" s="148" t="s">
        <v>170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55"/>
      <c r="B141" s="156"/>
      <c r="C141" s="187" t="s">
        <v>1157</v>
      </c>
      <c r="D141" s="185"/>
      <c r="E141" s="186">
        <v>108.78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200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55"/>
      <c r="B142" s="156"/>
      <c r="C142" s="187" t="s">
        <v>1189</v>
      </c>
      <c r="D142" s="185"/>
      <c r="E142" s="186">
        <v>105.03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48"/>
      <c r="Z142" s="148"/>
      <c r="AA142" s="148"/>
      <c r="AB142" s="148"/>
      <c r="AC142" s="148"/>
      <c r="AD142" s="148"/>
      <c r="AE142" s="148"/>
      <c r="AF142" s="148"/>
      <c r="AG142" s="148" t="s">
        <v>200</v>
      </c>
      <c r="AH142" s="148">
        <v>0</v>
      </c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55"/>
      <c r="B143" s="156"/>
      <c r="C143" s="187" t="s">
        <v>1153</v>
      </c>
      <c r="D143" s="185"/>
      <c r="E143" s="186">
        <v>69.2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200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72">
        <v>66</v>
      </c>
      <c r="B144" s="173" t="s">
        <v>405</v>
      </c>
      <c r="C144" s="180" t="s">
        <v>406</v>
      </c>
      <c r="D144" s="174" t="s">
        <v>218</v>
      </c>
      <c r="E144" s="175">
        <v>60</v>
      </c>
      <c r="F144" s="176"/>
      <c r="G144" s="177">
        <f>ROUND(E144*F144,2)</f>
        <v>0</v>
      </c>
      <c r="H144" s="158">
        <v>0</v>
      </c>
      <c r="I144" s="157">
        <f>ROUND(E144*H144,2)</f>
        <v>0</v>
      </c>
      <c r="J144" s="158">
        <v>16.7</v>
      </c>
      <c r="K144" s="157">
        <f>ROUND(E144*J144,2)</f>
        <v>1002</v>
      </c>
      <c r="L144" s="157">
        <v>15</v>
      </c>
      <c r="M144" s="157">
        <f>G144*(1+L144/100)</f>
        <v>0</v>
      </c>
      <c r="N144" s="157">
        <v>0</v>
      </c>
      <c r="O144" s="157">
        <f>ROUND(E144*N144,2)</f>
        <v>0</v>
      </c>
      <c r="P144" s="157">
        <v>9.4800000000000006E-3</v>
      </c>
      <c r="Q144" s="157">
        <f>ROUND(E144*P144,2)</f>
        <v>0.56999999999999995</v>
      </c>
      <c r="R144" s="157"/>
      <c r="S144" s="157" t="s">
        <v>187</v>
      </c>
      <c r="T144" s="157" t="s">
        <v>187</v>
      </c>
      <c r="U144" s="157">
        <v>3.9E-2</v>
      </c>
      <c r="V144" s="157">
        <f>ROUND(E144*U144,2)</f>
        <v>2.34</v>
      </c>
      <c r="W144" s="157"/>
      <c r="X144" s="157" t="s">
        <v>169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407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66">
        <v>67</v>
      </c>
      <c r="B145" s="167" t="s">
        <v>408</v>
      </c>
      <c r="C145" s="181" t="s">
        <v>409</v>
      </c>
      <c r="D145" s="168" t="s">
        <v>218</v>
      </c>
      <c r="E145" s="169">
        <v>284.33</v>
      </c>
      <c r="F145" s="170"/>
      <c r="G145" s="171">
        <f>ROUND(E145*F145,2)</f>
        <v>0</v>
      </c>
      <c r="H145" s="158">
        <v>0</v>
      </c>
      <c r="I145" s="157">
        <f>ROUND(E145*H145,2)</f>
        <v>0</v>
      </c>
      <c r="J145" s="158">
        <v>16.399999999999999</v>
      </c>
      <c r="K145" s="157">
        <f>ROUND(E145*J145,2)</f>
        <v>4663.01</v>
      </c>
      <c r="L145" s="157">
        <v>15</v>
      </c>
      <c r="M145" s="157">
        <f>G145*(1+L145/100)</f>
        <v>0</v>
      </c>
      <c r="N145" s="157">
        <v>0</v>
      </c>
      <c r="O145" s="157">
        <f>ROUND(E145*N145,2)</f>
        <v>0</v>
      </c>
      <c r="P145" s="157">
        <v>6.0000000000000001E-3</v>
      </c>
      <c r="Q145" s="157">
        <f>ROUND(E145*P145,2)</f>
        <v>1.71</v>
      </c>
      <c r="R145" s="157"/>
      <c r="S145" s="157" t="s">
        <v>410</v>
      </c>
      <c r="T145" s="157" t="s">
        <v>411</v>
      </c>
      <c r="U145" s="157">
        <v>0.05</v>
      </c>
      <c r="V145" s="157">
        <f>ROUND(E145*U145,2)</f>
        <v>14.22</v>
      </c>
      <c r="W145" s="157"/>
      <c r="X145" s="157" t="s">
        <v>169</v>
      </c>
      <c r="Y145" s="148"/>
      <c r="Z145" s="148"/>
      <c r="AA145" s="148"/>
      <c r="AB145" s="148"/>
      <c r="AC145" s="148"/>
      <c r="AD145" s="148"/>
      <c r="AE145" s="148"/>
      <c r="AF145" s="148"/>
      <c r="AG145" s="148" t="s">
        <v>407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">
      <c r="A146" s="155"/>
      <c r="B146" s="156"/>
      <c r="C146" s="187" t="s">
        <v>1190</v>
      </c>
      <c r="D146" s="185"/>
      <c r="E146" s="186">
        <v>284.33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8"/>
      <c r="Z146" s="148"/>
      <c r="AA146" s="148"/>
      <c r="AB146" s="148"/>
      <c r="AC146" s="148"/>
      <c r="AD146" s="148"/>
      <c r="AE146" s="148"/>
      <c r="AF146" s="148"/>
      <c r="AG146" s="148" t="s">
        <v>200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">
      <c r="A147" s="166">
        <v>68</v>
      </c>
      <c r="B147" s="167" t="s">
        <v>413</v>
      </c>
      <c r="C147" s="181" t="s">
        <v>414</v>
      </c>
      <c r="D147" s="168" t="s">
        <v>218</v>
      </c>
      <c r="E147" s="169">
        <v>89.5</v>
      </c>
      <c r="F147" s="170"/>
      <c r="G147" s="171">
        <f>ROUND(E147*F147,2)</f>
        <v>0</v>
      </c>
      <c r="H147" s="158">
        <v>3.7</v>
      </c>
      <c r="I147" s="157">
        <f>ROUND(E147*H147,2)</f>
        <v>331.15</v>
      </c>
      <c r="J147" s="158">
        <v>58.3</v>
      </c>
      <c r="K147" s="157">
        <f>ROUND(E147*J147,2)</f>
        <v>5217.8500000000004</v>
      </c>
      <c r="L147" s="157">
        <v>15</v>
      </c>
      <c r="M147" s="157">
        <f>G147*(1+L147/100)</f>
        <v>0</v>
      </c>
      <c r="N147" s="157">
        <v>1.6000000000000001E-4</v>
      </c>
      <c r="O147" s="157">
        <f>ROUND(E147*N147,2)</f>
        <v>0.01</v>
      </c>
      <c r="P147" s="157">
        <v>1.4E-2</v>
      </c>
      <c r="Q147" s="157">
        <f>ROUND(E147*P147,2)</f>
        <v>1.25</v>
      </c>
      <c r="R147" s="157"/>
      <c r="S147" s="157" t="s">
        <v>187</v>
      </c>
      <c r="T147" s="157" t="s">
        <v>187</v>
      </c>
      <c r="U147" s="157">
        <v>0.15</v>
      </c>
      <c r="V147" s="157">
        <f>ROUND(E147*U147,2)</f>
        <v>13.43</v>
      </c>
      <c r="W147" s="157"/>
      <c r="X147" s="157" t="s">
        <v>169</v>
      </c>
      <c r="Y147" s="148"/>
      <c r="Z147" s="148"/>
      <c r="AA147" s="148"/>
      <c r="AB147" s="148"/>
      <c r="AC147" s="148"/>
      <c r="AD147" s="148"/>
      <c r="AE147" s="148"/>
      <c r="AF147" s="148"/>
      <c r="AG147" s="148" t="s">
        <v>407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">
      <c r="A148" s="155"/>
      <c r="B148" s="156"/>
      <c r="C148" s="187" t="s">
        <v>1191</v>
      </c>
      <c r="D148" s="185"/>
      <c r="E148" s="186">
        <v>12</v>
      </c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48"/>
      <c r="Z148" s="148"/>
      <c r="AA148" s="148"/>
      <c r="AB148" s="148"/>
      <c r="AC148" s="148"/>
      <c r="AD148" s="148"/>
      <c r="AE148" s="148"/>
      <c r="AF148" s="148"/>
      <c r="AG148" s="148" t="s">
        <v>200</v>
      </c>
      <c r="AH148" s="148">
        <v>0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">
      <c r="A149" s="155"/>
      <c r="B149" s="156"/>
      <c r="C149" s="187" t="s">
        <v>1192</v>
      </c>
      <c r="D149" s="185"/>
      <c r="E149" s="186">
        <v>34.5</v>
      </c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200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">
      <c r="A150" s="155"/>
      <c r="B150" s="156"/>
      <c r="C150" s="187" t="s">
        <v>1164</v>
      </c>
      <c r="D150" s="185"/>
      <c r="E150" s="186">
        <v>43</v>
      </c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48"/>
      <c r="Z150" s="148"/>
      <c r="AA150" s="148"/>
      <c r="AB150" s="148"/>
      <c r="AC150" s="148"/>
      <c r="AD150" s="148"/>
      <c r="AE150" s="148"/>
      <c r="AF150" s="148"/>
      <c r="AG150" s="148" t="s">
        <v>200</v>
      </c>
      <c r="AH150" s="148">
        <v>0</v>
      </c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">
      <c r="A151" s="166">
        <v>69</v>
      </c>
      <c r="B151" s="167" t="s">
        <v>417</v>
      </c>
      <c r="C151" s="181" t="s">
        <v>418</v>
      </c>
      <c r="D151" s="168" t="s">
        <v>218</v>
      </c>
      <c r="E151" s="169">
        <v>524.49</v>
      </c>
      <c r="F151" s="170"/>
      <c r="G151" s="171">
        <f>ROUND(E151*F151,2)</f>
        <v>0</v>
      </c>
      <c r="H151" s="158">
        <v>0</v>
      </c>
      <c r="I151" s="157">
        <f>ROUND(E151*H151,2)</f>
        <v>0</v>
      </c>
      <c r="J151" s="158">
        <v>43.3</v>
      </c>
      <c r="K151" s="157">
        <f>ROUND(E151*J151,2)</f>
        <v>22710.42</v>
      </c>
      <c r="L151" s="157">
        <v>15</v>
      </c>
      <c r="M151" s="157">
        <f>G151*(1+L151/100)</f>
        <v>0</v>
      </c>
      <c r="N151" s="157">
        <v>0</v>
      </c>
      <c r="O151" s="157">
        <f>ROUND(E151*N151,2)</f>
        <v>0</v>
      </c>
      <c r="P151" s="157">
        <v>1.4999999999999999E-2</v>
      </c>
      <c r="Q151" s="157">
        <f>ROUND(E151*P151,2)</f>
        <v>7.87</v>
      </c>
      <c r="R151" s="157"/>
      <c r="S151" s="157" t="s">
        <v>187</v>
      </c>
      <c r="T151" s="157" t="s">
        <v>187</v>
      </c>
      <c r="U151" s="157">
        <v>0.09</v>
      </c>
      <c r="V151" s="157">
        <f>ROUND(E151*U151,2)</f>
        <v>47.2</v>
      </c>
      <c r="W151" s="157"/>
      <c r="X151" s="157" t="s">
        <v>169</v>
      </c>
      <c r="Y151" s="148"/>
      <c r="Z151" s="148"/>
      <c r="AA151" s="148"/>
      <c r="AB151" s="148"/>
      <c r="AC151" s="148"/>
      <c r="AD151" s="148"/>
      <c r="AE151" s="148"/>
      <c r="AF151" s="148"/>
      <c r="AG151" s="148" t="s">
        <v>407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">
      <c r="A152" s="155"/>
      <c r="B152" s="156"/>
      <c r="C152" s="187" t="s">
        <v>1193</v>
      </c>
      <c r="D152" s="185"/>
      <c r="E152" s="186">
        <v>524.49</v>
      </c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48"/>
      <c r="Z152" s="148"/>
      <c r="AA152" s="148"/>
      <c r="AB152" s="148"/>
      <c r="AC152" s="148"/>
      <c r="AD152" s="148"/>
      <c r="AE152" s="148"/>
      <c r="AF152" s="148"/>
      <c r="AG152" s="148" t="s">
        <v>200</v>
      </c>
      <c r="AH152" s="148">
        <v>0</v>
      </c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66">
        <v>70</v>
      </c>
      <c r="B153" s="167" t="s">
        <v>420</v>
      </c>
      <c r="C153" s="181" t="s">
        <v>421</v>
      </c>
      <c r="D153" s="168" t="s">
        <v>218</v>
      </c>
      <c r="E153" s="169">
        <v>524.49</v>
      </c>
      <c r="F153" s="170"/>
      <c r="G153" s="171">
        <f>ROUND(E153*F153,2)</f>
        <v>0</v>
      </c>
      <c r="H153" s="158">
        <v>0</v>
      </c>
      <c r="I153" s="157">
        <f>ROUND(E153*H153,2)</f>
        <v>0</v>
      </c>
      <c r="J153" s="158">
        <v>24.1</v>
      </c>
      <c r="K153" s="157">
        <f>ROUND(E153*J153,2)</f>
        <v>12640.21</v>
      </c>
      <c r="L153" s="157">
        <v>15</v>
      </c>
      <c r="M153" s="157">
        <f>G153*(1+L153/100)</f>
        <v>0</v>
      </c>
      <c r="N153" s="157">
        <v>0</v>
      </c>
      <c r="O153" s="157">
        <f>ROUND(E153*N153,2)</f>
        <v>0</v>
      </c>
      <c r="P153" s="157">
        <v>5.0000000000000001E-3</v>
      </c>
      <c r="Q153" s="157">
        <f>ROUND(E153*P153,2)</f>
        <v>2.62</v>
      </c>
      <c r="R153" s="157"/>
      <c r="S153" s="157" t="s">
        <v>187</v>
      </c>
      <c r="T153" s="157" t="s">
        <v>187</v>
      </c>
      <c r="U153" s="157">
        <v>0.05</v>
      </c>
      <c r="V153" s="157">
        <f>ROUND(E153*U153,2)</f>
        <v>26.22</v>
      </c>
      <c r="W153" s="157"/>
      <c r="X153" s="157" t="s">
        <v>169</v>
      </c>
      <c r="Y153" s="148"/>
      <c r="Z153" s="148"/>
      <c r="AA153" s="148"/>
      <c r="AB153" s="148"/>
      <c r="AC153" s="148"/>
      <c r="AD153" s="148"/>
      <c r="AE153" s="148"/>
      <c r="AF153" s="148"/>
      <c r="AG153" s="148" t="s">
        <v>407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155"/>
      <c r="B154" s="156"/>
      <c r="C154" s="187" t="s">
        <v>1193</v>
      </c>
      <c r="D154" s="185"/>
      <c r="E154" s="186">
        <v>524.49</v>
      </c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48"/>
      <c r="Z154" s="148"/>
      <c r="AA154" s="148"/>
      <c r="AB154" s="148"/>
      <c r="AC154" s="148"/>
      <c r="AD154" s="148"/>
      <c r="AE154" s="148"/>
      <c r="AF154" s="148"/>
      <c r="AG154" s="148" t="s">
        <v>200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72">
        <v>71</v>
      </c>
      <c r="B155" s="173" t="s">
        <v>423</v>
      </c>
      <c r="C155" s="180" t="s">
        <v>424</v>
      </c>
      <c r="D155" s="174" t="s">
        <v>218</v>
      </c>
      <c r="E155" s="175">
        <v>56.67</v>
      </c>
      <c r="F155" s="176"/>
      <c r="G155" s="177">
        <f>ROUND(E155*F155,2)</f>
        <v>0</v>
      </c>
      <c r="H155" s="158">
        <v>3.7</v>
      </c>
      <c r="I155" s="157">
        <f>ROUND(E155*H155,2)</f>
        <v>209.68</v>
      </c>
      <c r="J155" s="158">
        <v>69.5</v>
      </c>
      <c r="K155" s="157">
        <f>ROUND(E155*J155,2)</f>
        <v>3938.57</v>
      </c>
      <c r="L155" s="157">
        <v>15</v>
      </c>
      <c r="M155" s="157">
        <f>G155*(1+L155/100)</f>
        <v>0</v>
      </c>
      <c r="N155" s="157">
        <v>1.6000000000000001E-4</v>
      </c>
      <c r="O155" s="157">
        <f>ROUND(E155*N155,2)</f>
        <v>0.01</v>
      </c>
      <c r="P155" s="157">
        <v>4.4999999999999998E-2</v>
      </c>
      <c r="Q155" s="157">
        <f>ROUND(E155*P155,2)</f>
        <v>2.5499999999999998</v>
      </c>
      <c r="R155" s="157"/>
      <c r="S155" s="157" t="s">
        <v>187</v>
      </c>
      <c r="T155" s="157" t="s">
        <v>187</v>
      </c>
      <c r="U155" s="157">
        <v>0.14499999999999999</v>
      </c>
      <c r="V155" s="157">
        <f>ROUND(E155*U155,2)</f>
        <v>8.2200000000000006</v>
      </c>
      <c r="W155" s="157"/>
      <c r="X155" s="157" t="s">
        <v>169</v>
      </c>
      <c r="Y155" s="148"/>
      <c r="Z155" s="148"/>
      <c r="AA155" s="148"/>
      <c r="AB155" s="148"/>
      <c r="AC155" s="148"/>
      <c r="AD155" s="148"/>
      <c r="AE155" s="148"/>
      <c r="AF155" s="148"/>
      <c r="AG155" s="148" t="s">
        <v>407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166">
        <v>72</v>
      </c>
      <c r="B156" s="167" t="s">
        <v>426</v>
      </c>
      <c r="C156" s="181" t="s">
        <v>427</v>
      </c>
      <c r="D156" s="168" t="s">
        <v>218</v>
      </c>
      <c r="E156" s="169">
        <v>302.73</v>
      </c>
      <c r="F156" s="170"/>
      <c r="G156" s="171">
        <f>ROUND(E156*F156,2)</f>
        <v>0</v>
      </c>
      <c r="H156" s="158">
        <v>0</v>
      </c>
      <c r="I156" s="157">
        <f>ROUND(E156*H156,2)</f>
        <v>0</v>
      </c>
      <c r="J156" s="158">
        <v>53.6</v>
      </c>
      <c r="K156" s="157">
        <f>ROUND(E156*J156,2)</f>
        <v>16226.33</v>
      </c>
      <c r="L156" s="157">
        <v>15</v>
      </c>
      <c r="M156" s="157">
        <f>G156*(1+L156/100)</f>
        <v>0</v>
      </c>
      <c r="N156" s="157">
        <v>0</v>
      </c>
      <c r="O156" s="157">
        <f>ROUND(E156*N156,2)</f>
        <v>0</v>
      </c>
      <c r="P156" s="157">
        <v>7.3200000000000001E-3</v>
      </c>
      <c r="Q156" s="157">
        <f>ROUND(E156*P156,2)</f>
        <v>2.2200000000000002</v>
      </c>
      <c r="R156" s="157"/>
      <c r="S156" s="157" t="s">
        <v>187</v>
      </c>
      <c r="T156" s="157" t="s">
        <v>187</v>
      </c>
      <c r="U156" s="157">
        <v>9.1999999999999998E-2</v>
      </c>
      <c r="V156" s="157">
        <f>ROUND(E156*U156,2)</f>
        <v>27.85</v>
      </c>
      <c r="W156" s="157"/>
      <c r="X156" s="157" t="s">
        <v>169</v>
      </c>
      <c r="Y156" s="148"/>
      <c r="Z156" s="148"/>
      <c r="AA156" s="148"/>
      <c r="AB156" s="148"/>
      <c r="AC156" s="148"/>
      <c r="AD156" s="148"/>
      <c r="AE156" s="148"/>
      <c r="AF156" s="148"/>
      <c r="AG156" s="148" t="s">
        <v>407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155"/>
      <c r="B157" s="156"/>
      <c r="C157" s="187" t="s">
        <v>1194</v>
      </c>
      <c r="D157" s="185"/>
      <c r="E157" s="186">
        <v>302.73</v>
      </c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 t="s">
        <v>200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">
      <c r="A158" s="166">
        <v>73</v>
      </c>
      <c r="B158" s="167" t="s">
        <v>429</v>
      </c>
      <c r="C158" s="181" t="s">
        <v>430</v>
      </c>
      <c r="D158" s="168" t="s">
        <v>343</v>
      </c>
      <c r="E158" s="169">
        <v>109.82</v>
      </c>
      <c r="F158" s="170"/>
      <c r="G158" s="171">
        <f>ROUND(E158*F158,2)</f>
        <v>0</v>
      </c>
      <c r="H158" s="158">
        <v>0</v>
      </c>
      <c r="I158" s="157">
        <f>ROUND(E158*H158,2)</f>
        <v>0</v>
      </c>
      <c r="J158" s="158">
        <v>40.200000000000003</v>
      </c>
      <c r="K158" s="157">
        <f>ROUND(E158*J158,2)</f>
        <v>4414.76</v>
      </c>
      <c r="L158" s="157">
        <v>15</v>
      </c>
      <c r="M158" s="157">
        <f>G158*(1+L158/100)</f>
        <v>0</v>
      </c>
      <c r="N158" s="157">
        <v>0</v>
      </c>
      <c r="O158" s="157">
        <f>ROUND(E158*N158,2)</f>
        <v>0</v>
      </c>
      <c r="P158" s="157">
        <v>3.3600000000000001E-3</v>
      </c>
      <c r="Q158" s="157">
        <f>ROUND(E158*P158,2)</f>
        <v>0.37</v>
      </c>
      <c r="R158" s="157"/>
      <c r="S158" s="157" t="s">
        <v>187</v>
      </c>
      <c r="T158" s="157" t="s">
        <v>187</v>
      </c>
      <c r="U158" s="157">
        <v>6.9000000000000006E-2</v>
      </c>
      <c r="V158" s="157">
        <f>ROUND(E158*U158,2)</f>
        <v>7.58</v>
      </c>
      <c r="W158" s="157"/>
      <c r="X158" s="157" t="s">
        <v>169</v>
      </c>
      <c r="Y158" s="148"/>
      <c r="Z158" s="148"/>
      <c r="AA158" s="148"/>
      <c r="AB158" s="148"/>
      <c r="AC158" s="148"/>
      <c r="AD158" s="148"/>
      <c r="AE158" s="148"/>
      <c r="AF158" s="148"/>
      <c r="AG158" s="148" t="s">
        <v>407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">
      <c r="A159" s="155"/>
      <c r="B159" s="156"/>
      <c r="C159" s="187" t="s">
        <v>1195</v>
      </c>
      <c r="D159" s="185"/>
      <c r="E159" s="186">
        <v>109.82</v>
      </c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48"/>
      <c r="Z159" s="148"/>
      <c r="AA159" s="148"/>
      <c r="AB159" s="148"/>
      <c r="AC159" s="148"/>
      <c r="AD159" s="148"/>
      <c r="AE159" s="148"/>
      <c r="AF159" s="148"/>
      <c r="AG159" s="148" t="s">
        <v>200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">
      <c r="A160" s="166">
        <v>74</v>
      </c>
      <c r="B160" s="167" t="s">
        <v>432</v>
      </c>
      <c r="C160" s="181" t="s">
        <v>433</v>
      </c>
      <c r="D160" s="168" t="s">
        <v>343</v>
      </c>
      <c r="E160" s="169">
        <v>44</v>
      </c>
      <c r="F160" s="170"/>
      <c r="G160" s="171">
        <f>ROUND(E160*F160,2)</f>
        <v>0</v>
      </c>
      <c r="H160" s="158">
        <v>0</v>
      </c>
      <c r="I160" s="157">
        <f>ROUND(E160*H160,2)</f>
        <v>0</v>
      </c>
      <c r="J160" s="158">
        <v>36.9</v>
      </c>
      <c r="K160" s="157">
        <f>ROUND(E160*J160,2)</f>
        <v>1623.6</v>
      </c>
      <c r="L160" s="157">
        <v>15</v>
      </c>
      <c r="M160" s="157">
        <f>G160*(1+L160/100)</f>
        <v>0</v>
      </c>
      <c r="N160" s="157">
        <v>0</v>
      </c>
      <c r="O160" s="157">
        <f>ROUND(E160*N160,2)</f>
        <v>0</v>
      </c>
      <c r="P160" s="157">
        <v>2.5000000000000001E-3</v>
      </c>
      <c r="Q160" s="157">
        <f>ROUND(E160*P160,2)</f>
        <v>0.11</v>
      </c>
      <c r="R160" s="157"/>
      <c r="S160" s="157" t="s">
        <v>187</v>
      </c>
      <c r="T160" s="157" t="s">
        <v>187</v>
      </c>
      <c r="U160" s="157">
        <v>6.9000000000000006E-2</v>
      </c>
      <c r="V160" s="157">
        <f>ROUND(E160*U160,2)</f>
        <v>3.04</v>
      </c>
      <c r="W160" s="157"/>
      <c r="X160" s="157" t="s">
        <v>169</v>
      </c>
      <c r="Y160" s="148"/>
      <c r="Z160" s="148"/>
      <c r="AA160" s="148"/>
      <c r="AB160" s="148"/>
      <c r="AC160" s="148"/>
      <c r="AD160" s="148"/>
      <c r="AE160" s="148"/>
      <c r="AF160" s="148"/>
      <c r="AG160" s="148" t="s">
        <v>407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55"/>
      <c r="B161" s="156"/>
      <c r="C161" s="187" t="s">
        <v>1196</v>
      </c>
      <c r="D161" s="185"/>
      <c r="E161" s="186">
        <v>44</v>
      </c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48"/>
      <c r="Z161" s="148"/>
      <c r="AA161" s="148"/>
      <c r="AB161" s="148"/>
      <c r="AC161" s="148"/>
      <c r="AD161" s="148"/>
      <c r="AE161" s="148"/>
      <c r="AF161" s="148"/>
      <c r="AG161" s="148" t="s">
        <v>200</v>
      </c>
      <c r="AH161" s="148">
        <v>0</v>
      </c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ht="22.5" outlineLevel="1" x14ac:dyDescent="0.2">
      <c r="A162" s="166">
        <v>75</v>
      </c>
      <c r="B162" s="167" t="s">
        <v>435</v>
      </c>
      <c r="C162" s="181" t="s">
        <v>436</v>
      </c>
      <c r="D162" s="168" t="s">
        <v>343</v>
      </c>
      <c r="E162" s="169">
        <v>234.005</v>
      </c>
      <c r="F162" s="170"/>
      <c r="G162" s="171">
        <f>ROUND(E162*F162,2)</f>
        <v>0</v>
      </c>
      <c r="H162" s="158">
        <v>0</v>
      </c>
      <c r="I162" s="157">
        <f>ROUND(E162*H162,2)</f>
        <v>0</v>
      </c>
      <c r="J162" s="158">
        <v>53.6</v>
      </c>
      <c r="K162" s="157">
        <f>ROUND(E162*J162,2)</f>
        <v>12542.67</v>
      </c>
      <c r="L162" s="157">
        <v>15</v>
      </c>
      <c r="M162" s="157">
        <f>G162*(1+L162/100)</f>
        <v>0</v>
      </c>
      <c r="N162" s="157">
        <v>0</v>
      </c>
      <c r="O162" s="157">
        <f>ROUND(E162*N162,2)</f>
        <v>0</v>
      </c>
      <c r="P162" s="157">
        <v>1.3500000000000001E-3</v>
      </c>
      <c r="Q162" s="157">
        <f>ROUND(E162*P162,2)</f>
        <v>0.32</v>
      </c>
      <c r="R162" s="157"/>
      <c r="S162" s="157" t="s">
        <v>187</v>
      </c>
      <c r="T162" s="157" t="s">
        <v>187</v>
      </c>
      <c r="U162" s="157">
        <v>9.1999999999999998E-2</v>
      </c>
      <c r="V162" s="157">
        <f>ROUND(E162*U162,2)</f>
        <v>21.53</v>
      </c>
      <c r="W162" s="157"/>
      <c r="X162" s="157" t="s">
        <v>169</v>
      </c>
      <c r="Y162" s="148"/>
      <c r="Z162" s="148"/>
      <c r="AA162" s="148"/>
      <c r="AB162" s="148"/>
      <c r="AC162" s="148"/>
      <c r="AD162" s="148"/>
      <c r="AE162" s="148"/>
      <c r="AF162" s="148"/>
      <c r="AG162" s="148" t="s">
        <v>407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">
      <c r="A163" s="155"/>
      <c r="B163" s="156"/>
      <c r="C163" s="187" t="s">
        <v>1197</v>
      </c>
      <c r="D163" s="185"/>
      <c r="E163" s="186">
        <v>62.91</v>
      </c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200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">
      <c r="A164" s="155"/>
      <c r="B164" s="156"/>
      <c r="C164" s="187" t="s">
        <v>1198</v>
      </c>
      <c r="D164" s="185"/>
      <c r="E164" s="186">
        <v>54.86</v>
      </c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 t="s">
        <v>200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">
      <c r="A165" s="155"/>
      <c r="B165" s="156"/>
      <c r="C165" s="187" t="s">
        <v>1199</v>
      </c>
      <c r="D165" s="185"/>
      <c r="E165" s="186">
        <v>73.69</v>
      </c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48"/>
      <c r="Z165" s="148"/>
      <c r="AA165" s="148"/>
      <c r="AB165" s="148"/>
      <c r="AC165" s="148"/>
      <c r="AD165" s="148"/>
      <c r="AE165" s="148"/>
      <c r="AF165" s="148"/>
      <c r="AG165" s="148" t="s">
        <v>200</v>
      </c>
      <c r="AH165" s="148">
        <v>0</v>
      </c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">
      <c r="A166" s="155"/>
      <c r="B166" s="156"/>
      <c r="C166" s="187" t="s">
        <v>1200</v>
      </c>
      <c r="D166" s="185"/>
      <c r="E166" s="186">
        <v>42.55</v>
      </c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 t="s">
        <v>200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">
      <c r="A167" s="166">
        <v>76</v>
      </c>
      <c r="B167" s="167" t="s">
        <v>440</v>
      </c>
      <c r="C167" s="181" t="s">
        <v>441</v>
      </c>
      <c r="D167" s="168" t="s">
        <v>343</v>
      </c>
      <c r="E167" s="169">
        <v>47.15</v>
      </c>
      <c r="F167" s="170"/>
      <c r="G167" s="171">
        <f>ROUND(E167*F167,2)</f>
        <v>0</v>
      </c>
      <c r="H167" s="158">
        <v>0</v>
      </c>
      <c r="I167" s="157">
        <f>ROUND(E167*H167,2)</f>
        <v>0</v>
      </c>
      <c r="J167" s="158">
        <v>55.3</v>
      </c>
      <c r="K167" s="157">
        <f>ROUND(E167*J167,2)</f>
        <v>2607.4</v>
      </c>
      <c r="L167" s="157">
        <v>15</v>
      </c>
      <c r="M167" s="157">
        <f>G167*(1+L167/100)</f>
        <v>0</v>
      </c>
      <c r="N167" s="157">
        <v>0</v>
      </c>
      <c r="O167" s="157">
        <f>ROUND(E167*N167,2)</f>
        <v>0</v>
      </c>
      <c r="P167" s="157">
        <v>2.3E-3</v>
      </c>
      <c r="Q167" s="157">
        <f>ROUND(E167*P167,2)</f>
        <v>0.11</v>
      </c>
      <c r="R167" s="157"/>
      <c r="S167" s="157" t="s">
        <v>187</v>
      </c>
      <c r="T167" s="157" t="s">
        <v>187</v>
      </c>
      <c r="U167" s="157">
        <v>0.10349999999999999</v>
      </c>
      <c r="V167" s="157">
        <f>ROUND(E167*U167,2)</f>
        <v>4.88</v>
      </c>
      <c r="W167" s="157"/>
      <c r="X167" s="157" t="s">
        <v>169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407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55"/>
      <c r="B168" s="156"/>
      <c r="C168" s="187" t="s">
        <v>1201</v>
      </c>
      <c r="D168" s="185"/>
      <c r="E168" s="186">
        <v>47.15</v>
      </c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200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">
      <c r="A169" s="166">
        <v>77</v>
      </c>
      <c r="B169" s="167" t="s">
        <v>443</v>
      </c>
      <c r="C169" s="181" t="s">
        <v>444</v>
      </c>
      <c r="D169" s="168" t="s">
        <v>343</v>
      </c>
      <c r="E169" s="169">
        <v>41</v>
      </c>
      <c r="F169" s="170"/>
      <c r="G169" s="171">
        <f>ROUND(E169*F169,2)</f>
        <v>0</v>
      </c>
      <c r="H169" s="158">
        <v>0</v>
      </c>
      <c r="I169" s="157">
        <f>ROUND(E169*H169,2)</f>
        <v>0</v>
      </c>
      <c r="J169" s="158">
        <v>46.9</v>
      </c>
      <c r="K169" s="157">
        <f>ROUND(E169*J169,2)</f>
        <v>1922.9</v>
      </c>
      <c r="L169" s="157">
        <v>15</v>
      </c>
      <c r="M169" s="157">
        <f>G169*(1+L169/100)</f>
        <v>0</v>
      </c>
      <c r="N169" s="157">
        <v>0</v>
      </c>
      <c r="O169" s="157">
        <f>ROUND(E169*N169,2)</f>
        <v>0</v>
      </c>
      <c r="P169" s="157">
        <v>3.5599999999999998E-3</v>
      </c>
      <c r="Q169" s="157">
        <f>ROUND(E169*P169,2)</f>
        <v>0.15</v>
      </c>
      <c r="R169" s="157"/>
      <c r="S169" s="157" t="s">
        <v>187</v>
      </c>
      <c r="T169" s="157" t="s">
        <v>187</v>
      </c>
      <c r="U169" s="157">
        <v>8.0500000000000002E-2</v>
      </c>
      <c r="V169" s="157">
        <f>ROUND(E169*U169,2)</f>
        <v>3.3</v>
      </c>
      <c r="W169" s="157"/>
      <c r="X169" s="157" t="s">
        <v>169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407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">
      <c r="A170" s="155"/>
      <c r="B170" s="156"/>
      <c r="C170" s="187" t="s">
        <v>1202</v>
      </c>
      <c r="D170" s="185"/>
      <c r="E170" s="186">
        <v>41</v>
      </c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200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">
      <c r="A171" s="166">
        <v>78</v>
      </c>
      <c r="B171" s="167" t="s">
        <v>446</v>
      </c>
      <c r="C171" s="181" t="s">
        <v>447</v>
      </c>
      <c r="D171" s="168" t="s">
        <v>218</v>
      </c>
      <c r="E171" s="169">
        <v>348.84</v>
      </c>
      <c r="F171" s="170"/>
      <c r="G171" s="171">
        <f>ROUND(E171*F171,2)</f>
        <v>0</v>
      </c>
      <c r="H171" s="158">
        <v>0</v>
      </c>
      <c r="I171" s="157">
        <f>ROUND(E171*H171,2)</f>
        <v>0</v>
      </c>
      <c r="J171" s="158">
        <v>162</v>
      </c>
      <c r="K171" s="157">
        <f>ROUND(E171*J171,2)</f>
        <v>56512.08</v>
      </c>
      <c r="L171" s="157">
        <v>15</v>
      </c>
      <c r="M171" s="157">
        <f>G171*(1+L171/100)</f>
        <v>0</v>
      </c>
      <c r="N171" s="157">
        <v>0</v>
      </c>
      <c r="O171" s="157">
        <f>ROUND(E171*N171,2)</f>
        <v>0</v>
      </c>
      <c r="P171" s="157">
        <v>1.4E-2</v>
      </c>
      <c r="Q171" s="157">
        <f>ROUND(E171*P171,2)</f>
        <v>4.88</v>
      </c>
      <c r="R171" s="157"/>
      <c r="S171" s="157" t="s">
        <v>187</v>
      </c>
      <c r="T171" s="157" t="s">
        <v>187</v>
      </c>
      <c r="U171" s="157">
        <v>0.28860000000000002</v>
      </c>
      <c r="V171" s="157">
        <f>ROUND(E171*U171,2)</f>
        <v>100.68</v>
      </c>
      <c r="W171" s="157"/>
      <c r="X171" s="157" t="s">
        <v>169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246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">
      <c r="A172" s="155"/>
      <c r="B172" s="156"/>
      <c r="C172" s="187" t="s">
        <v>1203</v>
      </c>
      <c r="D172" s="185"/>
      <c r="E172" s="186">
        <v>348.84</v>
      </c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 t="s">
        <v>200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66">
        <v>79</v>
      </c>
      <c r="B173" s="167" t="s">
        <v>449</v>
      </c>
      <c r="C173" s="181" t="s">
        <v>450</v>
      </c>
      <c r="D173" s="168" t="s">
        <v>218</v>
      </c>
      <c r="E173" s="169">
        <v>459.98</v>
      </c>
      <c r="F173" s="170"/>
      <c r="G173" s="171">
        <f>ROUND(E173*F173,2)</f>
        <v>0</v>
      </c>
      <c r="H173" s="158">
        <v>0</v>
      </c>
      <c r="I173" s="157">
        <f>ROUND(E173*H173,2)</f>
        <v>0</v>
      </c>
      <c r="J173" s="158">
        <v>17.5</v>
      </c>
      <c r="K173" s="157">
        <f>ROUND(E173*J173,2)</f>
        <v>8049.65</v>
      </c>
      <c r="L173" s="157">
        <v>15</v>
      </c>
      <c r="M173" s="157">
        <f>G173*(1+L173/100)</f>
        <v>0</v>
      </c>
      <c r="N173" s="157">
        <v>0</v>
      </c>
      <c r="O173" s="157">
        <f>ROUND(E173*N173,2)</f>
        <v>0</v>
      </c>
      <c r="P173" s="157">
        <v>1.8000000000000001E-4</v>
      </c>
      <c r="Q173" s="157">
        <f>ROUND(E173*P173,2)</f>
        <v>0.08</v>
      </c>
      <c r="R173" s="157"/>
      <c r="S173" s="157" t="s">
        <v>187</v>
      </c>
      <c r="T173" s="157" t="s">
        <v>187</v>
      </c>
      <c r="U173" s="157">
        <v>0.03</v>
      </c>
      <c r="V173" s="157">
        <f>ROUND(E173*U173,2)</f>
        <v>13.8</v>
      </c>
      <c r="W173" s="157"/>
      <c r="X173" s="157" t="s">
        <v>169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407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 x14ac:dyDescent="0.2">
      <c r="A174" s="155"/>
      <c r="B174" s="156"/>
      <c r="C174" s="187" t="s">
        <v>1204</v>
      </c>
      <c r="D174" s="185"/>
      <c r="E174" s="186">
        <v>459.98</v>
      </c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8"/>
      <c r="Z174" s="148"/>
      <c r="AA174" s="148"/>
      <c r="AB174" s="148"/>
      <c r="AC174" s="148"/>
      <c r="AD174" s="148"/>
      <c r="AE174" s="148"/>
      <c r="AF174" s="148"/>
      <c r="AG174" s="148" t="s">
        <v>200</v>
      </c>
      <c r="AH174" s="148">
        <v>0</v>
      </c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">
      <c r="A175" s="172">
        <v>80</v>
      </c>
      <c r="B175" s="173" t="s">
        <v>452</v>
      </c>
      <c r="C175" s="180" t="s">
        <v>453</v>
      </c>
      <c r="D175" s="174" t="s">
        <v>231</v>
      </c>
      <c r="E175" s="175">
        <v>143.0556</v>
      </c>
      <c r="F175" s="176"/>
      <c r="G175" s="177">
        <f t="shared" ref="G175:G182" si="7">ROUND(E175*F175,2)</f>
        <v>0</v>
      </c>
      <c r="H175" s="158">
        <v>0</v>
      </c>
      <c r="I175" s="157">
        <f t="shared" ref="I175:I182" si="8">ROUND(E175*H175,2)</f>
        <v>0</v>
      </c>
      <c r="J175" s="158">
        <v>350.5</v>
      </c>
      <c r="K175" s="157">
        <f t="shared" ref="K175:K182" si="9">ROUND(E175*J175,2)</f>
        <v>50140.99</v>
      </c>
      <c r="L175" s="157">
        <v>15</v>
      </c>
      <c r="M175" s="157">
        <f t="shared" ref="M175:M182" si="10">G175*(1+L175/100)</f>
        <v>0</v>
      </c>
      <c r="N175" s="157">
        <v>0</v>
      </c>
      <c r="O175" s="157">
        <f t="shared" ref="O175:O182" si="11">ROUND(E175*N175,2)</f>
        <v>0</v>
      </c>
      <c r="P175" s="157">
        <v>0</v>
      </c>
      <c r="Q175" s="157">
        <f t="shared" ref="Q175:Q182" si="12">ROUND(E175*P175,2)</f>
        <v>0</v>
      </c>
      <c r="R175" s="157"/>
      <c r="S175" s="157" t="s">
        <v>187</v>
      </c>
      <c r="T175" s="157" t="s">
        <v>187</v>
      </c>
      <c r="U175" s="157">
        <v>0.93300000000000005</v>
      </c>
      <c r="V175" s="157">
        <f t="shared" ref="V175:V182" si="13">ROUND(E175*U175,2)</f>
        <v>133.47</v>
      </c>
      <c r="W175" s="157"/>
      <c r="X175" s="157" t="s">
        <v>169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454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72">
        <v>81</v>
      </c>
      <c r="B176" s="173" t="s">
        <v>455</v>
      </c>
      <c r="C176" s="180" t="s">
        <v>456</v>
      </c>
      <c r="D176" s="174" t="s">
        <v>231</v>
      </c>
      <c r="E176" s="175">
        <v>143.0556</v>
      </c>
      <c r="F176" s="176"/>
      <c r="G176" s="177">
        <f t="shared" si="7"/>
        <v>0</v>
      </c>
      <c r="H176" s="158">
        <v>0</v>
      </c>
      <c r="I176" s="157">
        <f t="shared" si="8"/>
        <v>0</v>
      </c>
      <c r="J176" s="158">
        <v>227</v>
      </c>
      <c r="K176" s="157">
        <f t="shared" si="9"/>
        <v>32473.62</v>
      </c>
      <c r="L176" s="157">
        <v>15</v>
      </c>
      <c r="M176" s="157">
        <f t="shared" si="10"/>
        <v>0</v>
      </c>
      <c r="N176" s="157">
        <v>0</v>
      </c>
      <c r="O176" s="157">
        <f t="shared" si="11"/>
        <v>0</v>
      </c>
      <c r="P176" s="157">
        <v>0</v>
      </c>
      <c r="Q176" s="157">
        <f t="shared" si="12"/>
        <v>0</v>
      </c>
      <c r="R176" s="157"/>
      <c r="S176" s="157" t="s">
        <v>187</v>
      </c>
      <c r="T176" s="157" t="s">
        <v>187</v>
      </c>
      <c r="U176" s="157">
        <v>0.49</v>
      </c>
      <c r="V176" s="157">
        <f t="shared" si="13"/>
        <v>70.099999999999994</v>
      </c>
      <c r="W176" s="157"/>
      <c r="X176" s="157" t="s">
        <v>169</v>
      </c>
      <c r="Y176" s="148"/>
      <c r="Z176" s="148"/>
      <c r="AA176" s="148"/>
      <c r="AB176" s="148"/>
      <c r="AC176" s="148"/>
      <c r="AD176" s="148"/>
      <c r="AE176" s="148"/>
      <c r="AF176" s="148"/>
      <c r="AG176" s="148" t="s">
        <v>454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">
      <c r="A177" s="172">
        <v>82</v>
      </c>
      <c r="B177" s="173" t="s">
        <v>457</v>
      </c>
      <c r="C177" s="180" t="s">
        <v>458</v>
      </c>
      <c r="D177" s="174" t="s">
        <v>231</v>
      </c>
      <c r="E177" s="175">
        <v>2718.05638</v>
      </c>
      <c r="F177" s="176"/>
      <c r="G177" s="177">
        <f t="shared" si="7"/>
        <v>0</v>
      </c>
      <c r="H177" s="158">
        <v>0</v>
      </c>
      <c r="I177" s="157">
        <f t="shared" si="8"/>
        <v>0</v>
      </c>
      <c r="J177" s="158">
        <v>15.9</v>
      </c>
      <c r="K177" s="157">
        <f t="shared" si="9"/>
        <v>43217.1</v>
      </c>
      <c r="L177" s="157">
        <v>15</v>
      </c>
      <c r="M177" s="157">
        <f t="shared" si="10"/>
        <v>0</v>
      </c>
      <c r="N177" s="157">
        <v>0</v>
      </c>
      <c r="O177" s="157">
        <f t="shared" si="11"/>
        <v>0</v>
      </c>
      <c r="P177" s="157">
        <v>0</v>
      </c>
      <c r="Q177" s="157">
        <f t="shared" si="12"/>
        <v>0</v>
      </c>
      <c r="R177" s="157"/>
      <c r="S177" s="157" t="s">
        <v>187</v>
      </c>
      <c r="T177" s="157" t="s">
        <v>187</v>
      </c>
      <c r="U177" s="157">
        <v>0</v>
      </c>
      <c r="V177" s="157">
        <f t="shared" si="13"/>
        <v>0</v>
      </c>
      <c r="W177" s="157"/>
      <c r="X177" s="157" t="s">
        <v>169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454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">
      <c r="A178" s="172">
        <v>83</v>
      </c>
      <c r="B178" s="173" t="s">
        <v>459</v>
      </c>
      <c r="C178" s="180" t="s">
        <v>460</v>
      </c>
      <c r="D178" s="174" t="s">
        <v>231</v>
      </c>
      <c r="E178" s="175">
        <v>143.0556</v>
      </c>
      <c r="F178" s="176"/>
      <c r="G178" s="177">
        <f t="shared" si="7"/>
        <v>0</v>
      </c>
      <c r="H178" s="158">
        <v>0</v>
      </c>
      <c r="I178" s="157">
        <f t="shared" si="8"/>
        <v>0</v>
      </c>
      <c r="J178" s="158">
        <v>317.5</v>
      </c>
      <c r="K178" s="157">
        <f t="shared" si="9"/>
        <v>45420.15</v>
      </c>
      <c r="L178" s="157">
        <v>15</v>
      </c>
      <c r="M178" s="157">
        <f t="shared" si="10"/>
        <v>0</v>
      </c>
      <c r="N178" s="157">
        <v>0</v>
      </c>
      <c r="O178" s="157">
        <f t="shared" si="11"/>
        <v>0</v>
      </c>
      <c r="P178" s="157">
        <v>0</v>
      </c>
      <c r="Q178" s="157">
        <f t="shared" si="12"/>
        <v>0</v>
      </c>
      <c r="R178" s="157"/>
      <c r="S178" s="157" t="s">
        <v>187</v>
      </c>
      <c r="T178" s="157" t="s">
        <v>187</v>
      </c>
      <c r="U178" s="157">
        <v>0.94199999999999995</v>
      </c>
      <c r="V178" s="157">
        <f t="shared" si="13"/>
        <v>134.76</v>
      </c>
      <c r="W178" s="157"/>
      <c r="X178" s="157" t="s">
        <v>169</v>
      </c>
      <c r="Y178" s="148"/>
      <c r="Z178" s="148"/>
      <c r="AA178" s="148"/>
      <c r="AB178" s="148"/>
      <c r="AC178" s="148"/>
      <c r="AD178" s="148"/>
      <c r="AE178" s="148"/>
      <c r="AF178" s="148"/>
      <c r="AG178" s="148" t="s">
        <v>454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72">
        <v>84</v>
      </c>
      <c r="B179" s="173" t="s">
        <v>461</v>
      </c>
      <c r="C179" s="180" t="s">
        <v>462</v>
      </c>
      <c r="D179" s="174" t="s">
        <v>231</v>
      </c>
      <c r="E179" s="175">
        <v>572.22239999999999</v>
      </c>
      <c r="F179" s="176"/>
      <c r="G179" s="177">
        <f t="shared" si="7"/>
        <v>0</v>
      </c>
      <c r="H179" s="158">
        <v>0</v>
      </c>
      <c r="I179" s="157">
        <f t="shared" si="8"/>
        <v>0</v>
      </c>
      <c r="J179" s="158">
        <v>35.4</v>
      </c>
      <c r="K179" s="157">
        <f t="shared" si="9"/>
        <v>20256.669999999998</v>
      </c>
      <c r="L179" s="157">
        <v>15</v>
      </c>
      <c r="M179" s="157">
        <f t="shared" si="10"/>
        <v>0</v>
      </c>
      <c r="N179" s="157">
        <v>0</v>
      </c>
      <c r="O179" s="157">
        <f t="shared" si="11"/>
        <v>0</v>
      </c>
      <c r="P179" s="157">
        <v>0</v>
      </c>
      <c r="Q179" s="157">
        <f t="shared" si="12"/>
        <v>0</v>
      </c>
      <c r="R179" s="157"/>
      <c r="S179" s="157" t="s">
        <v>187</v>
      </c>
      <c r="T179" s="157" t="s">
        <v>187</v>
      </c>
      <c r="U179" s="157">
        <v>0.105</v>
      </c>
      <c r="V179" s="157">
        <f t="shared" si="13"/>
        <v>60.08</v>
      </c>
      <c r="W179" s="157"/>
      <c r="X179" s="157" t="s">
        <v>169</v>
      </c>
      <c r="Y179" s="148"/>
      <c r="Z179" s="148"/>
      <c r="AA179" s="148"/>
      <c r="AB179" s="148"/>
      <c r="AC179" s="148"/>
      <c r="AD179" s="148"/>
      <c r="AE179" s="148"/>
      <c r="AF179" s="148"/>
      <c r="AG179" s="148" t="s">
        <v>454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">
      <c r="A180" s="172">
        <v>85</v>
      </c>
      <c r="B180" s="173" t="s">
        <v>463</v>
      </c>
      <c r="C180" s="180" t="s">
        <v>464</v>
      </c>
      <c r="D180" s="174" t="s">
        <v>231</v>
      </c>
      <c r="E180" s="175">
        <v>143.0556</v>
      </c>
      <c r="F180" s="176"/>
      <c r="G180" s="177">
        <f t="shared" si="7"/>
        <v>0</v>
      </c>
      <c r="H180" s="158">
        <v>0</v>
      </c>
      <c r="I180" s="157">
        <f t="shared" si="8"/>
        <v>0</v>
      </c>
      <c r="J180" s="158">
        <v>300</v>
      </c>
      <c r="K180" s="157">
        <f t="shared" si="9"/>
        <v>42916.68</v>
      </c>
      <c r="L180" s="157">
        <v>15</v>
      </c>
      <c r="M180" s="157">
        <f t="shared" si="10"/>
        <v>0</v>
      </c>
      <c r="N180" s="157">
        <v>0</v>
      </c>
      <c r="O180" s="157">
        <f t="shared" si="11"/>
        <v>0</v>
      </c>
      <c r="P180" s="157">
        <v>0</v>
      </c>
      <c r="Q180" s="157">
        <f t="shared" si="12"/>
        <v>0</v>
      </c>
      <c r="R180" s="157"/>
      <c r="S180" s="157" t="s">
        <v>187</v>
      </c>
      <c r="T180" s="157" t="s">
        <v>187</v>
      </c>
      <c r="U180" s="157">
        <v>0</v>
      </c>
      <c r="V180" s="157">
        <f t="shared" si="13"/>
        <v>0</v>
      </c>
      <c r="W180" s="157"/>
      <c r="X180" s="157" t="s">
        <v>169</v>
      </c>
      <c r="Y180" s="148"/>
      <c r="Z180" s="148"/>
      <c r="AA180" s="148"/>
      <c r="AB180" s="148"/>
      <c r="AC180" s="148"/>
      <c r="AD180" s="148"/>
      <c r="AE180" s="148"/>
      <c r="AF180" s="148"/>
      <c r="AG180" s="148" t="s">
        <v>454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">
      <c r="A181" s="172">
        <v>86</v>
      </c>
      <c r="B181" s="173" t="s">
        <v>465</v>
      </c>
      <c r="C181" s="180" t="s">
        <v>466</v>
      </c>
      <c r="D181" s="174" t="s">
        <v>231</v>
      </c>
      <c r="E181" s="175">
        <v>143.0556</v>
      </c>
      <c r="F181" s="176"/>
      <c r="G181" s="177">
        <f t="shared" si="7"/>
        <v>0</v>
      </c>
      <c r="H181" s="158">
        <v>0</v>
      </c>
      <c r="I181" s="157">
        <f t="shared" si="8"/>
        <v>0</v>
      </c>
      <c r="J181" s="158">
        <v>10.4</v>
      </c>
      <c r="K181" s="157">
        <f t="shared" si="9"/>
        <v>1487.78</v>
      </c>
      <c r="L181" s="157">
        <v>15</v>
      </c>
      <c r="M181" s="157">
        <f t="shared" si="10"/>
        <v>0</v>
      </c>
      <c r="N181" s="157">
        <v>0</v>
      </c>
      <c r="O181" s="157">
        <f t="shared" si="11"/>
        <v>0</v>
      </c>
      <c r="P181" s="157">
        <v>0</v>
      </c>
      <c r="Q181" s="157">
        <f t="shared" si="12"/>
        <v>0</v>
      </c>
      <c r="R181" s="157"/>
      <c r="S181" s="157" t="s">
        <v>187</v>
      </c>
      <c r="T181" s="157" t="s">
        <v>187</v>
      </c>
      <c r="U181" s="157">
        <v>6.0000000000000001E-3</v>
      </c>
      <c r="V181" s="157">
        <f t="shared" si="13"/>
        <v>0.86</v>
      </c>
      <c r="W181" s="157"/>
      <c r="X181" s="157" t="s">
        <v>169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454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">
      <c r="A182" s="166">
        <v>87</v>
      </c>
      <c r="B182" s="167" t="s">
        <v>1205</v>
      </c>
      <c r="C182" s="181" t="s">
        <v>1206</v>
      </c>
      <c r="D182" s="168" t="s">
        <v>343</v>
      </c>
      <c r="E182" s="169">
        <v>118</v>
      </c>
      <c r="F182" s="170"/>
      <c r="G182" s="171">
        <f t="shared" si="7"/>
        <v>0</v>
      </c>
      <c r="H182" s="158">
        <v>0</v>
      </c>
      <c r="I182" s="157">
        <f t="shared" si="8"/>
        <v>0</v>
      </c>
      <c r="J182" s="158">
        <v>174</v>
      </c>
      <c r="K182" s="157">
        <f t="shared" si="9"/>
        <v>20532</v>
      </c>
      <c r="L182" s="157">
        <v>15</v>
      </c>
      <c r="M182" s="157">
        <f t="shared" si="10"/>
        <v>0</v>
      </c>
      <c r="N182" s="157">
        <v>4.1200000000000001E-2</v>
      </c>
      <c r="O182" s="157">
        <f t="shared" si="11"/>
        <v>4.8600000000000003</v>
      </c>
      <c r="P182" s="157">
        <v>0</v>
      </c>
      <c r="Q182" s="157">
        <f t="shared" si="12"/>
        <v>0</v>
      </c>
      <c r="R182" s="157"/>
      <c r="S182" s="157" t="s">
        <v>167</v>
      </c>
      <c r="T182" s="157" t="s">
        <v>168</v>
      </c>
      <c r="U182" s="157">
        <v>0</v>
      </c>
      <c r="V182" s="157">
        <f t="shared" si="13"/>
        <v>0</v>
      </c>
      <c r="W182" s="157"/>
      <c r="X182" s="157" t="s">
        <v>169</v>
      </c>
      <c r="Y182" s="148"/>
      <c r="Z182" s="148"/>
      <c r="AA182" s="148"/>
      <c r="AB182" s="148"/>
      <c r="AC182" s="148"/>
      <c r="AD182" s="148"/>
      <c r="AE182" s="148"/>
      <c r="AF182" s="148"/>
      <c r="AG182" s="148" t="s">
        <v>170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">
      <c r="A183" s="155"/>
      <c r="B183" s="156"/>
      <c r="C183" s="187" t="s">
        <v>1207</v>
      </c>
      <c r="D183" s="185"/>
      <c r="E183" s="186">
        <v>68</v>
      </c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48"/>
      <c r="Z183" s="148"/>
      <c r="AA183" s="148"/>
      <c r="AB183" s="148"/>
      <c r="AC183" s="148"/>
      <c r="AD183" s="148"/>
      <c r="AE183" s="148"/>
      <c r="AF183" s="148"/>
      <c r="AG183" s="148" t="s">
        <v>200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 x14ac:dyDescent="0.2">
      <c r="A184" s="155"/>
      <c r="B184" s="156"/>
      <c r="C184" s="187" t="s">
        <v>1208</v>
      </c>
      <c r="D184" s="185"/>
      <c r="E184" s="186">
        <v>50</v>
      </c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8"/>
      <c r="Z184" s="148"/>
      <c r="AA184" s="148"/>
      <c r="AB184" s="148"/>
      <c r="AC184" s="148"/>
      <c r="AD184" s="148"/>
      <c r="AE184" s="148"/>
      <c r="AF184" s="148"/>
      <c r="AG184" s="148" t="s">
        <v>200</v>
      </c>
      <c r="AH184" s="148">
        <v>0</v>
      </c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66">
        <v>88</v>
      </c>
      <c r="B185" s="167" t="s">
        <v>467</v>
      </c>
      <c r="C185" s="181" t="s">
        <v>468</v>
      </c>
      <c r="D185" s="168" t="s">
        <v>218</v>
      </c>
      <c r="E185" s="169">
        <v>263.85000000000002</v>
      </c>
      <c r="F185" s="170"/>
      <c r="G185" s="171">
        <f>ROUND(E185*F185,2)</f>
        <v>0</v>
      </c>
      <c r="H185" s="158">
        <v>0</v>
      </c>
      <c r="I185" s="157">
        <f>ROUND(E185*H185,2)</f>
        <v>0</v>
      </c>
      <c r="J185" s="158">
        <v>114</v>
      </c>
      <c r="K185" s="157">
        <f>ROUND(E185*J185,2)</f>
        <v>30078.9</v>
      </c>
      <c r="L185" s="157">
        <v>15</v>
      </c>
      <c r="M185" s="157">
        <f>G185*(1+L185/100)</f>
        <v>0</v>
      </c>
      <c r="N185" s="157">
        <v>0</v>
      </c>
      <c r="O185" s="157">
        <f>ROUND(E185*N185,2)</f>
        <v>0</v>
      </c>
      <c r="P185" s="157">
        <v>4.0000000000000001E-3</v>
      </c>
      <c r="Q185" s="157">
        <f>ROUND(E185*P185,2)</f>
        <v>1.06</v>
      </c>
      <c r="R185" s="157"/>
      <c r="S185" s="157" t="s">
        <v>167</v>
      </c>
      <c r="T185" s="157" t="s">
        <v>168</v>
      </c>
      <c r="U185" s="157">
        <v>0.41</v>
      </c>
      <c r="V185" s="157">
        <f>ROUND(E185*U185,2)</f>
        <v>108.18</v>
      </c>
      <c r="W185" s="157"/>
      <c r="X185" s="157" t="s">
        <v>169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407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">
      <c r="A186" s="155"/>
      <c r="B186" s="156"/>
      <c r="C186" s="187" t="s">
        <v>1209</v>
      </c>
      <c r="D186" s="185"/>
      <c r="E186" s="186">
        <v>147.30000000000001</v>
      </c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8"/>
      <c r="Z186" s="148"/>
      <c r="AA186" s="148"/>
      <c r="AB186" s="148"/>
      <c r="AC186" s="148"/>
      <c r="AD186" s="148"/>
      <c r="AE186" s="148"/>
      <c r="AF186" s="148"/>
      <c r="AG186" s="148" t="s">
        <v>200</v>
      </c>
      <c r="AH186" s="148">
        <v>0</v>
      </c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">
      <c r="A187" s="155"/>
      <c r="B187" s="156"/>
      <c r="C187" s="187" t="s">
        <v>1139</v>
      </c>
      <c r="D187" s="185"/>
      <c r="E187" s="186">
        <v>116.55</v>
      </c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48"/>
      <c r="Z187" s="148"/>
      <c r="AA187" s="148"/>
      <c r="AB187" s="148"/>
      <c r="AC187" s="148"/>
      <c r="AD187" s="148"/>
      <c r="AE187" s="148"/>
      <c r="AF187" s="148"/>
      <c r="AG187" s="148" t="s">
        <v>200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">
      <c r="A188" s="166">
        <v>89</v>
      </c>
      <c r="B188" s="167" t="s">
        <v>470</v>
      </c>
      <c r="C188" s="181" t="s">
        <v>471</v>
      </c>
      <c r="D188" s="168" t="s">
        <v>218</v>
      </c>
      <c r="E188" s="169">
        <v>452.76499999999999</v>
      </c>
      <c r="F188" s="170"/>
      <c r="G188" s="171">
        <f>ROUND(E188*F188,2)</f>
        <v>0</v>
      </c>
      <c r="H188" s="158">
        <v>0</v>
      </c>
      <c r="I188" s="157">
        <f>ROUND(E188*H188,2)</f>
        <v>0</v>
      </c>
      <c r="J188" s="158">
        <v>500</v>
      </c>
      <c r="K188" s="157">
        <f>ROUND(E188*J188,2)</f>
        <v>226382.5</v>
      </c>
      <c r="L188" s="157">
        <v>15</v>
      </c>
      <c r="M188" s="157">
        <f>G188*(1+L188/100)</f>
        <v>0</v>
      </c>
      <c r="N188" s="157">
        <v>0</v>
      </c>
      <c r="O188" s="157">
        <f>ROUND(E188*N188,2)</f>
        <v>0</v>
      </c>
      <c r="P188" s="157">
        <v>0</v>
      </c>
      <c r="Q188" s="157">
        <f>ROUND(E188*P188,2)</f>
        <v>0</v>
      </c>
      <c r="R188" s="157"/>
      <c r="S188" s="157" t="s">
        <v>167</v>
      </c>
      <c r="T188" s="157" t="s">
        <v>168</v>
      </c>
      <c r="U188" s="157">
        <v>0</v>
      </c>
      <c r="V188" s="157">
        <f>ROUND(E188*U188,2)</f>
        <v>0</v>
      </c>
      <c r="W188" s="157"/>
      <c r="X188" s="157" t="s">
        <v>169</v>
      </c>
      <c r="Y188" s="148"/>
      <c r="Z188" s="148"/>
      <c r="AA188" s="148"/>
      <c r="AB188" s="148"/>
      <c r="AC188" s="148"/>
      <c r="AD188" s="148"/>
      <c r="AE188" s="148"/>
      <c r="AF188" s="148"/>
      <c r="AG188" s="148" t="s">
        <v>170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ht="22.5" outlineLevel="1" x14ac:dyDescent="0.2">
      <c r="A189" s="155"/>
      <c r="B189" s="156"/>
      <c r="C189" s="187" t="s">
        <v>1210</v>
      </c>
      <c r="D189" s="185"/>
      <c r="E189" s="186">
        <v>99.86</v>
      </c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8"/>
      <c r="Z189" s="148"/>
      <c r="AA189" s="148"/>
      <c r="AB189" s="148"/>
      <c r="AC189" s="148"/>
      <c r="AD189" s="148"/>
      <c r="AE189" s="148"/>
      <c r="AF189" s="148"/>
      <c r="AG189" s="148" t="s">
        <v>200</v>
      </c>
      <c r="AH189" s="148">
        <v>0</v>
      </c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ht="22.5" outlineLevel="1" x14ac:dyDescent="0.2">
      <c r="A190" s="155"/>
      <c r="B190" s="156"/>
      <c r="C190" s="187" t="s">
        <v>1211</v>
      </c>
      <c r="D190" s="185"/>
      <c r="E190" s="186">
        <v>113.27</v>
      </c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48"/>
      <c r="Z190" s="148"/>
      <c r="AA190" s="148"/>
      <c r="AB190" s="148"/>
      <c r="AC190" s="148"/>
      <c r="AD190" s="148"/>
      <c r="AE190" s="148"/>
      <c r="AF190" s="148"/>
      <c r="AG190" s="148" t="s">
        <v>200</v>
      </c>
      <c r="AH190" s="148">
        <v>0</v>
      </c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ht="22.5" outlineLevel="1" x14ac:dyDescent="0.2">
      <c r="A191" s="155"/>
      <c r="B191" s="156"/>
      <c r="C191" s="187" t="s">
        <v>1212</v>
      </c>
      <c r="D191" s="185"/>
      <c r="E191" s="186">
        <v>162.13</v>
      </c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8"/>
      <c r="Z191" s="148"/>
      <c r="AA191" s="148"/>
      <c r="AB191" s="148"/>
      <c r="AC191" s="148"/>
      <c r="AD191" s="148"/>
      <c r="AE191" s="148"/>
      <c r="AF191" s="148"/>
      <c r="AG191" s="148" t="s">
        <v>200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55"/>
      <c r="B192" s="156"/>
      <c r="C192" s="187" t="s">
        <v>1213</v>
      </c>
      <c r="D192" s="185"/>
      <c r="E192" s="186">
        <v>77.510000000000005</v>
      </c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48"/>
      <c r="Z192" s="148"/>
      <c r="AA192" s="148"/>
      <c r="AB192" s="148"/>
      <c r="AC192" s="148"/>
      <c r="AD192" s="148"/>
      <c r="AE192" s="148"/>
      <c r="AF192" s="148"/>
      <c r="AG192" s="148" t="s">
        <v>200</v>
      </c>
      <c r="AH192" s="148">
        <v>0</v>
      </c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72">
        <v>90</v>
      </c>
      <c r="B193" s="173" t="s">
        <v>477</v>
      </c>
      <c r="C193" s="180" t="s">
        <v>478</v>
      </c>
      <c r="D193" s="174" t="s">
        <v>264</v>
      </c>
      <c r="E193" s="175">
        <v>1</v>
      </c>
      <c r="F193" s="176"/>
      <c r="G193" s="177">
        <f>ROUND(E193*F193,2)</f>
        <v>0</v>
      </c>
      <c r="H193" s="158">
        <v>0</v>
      </c>
      <c r="I193" s="157">
        <f>ROUND(E193*H193,2)</f>
        <v>0</v>
      </c>
      <c r="J193" s="158">
        <v>3000</v>
      </c>
      <c r="K193" s="157">
        <f>ROUND(E193*J193,2)</f>
        <v>3000</v>
      </c>
      <c r="L193" s="157">
        <v>15</v>
      </c>
      <c r="M193" s="157">
        <f>G193*(1+L193/100)</f>
        <v>0</v>
      </c>
      <c r="N193" s="157">
        <v>0</v>
      </c>
      <c r="O193" s="157">
        <f>ROUND(E193*N193,2)</f>
        <v>0</v>
      </c>
      <c r="P193" s="157">
        <v>0</v>
      </c>
      <c r="Q193" s="157">
        <f>ROUND(E193*P193,2)</f>
        <v>0</v>
      </c>
      <c r="R193" s="157"/>
      <c r="S193" s="157" t="s">
        <v>167</v>
      </c>
      <c r="T193" s="157" t="s">
        <v>168</v>
      </c>
      <c r="U193" s="157">
        <v>0</v>
      </c>
      <c r="V193" s="157">
        <f>ROUND(E193*U193,2)</f>
        <v>0</v>
      </c>
      <c r="W193" s="157"/>
      <c r="X193" s="157" t="s">
        <v>169</v>
      </c>
      <c r="Y193" s="148"/>
      <c r="Z193" s="148"/>
      <c r="AA193" s="148"/>
      <c r="AB193" s="148"/>
      <c r="AC193" s="148"/>
      <c r="AD193" s="148"/>
      <c r="AE193" s="148"/>
      <c r="AF193" s="148"/>
      <c r="AG193" s="148" t="s">
        <v>170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66">
        <v>91</v>
      </c>
      <c r="B194" s="167" t="s">
        <v>479</v>
      </c>
      <c r="C194" s="181" t="s">
        <v>480</v>
      </c>
      <c r="D194" s="168" t="s">
        <v>264</v>
      </c>
      <c r="E194" s="169">
        <v>3</v>
      </c>
      <c r="F194" s="170"/>
      <c r="G194" s="171">
        <f>ROUND(E194*F194,2)</f>
        <v>0</v>
      </c>
      <c r="H194" s="158">
        <v>0</v>
      </c>
      <c r="I194" s="157">
        <f>ROUND(E194*H194,2)</f>
        <v>0</v>
      </c>
      <c r="J194" s="158">
        <v>500</v>
      </c>
      <c r="K194" s="157">
        <f>ROUND(E194*J194,2)</f>
        <v>1500</v>
      </c>
      <c r="L194" s="157">
        <v>15</v>
      </c>
      <c r="M194" s="157">
        <f>G194*(1+L194/100)</f>
        <v>0</v>
      </c>
      <c r="N194" s="157">
        <v>0</v>
      </c>
      <c r="O194" s="157">
        <f>ROUND(E194*N194,2)</f>
        <v>0</v>
      </c>
      <c r="P194" s="157">
        <v>0</v>
      </c>
      <c r="Q194" s="157">
        <f>ROUND(E194*P194,2)</f>
        <v>0</v>
      </c>
      <c r="R194" s="157"/>
      <c r="S194" s="157" t="s">
        <v>167</v>
      </c>
      <c r="T194" s="157" t="s">
        <v>168</v>
      </c>
      <c r="U194" s="157">
        <v>0</v>
      </c>
      <c r="V194" s="157">
        <f>ROUND(E194*U194,2)</f>
        <v>0</v>
      </c>
      <c r="W194" s="157"/>
      <c r="X194" s="157" t="s">
        <v>169</v>
      </c>
      <c r="Y194" s="148"/>
      <c r="Z194" s="148"/>
      <c r="AA194" s="148"/>
      <c r="AB194" s="148"/>
      <c r="AC194" s="148"/>
      <c r="AD194" s="148"/>
      <c r="AE194" s="148"/>
      <c r="AF194" s="148"/>
      <c r="AG194" s="148" t="s">
        <v>170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">
      <c r="A195" s="155"/>
      <c r="B195" s="156"/>
      <c r="C195" s="187" t="s">
        <v>481</v>
      </c>
      <c r="D195" s="185"/>
      <c r="E195" s="186">
        <v>3</v>
      </c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48"/>
      <c r="Z195" s="148"/>
      <c r="AA195" s="148"/>
      <c r="AB195" s="148"/>
      <c r="AC195" s="148"/>
      <c r="AD195" s="148"/>
      <c r="AE195" s="148"/>
      <c r="AF195" s="148"/>
      <c r="AG195" s="148" t="s">
        <v>200</v>
      </c>
      <c r="AH195" s="148">
        <v>0</v>
      </c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66">
        <v>92</v>
      </c>
      <c r="B196" s="167" t="s">
        <v>482</v>
      </c>
      <c r="C196" s="181" t="s">
        <v>483</v>
      </c>
      <c r="D196" s="168" t="s">
        <v>264</v>
      </c>
      <c r="E196" s="169">
        <v>36</v>
      </c>
      <c r="F196" s="170"/>
      <c r="G196" s="171">
        <f>ROUND(E196*F196,2)</f>
        <v>0</v>
      </c>
      <c r="H196" s="158">
        <v>0</v>
      </c>
      <c r="I196" s="157">
        <f>ROUND(E196*H196,2)</f>
        <v>0</v>
      </c>
      <c r="J196" s="158">
        <v>250</v>
      </c>
      <c r="K196" s="157">
        <f>ROUND(E196*J196,2)</f>
        <v>9000</v>
      </c>
      <c r="L196" s="157">
        <v>15</v>
      </c>
      <c r="M196" s="157">
        <f>G196*(1+L196/100)</f>
        <v>0</v>
      </c>
      <c r="N196" s="157">
        <v>0</v>
      </c>
      <c r="O196" s="157">
        <f>ROUND(E196*N196,2)</f>
        <v>0</v>
      </c>
      <c r="P196" s="157">
        <v>0</v>
      </c>
      <c r="Q196" s="157">
        <f>ROUND(E196*P196,2)</f>
        <v>0</v>
      </c>
      <c r="R196" s="157"/>
      <c r="S196" s="157" t="s">
        <v>167</v>
      </c>
      <c r="T196" s="157" t="s">
        <v>168</v>
      </c>
      <c r="U196" s="157">
        <v>0</v>
      </c>
      <c r="V196" s="157">
        <f>ROUND(E196*U196,2)</f>
        <v>0</v>
      </c>
      <c r="W196" s="157"/>
      <c r="X196" s="157" t="s">
        <v>169</v>
      </c>
      <c r="Y196" s="148"/>
      <c r="Z196" s="148"/>
      <c r="AA196" s="148"/>
      <c r="AB196" s="148"/>
      <c r="AC196" s="148"/>
      <c r="AD196" s="148"/>
      <c r="AE196" s="148"/>
      <c r="AF196" s="148"/>
      <c r="AG196" s="148" t="s">
        <v>170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 x14ac:dyDescent="0.2">
      <c r="A197" s="155"/>
      <c r="B197" s="156"/>
      <c r="C197" s="187" t="s">
        <v>1214</v>
      </c>
      <c r="D197" s="185"/>
      <c r="E197" s="186">
        <v>36</v>
      </c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48"/>
      <c r="Z197" s="148"/>
      <c r="AA197" s="148"/>
      <c r="AB197" s="148"/>
      <c r="AC197" s="148"/>
      <c r="AD197" s="148"/>
      <c r="AE197" s="148"/>
      <c r="AF197" s="148"/>
      <c r="AG197" s="148" t="s">
        <v>200</v>
      </c>
      <c r="AH197" s="148">
        <v>0</v>
      </c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66">
        <v>93</v>
      </c>
      <c r="B198" s="167" t="s">
        <v>485</v>
      </c>
      <c r="C198" s="181" t="s">
        <v>486</v>
      </c>
      <c r="D198" s="168" t="s">
        <v>218</v>
      </c>
      <c r="E198" s="169">
        <v>124.85</v>
      </c>
      <c r="F198" s="170"/>
      <c r="G198" s="171">
        <f>ROUND(E198*F198,2)</f>
        <v>0</v>
      </c>
      <c r="H198" s="158">
        <v>0</v>
      </c>
      <c r="I198" s="157">
        <f>ROUND(E198*H198,2)</f>
        <v>0</v>
      </c>
      <c r="J198" s="158">
        <v>95</v>
      </c>
      <c r="K198" s="157">
        <f>ROUND(E198*J198,2)</f>
        <v>11860.75</v>
      </c>
      <c r="L198" s="157">
        <v>15</v>
      </c>
      <c r="M198" s="157">
        <f>G198*(1+L198/100)</f>
        <v>0</v>
      </c>
      <c r="N198" s="157">
        <v>0</v>
      </c>
      <c r="O198" s="157">
        <f>ROUND(E198*N198,2)</f>
        <v>0</v>
      </c>
      <c r="P198" s="157">
        <v>0</v>
      </c>
      <c r="Q198" s="157">
        <f>ROUND(E198*P198,2)</f>
        <v>0</v>
      </c>
      <c r="R198" s="157"/>
      <c r="S198" s="157" t="s">
        <v>167</v>
      </c>
      <c r="T198" s="157" t="s">
        <v>168</v>
      </c>
      <c r="U198" s="157">
        <v>0</v>
      </c>
      <c r="V198" s="157">
        <f>ROUND(E198*U198,2)</f>
        <v>0</v>
      </c>
      <c r="W198" s="157"/>
      <c r="X198" s="157" t="s">
        <v>169</v>
      </c>
      <c r="Y198" s="148"/>
      <c r="Z198" s="148"/>
      <c r="AA198" s="148"/>
      <c r="AB198" s="148"/>
      <c r="AC198" s="148"/>
      <c r="AD198" s="148"/>
      <c r="AE198" s="148"/>
      <c r="AF198" s="148"/>
      <c r="AG198" s="148" t="s">
        <v>170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">
      <c r="A199" s="155"/>
      <c r="B199" s="156"/>
      <c r="C199" s="187" t="s">
        <v>1215</v>
      </c>
      <c r="D199" s="185"/>
      <c r="E199" s="186">
        <v>124.85</v>
      </c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 t="s">
        <v>200</v>
      </c>
      <c r="AH199" s="148">
        <v>0</v>
      </c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 x14ac:dyDescent="0.2">
      <c r="A200" s="166">
        <v>94</v>
      </c>
      <c r="B200" s="167" t="s">
        <v>488</v>
      </c>
      <c r="C200" s="181" t="s">
        <v>1216</v>
      </c>
      <c r="D200" s="168" t="s">
        <v>264</v>
      </c>
      <c r="E200" s="169">
        <v>24</v>
      </c>
      <c r="F200" s="170"/>
      <c r="G200" s="171">
        <f>ROUND(E200*F200,2)</f>
        <v>0</v>
      </c>
      <c r="H200" s="158">
        <v>0</v>
      </c>
      <c r="I200" s="157">
        <f>ROUND(E200*H200,2)</f>
        <v>0</v>
      </c>
      <c r="J200" s="158">
        <v>1000</v>
      </c>
      <c r="K200" s="157">
        <f>ROUND(E200*J200,2)</f>
        <v>24000</v>
      </c>
      <c r="L200" s="157">
        <v>15</v>
      </c>
      <c r="M200" s="157">
        <f>G200*(1+L200/100)</f>
        <v>0</v>
      </c>
      <c r="N200" s="157">
        <v>0</v>
      </c>
      <c r="O200" s="157">
        <f>ROUND(E200*N200,2)</f>
        <v>0</v>
      </c>
      <c r="P200" s="157">
        <v>0</v>
      </c>
      <c r="Q200" s="157">
        <f>ROUND(E200*P200,2)</f>
        <v>0</v>
      </c>
      <c r="R200" s="157"/>
      <c r="S200" s="157" t="s">
        <v>167</v>
      </c>
      <c r="T200" s="157" t="s">
        <v>168</v>
      </c>
      <c r="U200" s="157">
        <v>0</v>
      </c>
      <c r="V200" s="157">
        <f>ROUND(E200*U200,2)</f>
        <v>0</v>
      </c>
      <c r="W200" s="157"/>
      <c r="X200" s="157" t="s">
        <v>169</v>
      </c>
      <c r="Y200" s="148"/>
      <c r="Z200" s="148"/>
      <c r="AA200" s="148"/>
      <c r="AB200" s="148"/>
      <c r="AC200" s="148"/>
      <c r="AD200" s="148"/>
      <c r="AE200" s="148"/>
      <c r="AF200" s="148"/>
      <c r="AG200" s="148" t="s">
        <v>170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">
      <c r="A201" s="155"/>
      <c r="B201" s="156"/>
      <c r="C201" s="187" t="s">
        <v>1217</v>
      </c>
      <c r="D201" s="185"/>
      <c r="E201" s="186">
        <v>24</v>
      </c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8"/>
      <c r="Z201" s="148"/>
      <c r="AA201" s="148"/>
      <c r="AB201" s="148"/>
      <c r="AC201" s="148"/>
      <c r="AD201" s="148"/>
      <c r="AE201" s="148"/>
      <c r="AF201" s="148"/>
      <c r="AG201" s="148" t="s">
        <v>200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">
      <c r="A202" s="172">
        <v>95</v>
      </c>
      <c r="B202" s="173" t="s">
        <v>490</v>
      </c>
      <c r="C202" s="180" t="s">
        <v>1218</v>
      </c>
      <c r="D202" s="174" t="s">
        <v>264</v>
      </c>
      <c r="E202" s="175">
        <v>3</v>
      </c>
      <c r="F202" s="176"/>
      <c r="G202" s="177">
        <f>ROUND(E202*F202,2)</f>
        <v>0</v>
      </c>
      <c r="H202" s="158">
        <v>0</v>
      </c>
      <c r="I202" s="157">
        <f>ROUND(E202*H202,2)</f>
        <v>0</v>
      </c>
      <c r="J202" s="158">
        <v>200</v>
      </c>
      <c r="K202" s="157">
        <f>ROUND(E202*J202,2)</f>
        <v>600</v>
      </c>
      <c r="L202" s="157">
        <v>15</v>
      </c>
      <c r="M202" s="157">
        <f>G202*(1+L202/100)</f>
        <v>0</v>
      </c>
      <c r="N202" s="157">
        <v>0</v>
      </c>
      <c r="O202" s="157">
        <f>ROUND(E202*N202,2)</f>
        <v>0</v>
      </c>
      <c r="P202" s="157">
        <v>0</v>
      </c>
      <c r="Q202" s="157">
        <f>ROUND(E202*P202,2)</f>
        <v>0</v>
      </c>
      <c r="R202" s="157"/>
      <c r="S202" s="157" t="s">
        <v>167</v>
      </c>
      <c r="T202" s="157" t="s">
        <v>168</v>
      </c>
      <c r="U202" s="157">
        <v>0</v>
      </c>
      <c r="V202" s="157">
        <f>ROUND(E202*U202,2)</f>
        <v>0</v>
      </c>
      <c r="W202" s="157"/>
      <c r="X202" s="157" t="s">
        <v>169</v>
      </c>
      <c r="Y202" s="148"/>
      <c r="Z202" s="148"/>
      <c r="AA202" s="148"/>
      <c r="AB202" s="148"/>
      <c r="AC202" s="148"/>
      <c r="AD202" s="148"/>
      <c r="AE202" s="148"/>
      <c r="AF202" s="148"/>
      <c r="AG202" s="148" t="s">
        <v>170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">
      <c r="A203" s="172">
        <v>96</v>
      </c>
      <c r="B203" s="173" t="s">
        <v>492</v>
      </c>
      <c r="C203" s="180" t="s">
        <v>1219</v>
      </c>
      <c r="D203" s="174" t="s">
        <v>264</v>
      </c>
      <c r="E203" s="175">
        <v>1</v>
      </c>
      <c r="F203" s="176"/>
      <c r="G203" s="177">
        <f>ROUND(E203*F203,2)</f>
        <v>0</v>
      </c>
      <c r="H203" s="158">
        <v>0</v>
      </c>
      <c r="I203" s="157">
        <f>ROUND(E203*H203,2)</f>
        <v>0</v>
      </c>
      <c r="J203" s="158">
        <v>1000</v>
      </c>
      <c r="K203" s="157">
        <f>ROUND(E203*J203,2)</f>
        <v>1000</v>
      </c>
      <c r="L203" s="157">
        <v>15</v>
      </c>
      <c r="M203" s="157">
        <f>G203*(1+L203/100)</f>
        <v>0</v>
      </c>
      <c r="N203" s="157">
        <v>0</v>
      </c>
      <c r="O203" s="157">
        <f>ROUND(E203*N203,2)</f>
        <v>0</v>
      </c>
      <c r="P203" s="157">
        <v>0</v>
      </c>
      <c r="Q203" s="157">
        <f>ROUND(E203*P203,2)</f>
        <v>0</v>
      </c>
      <c r="R203" s="157"/>
      <c r="S203" s="157" t="s">
        <v>167</v>
      </c>
      <c r="T203" s="157" t="s">
        <v>168</v>
      </c>
      <c r="U203" s="157">
        <v>0</v>
      </c>
      <c r="V203" s="157">
        <f>ROUND(E203*U203,2)</f>
        <v>0</v>
      </c>
      <c r="W203" s="157"/>
      <c r="X203" s="157" t="s">
        <v>169</v>
      </c>
      <c r="Y203" s="148"/>
      <c r="Z203" s="148"/>
      <c r="AA203" s="148"/>
      <c r="AB203" s="148"/>
      <c r="AC203" s="148"/>
      <c r="AD203" s="148"/>
      <c r="AE203" s="148"/>
      <c r="AF203" s="148"/>
      <c r="AG203" s="148" t="s">
        <v>170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">
      <c r="A204" s="172">
        <v>97</v>
      </c>
      <c r="B204" s="173" t="s">
        <v>971</v>
      </c>
      <c r="C204" s="180" t="s">
        <v>979</v>
      </c>
      <c r="D204" s="174" t="s">
        <v>264</v>
      </c>
      <c r="E204" s="175">
        <v>10</v>
      </c>
      <c r="F204" s="176"/>
      <c r="G204" s="177">
        <f>ROUND(E204*F204,2)</f>
        <v>0</v>
      </c>
      <c r="H204" s="158">
        <v>0</v>
      </c>
      <c r="I204" s="157">
        <f>ROUND(E204*H204,2)</f>
        <v>0</v>
      </c>
      <c r="J204" s="158">
        <v>2500</v>
      </c>
      <c r="K204" s="157">
        <f>ROUND(E204*J204,2)</f>
        <v>25000</v>
      </c>
      <c r="L204" s="157">
        <v>15</v>
      </c>
      <c r="M204" s="157">
        <f>G204*(1+L204/100)</f>
        <v>0</v>
      </c>
      <c r="N204" s="157">
        <v>0</v>
      </c>
      <c r="O204" s="157">
        <f>ROUND(E204*N204,2)</f>
        <v>0</v>
      </c>
      <c r="P204" s="157">
        <v>0</v>
      </c>
      <c r="Q204" s="157">
        <f>ROUND(E204*P204,2)</f>
        <v>0</v>
      </c>
      <c r="R204" s="157"/>
      <c r="S204" s="157" t="s">
        <v>167</v>
      </c>
      <c r="T204" s="157" t="s">
        <v>168</v>
      </c>
      <c r="U204" s="157">
        <v>0</v>
      </c>
      <c r="V204" s="157">
        <f>ROUND(E204*U204,2)</f>
        <v>0</v>
      </c>
      <c r="W204" s="157"/>
      <c r="X204" s="157" t="s">
        <v>169</v>
      </c>
      <c r="Y204" s="148"/>
      <c r="Z204" s="148"/>
      <c r="AA204" s="148"/>
      <c r="AB204" s="148"/>
      <c r="AC204" s="148"/>
      <c r="AD204" s="148"/>
      <c r="AE204" s="148"/>
      <c r="AF204" s="148"/>
      <c r="AG204" s="148" t="s">
        <v>170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 x14ac:dyDescent="0.2">
      <c r="A205" s="172">
        <v>98</v>
      </c>
      <c r="B205" s="173" t="s">
        <v>494</v>
      </c>
      <c r="C205" s="180" t="s">
        <v>495</v>
      </c>
      <c r="D205" s="174" t="s">
        <v>166</v>
      </c>
      <c r="E205" s="175">
        <v>1</v>
      </c>
      <c r="F205" s="176"/>
      <c r="G205" s="177">
        <f>ROUND(E205*F205,2)</f>
        <v>0</v>
      </c>
      <c r="H205" s="158">
        <v>0</v>
      </c>
      <c r="I205" s="157">
        <f>ROUND(E205*H205,2)</f>
        <v>0</v>
      </c>
      <c r="J205" s="158">
        <v>50000</v>
      </c>
      <c r="K205" s="157">
        <f>ROUND(E205*J205,2)</f>
        <v>50000</v>
      </c>
      <c r="L205" s="157">
        <v>15</v>
      </c>
      <c r="M205" s="157">
        <f>G205*(1+L205/100)</f>
        <v>0</v>
      </c>
      <c r="N205" s="157">
        <v>0</v>
      </c>
      <c r="O205" s="157">
        <f>ROUND(E205*N205,2)</f>
        <v>0</v>
      </c>
      <c r="P205" s="157">
        <v>0</v>
      </c>
      <c r="Q205" s="157">
        <f>ROUND(E205*P205,2)</f>
        <v>0</v>
      </c>
      <c r="R205" s="157"/>
      <c r="S205" s="157" t="s">
        <v>167</v>
      </c>
      <c r="T205" s="157" t="s">
        <v>168</v>
      </c>
      <c r="U205" s="157">
        <v>0</v>
      </c>
      <c r="V205" s="157">
        <f>ROUND(E205*U205,2)</f>
        <v>0</v>
      </c>
      <c r="W205" s="157"/>
      <c r="X205" s="157" t="s">
        <v>169</v>
      </c>
      <c r="Y205" s="148"/>
      <c r="Z205" s="148"/>
      <c r="AA205" s="148"/>
      <c r="AB205" s="148"/>
      <c r="AC205" s="148"/>
      <c r="AD205" s="148"/>
      <c r="AE205" s="148"/>
      <c r="AF205" s="148"/>
      <c r="AG205" s="148" t="s">
        <v>170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">
      <c r="A206" s="166">
        <v>99</v>
      </c>
      <c r="B206" s="167" t="s">
        <v>496</v>
      </c>
      <c r="C206" s="181" t="s">
        <v>497</v>
      </c>
      <c r="D206" s="168" t="s">
        <v>343</v>
      </c>
      <c r="E206" s="169">
        <v>111.15</v>
      </c>
      <c r="F206" s="170"/>
      <c r="G206" s="171">
        <f>ROUND(E206*F206,2)</f>
        <v>0</v>
      </c>
      <c r="H206" s="158">
        <v>0</v>
      </c>
      <c r="I206" s="157">
        <f>ROUND(E206*H206,2)</f>
        <v>0</v>
      </c>
      <c r="J206" s="158">
        <v>500</v>
      </c>
      <c r="K206" s="157">
        <f>ROUND(E206*J206,2)</f>
        <v>55575</v>
      </c>
      <c r="L206" s="157">
        <v>15</v>
      </c>
      <c r="M206" s="157">
        <f>G206*(1+L206/100)</f>
        <v>0</v>
      </c>
      <c r="N206" s="157">
        <v>0</v>
      </c>
      <c r="O206" s="157">
        <f>ROUND(E206*N206,2)</f>
        <v>0</v>
      </c>
      <c r="P206" s="157">
        <v>0</v>
      </c>
      <c r="Q206" s="157">
        <f>ROUND(E206*P206,2)</f>
        <v>0</v>
      </c>
      <c r="R206" s="157"/>
      <c r="S206" s="157" t="s">
        <v>167</v>
      </c>
      <c r="T206" s="157" t="s">
        <v>168</v>
      </c>
      <c r="U206" s="157">
        <v>0</v>
      </c>
      <c r="V206" s="157">
        <f>ROUND(E206*U206,2)</f>
        <v>0</v>
      </c>
      <c r="W206" s="157"/>
      <c r="X206" s="157" t="s">
        <v>169</v>
      </c>
      <c r="Y206" s="148"/>
      <c r="Z206" s="148"/>
      <c r="AA206" s="148"/>
      <c r="AB206" s="148"/>
      <c r="AC206" s="148"/>
      <c r="AD206" s="148"/>
      <c r="AE206" s="148"/>
      <c r="AF206" s="148"/>
      <c r="AG206" s="148" t="s">
        <v>170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">
      <c r="A207" s="155"/>
      <c r="B207" s="156"/>
      <c r="C207" s="187" t="s">
        <v>1220</v>
      </c>
      <c r="D207" s="185"/>
      <c r="E207" s="186">
        <v>111.15</v>
      </c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48"/>
      <c r="Z207" s="148"/>
      <c r="AA207" s="148"/>
      <c r="AB207" s="148"/>
      <c r="AC207" s="148"/>
      <c r="AD207" s="148"/>
      <c r="AE207" s="148"/>
      <c r="AF207" s="148"/>
      <c r="AG207" s="148" t="s">
        <v>200</v>
      </c>
      <c r="AH207" s="148">
        <v>0</v>
      </c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 x14ac:dyDescent="0.2">
      <c r="A208" s="172">
        <v>100</v>
      </c>
      <c r="B208" s="173" t="s">
        <v>499</v>
      </c>
      <c r="C208" s="180" t="s">
        <v>500</v>
      </c>
      <c r="D208" s="174" t="s">
        <v>343</v>
      </c>
      <c r="E208" s="175">
        <v>55.5</v>
      </c>
      <c r="F208" s="176"/>
      <c r="G208" s="177">
        <f t="shared" ref="G208:G213" si="14">ROUND(E208*F208,2)</f>
        <v>0</v>
      </c>
      <c r="H208" s="158">
        <v>0</v>
      </c>
      <c r="I208" s="157">
        <f t="shared" ref="I208:I213" si="15">ROUND(E208*H208,2)</f>
        <v>0</v>
      </c>
      <c r="J208" s="158">
        <v>500</v>
      </c>
      <c r="K208" s="157">
        <f t="shared" ref="K208:K213" si="16">ROUND(E208*J208,2)</f>
        <v>27750</v>
      </c>
      <c r="L208" s="157">
        <v>15</v>
      </c>
      <c r="M208" s="157">
        <f t="shared" ref="M208:M213" si="17">G208*(1+L208/100)</f>
        <v>0</v>
      </c>
      <c r="N208" s="157">
        <v>0</v>
      </c>
      <c r="O208" s="157">
        <f t="shared" ref="O208:O213" si="18">ROUND(E208*N208,2)</f>
        <v>0</v>
      </c>
      <c r="P208" s="157">
        <v>0</v>
      </c>
      <c r="Q208" s="157">
        <f t="shared" ref="Q208:Q213" si="19">ROUND(E208*P208,2)</f>
        <v>0</v>
      </c>
      <c r="R208" s="157"/>
      <c r="S208" s="157" t="s">
        <v>167</v>
      </c>
      <c r="T208" s="157" t="s">
        <v>168</v>
      </c>
      <c r="U208" s="157">
        <v>0</v>
      </c>
      <c r="V208" s="157">
        <f t="shared" ref="V208:V213" si="20">ROUND(E208*U208,2)</f>
        <v>0</v>
      </c>
      <c r="W208" s="157"/>
      <c r="X208" s="157" t="s">
        <v>169</v>
      </c>
      <c r="Y208" s="148"/>
      <c r="Z208" s="148"/>
      <c r="AA208" s="148"/>
      <c r="AB208" s="148"/>
      <c r="AC208" s="148"/>
      <c r="AD208" s="148"/>
      <c r="AE208" s="148"/>
      <c r="AF208" s="148"/>
      <c r="AG208" s="148" t="s">
        <v>170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ht="22.5" outlineLevel="1" x14ac:dyDescent="0.2">
      <c r="A209" s="172">
        <v>101</v>
      </c>
      <c r="B209" s="173" t="s">
        <v>501</v>
      </c>
      <c r="C209" s="180" t="s">
        <v>502</v>
      </c>
      <c r="D209" s="174" t="s">
        <v>343</v>
      </c>
      <c r="E209" s="175">
        <v>43</v>
      </c>
      <c r="F209" s="176"/>
      <c r="G209" s="177">
        <f t="shared" si="14"/>
        <v>0</v>
      </c>
      <c r="H209" s="158">
        <v>0</v>
      </c>
      <c r="I209" s="157">
        <f t="shared" si="15"/>
        <v>0</v>
      </c>
      <c r="J209" s="158">
        <v>500</v>
      </c>
      <c r="K209" s="157">
        <f t="shared" si="16"/>
        <v>21500</v>
      </c>
      <c r="L209" s="157">
        <v>15</v>
      </c>
      <c r="M209" s="157">
        <f t="shared" si="17"/>
        <v>0</v>
      </c>
      <c r="N209" s="157">
        <v>0</v>
      </c>
      <c r="O209" s="157">
        <f t="shared" si="18"/>
        <v>0</v>
      </c>
      <c r="P209" s="157">
        <v>0</v>
      </c>
      <c r="Q209" s="157">
        <f t="shared" si="19"/>
        <v>0</v>
      </c>
      <c r="R209" s="157"/>
      <c r="S209" s="157" t="s">
        <v>167</v>
      </c>
      <c r="T209" s="157" t="s">
        <v>168</v>
      </c>
      <c r="U209" s="157">
        <v>0</v>
      </c>
      <c r="V209" s="157">
        <f t="shared" si="20"/>
        <v>0</v>
      </c>
      <c r="W209" s="157"/>
      <c r="X209" s="157" t="s">
        <v>169</v>
      </c>
      <c r="Y209" s="148"/>
      <c r="Z209" s="148"/>
      <c r="AA209" s="148"/>
      <c r="AB209" s="148"/>
      <c r="AC209" s="148"/>
      <c r="AD209" s="148"/>
      <c r="AE209" s="148"/>
      <c r="AF209" s="148"/>
      <c r="AG209" s="148" t="s">
        <v>170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 x14ac:dyDescent="0.2">
      <c r="A210" s="172">
        <v>102</v>
      </c>
      <c r="B210" s="173" t="s">
        <v>504</v>
      </c>
      <c r="C210" s="180" t="s">
        <v>505</v>
      </c>
      <c r="D210" s="174" t="s">
        <v>343</v>
      </c>
      <c r="E210" s="175">
        <v>43</v>
      </c>
      <c r="F210" s="176"/>
      <c r="G210" s="177">
        <f t="shared" si="14"/>
        <v>0</v>
      </c>
      <c r="H210" s="158">
        <v>0</v>
      </c>
      <c r="I210" s="157">
        <f t="shared" si="15"/>
        <v>0</v>
      </c>
      <c r="J210" s="158">
        <v>400</v>
      </c>
      <c r="K210" s="157">
        <f t="shared" si="16"/>
        <v>17200</v>
      </c>
      <c r="L210" s="157">
        <v>15</v>
      </c>
      <c r="M210" s="157">
        <f t="shared" si="17"/>
        <v>0</v>
      </c>
      <c r="N210" s="157">
        <v>0</v>
      </c>
      <c r="O210" s="157">
        <f t="shared" si="18"/>
        <v>0</v>
      </c>
      <c r="P210" s="157">
        <v>0</v>
      </c>
      <c r="Q210" s="157">
        <f t="shared" si="19"/>
        <v>0</v>
      </c>
      <c r="R210" s="157"/>
      <c r="S210" s="157" t="s">
        <v>167</v>
      </c>
      <c r="T210" s="157" t="s">
        <v>168</v>
      </c>
      <c r="U210" s="157">
        <v>0</v>
      </c>
      <c r="V210" s="157">
        <f t="shared" si="20"/>
        <v>0</v>
      </c>
      <c r="W210" s="157"/>
      <c r="X210" s="157" t="s">
        <v>169</v>
      </c>
      <c r="Y210" s="148"/>
      <c r="Z210" s="148"/>
      <c r="AA210" s="148"/>
      <c r="AB210" s="148"/>
      <c r="AC210" s="148"/>
      <c r="AD210" s="148"/>
      <c r="AE210" s="148"/>
      <c r="AF210" s="148"/>
      <c r="AG210" s="148" t="s">
        <v>170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ht="22.5" outlineLevel="1" x14ac:dyDescent="0.2">
      <c r="A211" s="172">
        <v>103</v>
      </c>
      <c r="B211" s="173" t="s">
        <v>507</v>
      </c>
      <c r="C211" s="180" t="s">
        <v>508</v>
      </c>
      <c r="D211" s="174" t="s">
        <v>264</v>
      </c>
      <c r="E211" s="175">
        <v>27</v>
      </c>
      <c r="F211" s="176"/>
      <c r="G211" s="177">
        <f t="shared" si="14"/>
        <v>0</v>
      </c>
      <c r="H211" s="158">
        <v>0</v>
      </c>
      <c r="I211" s="157">
        <f t="shared" si="15"/>
        <v>0</v>
      </c>
      <c r="J211" s="158">
        <v>10000</v>
      </c>
      <c r="K211" s="157">
        <f t="shared" si="16"/>
        <v>270000</v>
      </c>
      <c r="L211" s="157">
        <v>15</v>
      </c>
      <c r="M211" s="157">
        <f t="shared" si="17"/>
        <v>0</v>
      </c>
      <c r="N211" s="157">
        <v>0</v>
      </c>
      <c r="O211" s="157">
        <f t="shared" si="18"/>
        <v>0</v>
      </c>
      <c r="P211" s="157">
        <v>0</v>
      </c>
      <c r="Q211" s="157">
        <f t="shared" si="19"/>
        <v>0</v>
      </c>
      <c r="R211" s="157"/>
      <c r="S211" s="157" t="s">
        <v>167</v>
      </c>
      <c r="T211" s="157" t="s">
        <v>168</v>
      </c>
      <c r="U211" s="157">
        <v>0</v>
      </c>
      <c r="V211" s="157">
        <f t="shared" si="20"/>
        <v>0</v>
      </c>
      <c r="W211" s="157"/>
      <c r="X211" s="157" t="s">
        <v>169</v>
      </c>
      <c r="Y211" s="148"/>
      <c r="Z211" s="148"/>
      <c r="AA211" s="148"/>
      <c r="AB211" s="148"/>
      <c r="AC211" s="148"/>
      <c r="AD211" s="148"/>
      <c r="AE211" s="148"/>
      <c r="AF211" s="148"/>
      <c r="AG211" s="148" t="s">
        <v>170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ht="22.5" outlineLevel="1" x14ac:dyDescent="0.2">
      <c r="A212" s="172">
        <v>104</v>
      </c>
      <c r="B212" s="173" t="s">
        <v>509</v>
      </c>
      <c r="C212" s="180" t="s">
        <v>510</v>
      </c>
      <c r="D212" s="174" t="s">
        <v>264</v>
      </c>
      <c r="E212" s="175">
        <v>5</v>
      </c>
      <c r="F212" s="176"/>
      <c r="G212" s="177">
        <f t="shared" si="14"/>
        <v>0</v>
      </c>
      <c r="H212" s="158">
        <v>0</v>
      </c>
      <c r="I212" s="157">
        <f t="shared" si="15"/>
        <v>0</v>
      </c>
      <c r="J212" s="158">
        <v>6500</v>
      </c>
      <c r="K212" s="157">
        <f t="shared" si="16"/>
        <v>32500</v>
      </c>
      <c r="L212" s="157">
        <v>15</v>
      </c>
      <c r="M212" s="157">
        <f t="shared" si="17"/>
        <v>0</v>
      </c>
      <c r="N212" s="157">
        <v>0</v>
      </c>
      <c r="O212" s="157">
        <f t="shared" si="18"/>
        <v>0</v>
      </c>
      <c r="P212" s="157">
        <v>0</v>
      </c>
      <c r="Q212" s="157">
        <f t="shared" si="19"/>
        <v>0</v>
      </c>
      <c r="R212" s="157"/>
      <c r="S212" s="157" t="s">
        <v>167</v>
      </c>
      <c r="T212" s="157" t="s">
        <v>168</v>
      </c>
      <c r="U212" s="157">
        <v>0</v>
      </c>
      <c r="V212" s="157">
        <f t="shared" si="20"/>
        <v>0</v>
      </c>
      <c r="W212" s="157"/>
      <c r="X212" s="157" t="s">
        <v>169</v>
      </c>
      <c r="Y212" s="148"/>
      <c r="Z212" s="148"/>
      <c r="AA212" s="148"/>
      <c r="AB212" s="148"/>
      <c r="AC212" s="148"/>
      <c r="AD212" s="148"/>
      <c r="AE212" s="148"/>
      <c r="AF212" s="148"/>
      <c r="AG212" s="148" t="s">
        <v>170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ht="22.5" outlineLevel="1" x14ac:dyDescent="0.2">
      <c r="A213" s="172">
        <v>105</v>
      </c>
      <c r="B213" s="173" t="s">
        <v>511</v>
      </c>
      <c r="C213" s="180" t="s">
        <v>512</v>
      </c>
      <c r="D213" s="174" t="s">
        <v>264</v>
      </c>
      <c r="E213" s="175">
        <v>5</v>
      </c>
      <c r="F213" s="176"/>
      <c r="G213" s="177">
        <f t="shared" si="14"/>
        <v>0</v>
      </c>
      <c r="H213" s="158">
        <v>0</v>
      </c>
      <c r="I213" s="157">
        <f t="shared" si="15"/>
        <v>0</v>
      </c>
      <c r="J213" s="158">
        <v>6000</v>
      </c>
      <c r="K213" s="157">
        <f t="shared" si="16"/>
        <v>30000</v>
      </c>
      <c r="L213" s="157">
        <v>15</v>
      </c>
      <c r="M213" s="157">
        <f t="shared" si="17"/>
        <v>0</v>
      </c>
      <c r="N213" s="157">
        <v>0</v>
      </c>
      <c r="O213" s="157">
        <f t="shared" si="18"/>
        <v>0</v>
      </c>
      <c r="P213" s="157">
        <v>0</v>
      </c>
      <c r="Q213" s="157">
        <f t="shared" si="19"/>
        <v>0</v>
      </c>
      <c r="R213" s="157"/>
      <c r="S213" s="157" t="s">
        <v>167</v>
      </c>
      <c r="T213" s="157" t="s">
        <v>168</v>
      </c>
      <c r="U213" s="157">
        <v>0</v>
      </c>
      <c r="V213" s="157">
        <f t="shared" si="20"/>
        <v>0</v>
      </c>
      <c r="W213" s="157"/>
      <c r="X213" s="157" t="s">
        <v>169</v>
      </c>
      <c r="Y213" s="148"/>
      <c r="Z213" s="148"/>
      <c r="AA213" s="148"/>
      <c r="AB213" s="148"/>
      <c r="AC213" s="148"/>
      <c r="AD213" s="148"/>
      <c r="AE213" s="148"/>
      <c r="AF213" s="148"/>
      <c r="AG213" s="148" t="s">
        <v>170</v>
      </c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x14ac:dyDescent="0.2">
      <c r="A214" s="160" t="s">
        <v>162</v>
      </c>
      <c r="B214" s="161" t="s">
        <v>91</v>
      </c>
      <c r="C214" s="179" t="s">
        <v>92</v>
      </c>
      <c r="D214" s="162"/>
      <c r="E214" s="163"/>
      <c r="F214" s="164"/>
      <c r="G214" s="165">
        <f>SUMIF(AG215:AG215,"&lt;&gt;NOR",G215:G215)</f>
        <v>0</v>
      </c>
      <c r="H214" s="159"/>
      <c r="I214" s="159">
        <f>SUM(I215:I215)</f>
        <v>0</v>
      </c>
      <c r="J214" s="159"/>
      <c r="K214" s="159">
        <f>SUM(K215:K215)</f>
        <v>261603.46</v>
      </c>
      <c r="L214" s="159"/>
      <c r="M214" s="159">
        <f>SUM(M215:M215)</f>
        <v>0</v>
      </c>
      <c r="N214" s="159"/>
      <c r="O214" s="159">
        <f>SUM(O215:O215)</f>
        <v>0</v>
      </c>
      <c r="P214" s="159"/>
      <c r="Q214" s="159">
        <f>SUM(Q215:Q215)</f>
        <v>0</v>
      </c>
      <c r="R214" s="159"/>
      <c r="S214" s="159"/>
      <c r="T214" s="159"/>
      <c r="U214" s="159"/>
      <c r="V214" s="159">
        <f>SUM(V215:V215)</f>
        <v>627.04</v>
      </c>
      <c r="W214" s="159"/>
      <c r="X214" s="159"/>
      <c r="AG214" t="s">
        <v>163</v>
      </c>
    </row>
    <row r="215" spans="1:60" outlineLevel="1" x14ac:dyDescent="0.2">
      <c r="A215" s="172">
        <v>106</v>
      </c>
      <c r="B215" s="173" t="s">
        <v>517</v>
      </c>
      <c r="C215" s="180" t="s">
        <v>518</v>
      </c>
      <c r="D215" s="174" t="s">
        <v>231</v>
      </c>
      <c r="E215" s="175">
        <v>334.95961999999997</v>
      </c>
      <c r="F215" s="176"/>
      <c r="G215" s="177">
        <f>ROUND(E215*F215,2)</f>
        <v>0</v>
      </c>
      <c r="H215" s="158">
        <v>0</v>
      </c>
      <c r="I215" s="157">
        <f>ROUND(E215*H215,2)</f>
        <v>0</v>
      </c>
      <c r="J215" s="158">
        <v>781</v>
      </c>
      <c r="K215" s="157">
        <f>ROUND(E215*J215,2)</f>
        <v>261603.46</v>
      </c>
      <c r="L215" s="157">
        <v>15</v>
      </c>
      <c r="M215" s="157">
        <f>G215*(1+L215/100)</f>
        <v>0</v>
      </c>
      <c r="N215" s="157">
        <v>0</v>
      </c>
      <c r="O215" s="157">
        <f>ROUND(E215*N215,2)</f>
        <v>0</v>
      </c>
      <c r="P215" s="157">
        <v>0</v>
      </c>
      <c r="Q215" s="157">
        <f>ROUND(E215*P215,2)</f>
        <v>0</v>
      </c>
      <c r="R215" s="157"/>
      <c r="S215" s="157" t="s">
        <v>187</v>
      </c>
      <c r="T215" s="157" t="s">
        <v>187</v>
      </c>
      <c r="U215" s="157">
        <v>1.8720000000000001</v>
      </c>
      <c r="V215" s="157">
        <f>ROUND(E215*U215,2)</f>
        <v>627.04</v>
      </c>
      <c r="W215" s="157"/>
      <c r="X215" s="157" t="s">
        <v>169</v>
      </c>
      <c r="Y215" s="148"/>
      <c r="Z215" s="148"/>
      <c r="AA215" s="148"/>
      <c r="AB215" s="148"/>
      <c r="AC215" s="148"/>
      <c r="AD215" s="148"/>
      <c r="AE215" s="148"/>
      <c r="AF215" s="148"/>
      <c r="AG215" s="148" t="s">
        <v>454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x14ac:dyDescent="0.2">
      <c r="A216" s="160" t="s">
        <v>162</v>
      </c>
      <c r="B216" s="161" t="s">
        <v>95</v>
      </c>
      <c r="C216" s="179" t="s">
        <v>96</v>
      </c>
      <c r="D216" s="162"/>
      <c r="E216" s="163"/>
      <c r="F216" s="164"/>
      <c r="G216" s="165">
        <f>SUMIF(AG217:AG232,"&lt;&gt;NOR",G217:G232)</f>
        <v>0</v>
      </c>
      <c r="H216" s="159"/>
      <c r="I216" s="159">
        <f>SUM(I217:I232)</f>
        <v>152471.78999999998</v>
      </c>
      <c r="J216" s="159"/>
      <c r="K216" s="159">
        <f>SUM(K217:K232)</f>
        <v>136896.60999999999</v>
      </c>
      <c r="L216" s="159"/>
      <c r="M216" s="159">
        <f>SUM(M217:M232)</f>
        <v>0</v>
      </c>
      <c r="N216" s="159"/>
      <c r="O216" s="159">
        <f>SUM(O217:O232)</f>
        <v>3.5799999999999996</v>
      </c>
      <c r="P216" s="159"/>
      <c r="Q216" s="159">
        <f>SUM(Q217:Q232)</f>
        <v>0</v>
      </c>
      <c r="R216" s="159"/>
      <c r="S216" s="159"/>
      <c r="T216" s="159"/>
      <c r="U216" s="159"/>
      <c r="V216" s="159">
        <f>SUM(V217:V232)</f>
        <v>232.19</v>
      </c>
      <c r="W216" s="159"/>
      <c r="X216" s="159"/>
      <c r="AG216" t="s">
        <v>163</v>
      </c>
    </row>
    <row r="217" spans="1:60" outlineLevel="1" x14ac:dyDescent="0.2">
      <c r="A217" s="166">
        <v>107</v>
      </c>
      <c r="B217" s="167" t="s">
        <v>519</v>
      </c>
      <c r="C217" s="181" t="s">
        <v>520</v>
      </c>
      <c r="D217" s="168" t="s">
        <v>218</v>
      </c>
      <c r="E217" s="169">
        <v>144.00899999999999</v>
      </c>
      <c r="F217" s="170"/>
      <c r="G217" s="171">
        <f>ROUND(E217*F217,2)</f>
        <v>0</v>
      </c>
      <c r="H217" s="158">
        <v>47.8</v>
      </c>
      <c r="I217" s="157">
        <f>ROUND(E217*H217,2)</f>
        <v>6883.63</v>
      </c>
      <c r="J217" s="158">
        <v>168.2</v>
      </c>
      <c r="K217" s="157">
        <f>ROUND(E217*J217,2)</f>
        <v>24222.31</v>
      </c>
      <c r="L217" s="157">
        <v>15</v>
      </c>
      <c r="M217" s="157">
        <f>G217*(1+L217/100)</f>
        <v>0</v>
      </c>
      <c r="N217" s="157">
        <v>8.0000000000000007E-5</v>
      </c>
      <c r="O217" s="157">
        <f>ROUND(E217*N217,2)</f>
        <v>0.01</v>
      </c>
      <c r="P217" s="157">
        <v>0</v>
      </c>
      <c r="Q217" s="157">
        <f>ROUND(E217*P217,2)</f>
        <v>0</v>
      </c>
      <c r="R217" s="157"/>
      <c r="S217" s="157" t="s">
        <v>187</v>
      </c>
      <c r="T217" s="157" t="s">
        <v>187</v>
      </c>
      <c r="U217" s="157">
        <v>0.34</v>
      </c>
      <c r="V217" s="157">
        <f>ROUND(E217*U217,2)</f>
        <v>48.96</v>
      </c>
      <c r="W217" s="157"/>
      <c r="X217" s="157" t="s">
        <v>169</v>
      </c>
      <c r="Y217" s="148"/>
      <c r="Z217" s="148"/>
      <c r="AA217" s="148"/>
      <c r="AB217" s="148"/>
      <c r="AC217" s="148"/>
      <c r="AD217" s="148"/>
      <c r="AE217" s="148"/>
      <c r="AF217" s="148"/>
      <c r="AG217" s="148" t="s">
        <v>407</v>
      </c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 x14ac:dyDescent="0.2">
      <c r="A218" s="155"/>
      <c r="B218" s="156"/>
      <c r="C218" s="187" t="s">
        <v>1221</v>
      </c>
      <c r="D218" s="185"/>
      <c r="E218" s="186">
        <v>28.92</v>
      </c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48"/>
      <c r="Z218" s="148"/>
      <c r="AA218" s="148"/>
      <c r="AB218" s="148"/>
      <c r="AC218" s="148"/>
      <c r="AD218" s="148"/>
      <c r="AE218" s="148"/>
      <c r="AF218" s="148"/>
      <c r="AG218" s="148" t="s">
        <v>200</v>
      </c>
      <c r="AH218" s="148">
        <v>0</v>
      </c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">
      <c r="A219" s="155"/>
      <c r="B219" s="156"/>
      <c r="C219" s="187" t="s">
        <v>1222</v>
      </c>
      <c r="D219" s="185"/>
      <c r="E219" s="186">
        <v>115.09</v>
      </c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48"/>
      <c r="Z219" s="148"/>
      <c r="AA219" s="148"/>
      <c r="AB219" s="148"/>
      <c r="AC219" s="148"/>
      <c r="AD219" s="148"/>
      <c r="AE219" s="148"/>
      <c r="AF219" s="148"/>
      <c r="AG219" s="148" t="s">
        <v>200</v>
      </c>
      <c r="AH219" s="148">
        <v>0</v>
      </c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ht="22.5" outlineLevel="1" x14ac:dyDescent="0.2">
      <c r="A220" s="166">
        <v>108</v>
      </c>
      <c r="B220" s="167" t="s">
        <v>521</v>
      </c>
      <c r="C220" s="181" t="s">
        <v>522</v>
      </c>
      <c r="D220" s="168" t="s">
        <v>218</v>
      </c>
      <c r="E220" s="169">
        <v>175.97900000000001</v>
      </c>
      <c r="F220" s="170"/>
      <c r="G220" s="171">
        <f>ROUND(E220*F220,2)</f>
        <v>0</v>
      </c>
      <c r="H220" s="158">
        <v>28.97</v>
      </c>
      <c r="I220" s="157">
        <f>ROUND(E220*H220,2)</f>
        <v>5098.1099999999997</v>
      </c>
      <c r="J220" s="158">
        <v>72.03</v>
      </c>
      <c r="K220" s="157">
        <f>ROUND(E220*J220,2)</f>
        <v>12675.77</v>
      </c>
      <c r="L220" s="157">
        <v>15</v>
      </c>
      <c r="M220" s="157">
        <f>G220*(1+L220/100)</f>
        <v>0</v>
      </c>
      <c r="N220" s="157">
        <v>5.1999999999999995E-4</v>
      </c>
      <c r="O220" s="157">
        <f>ROUND(E220*N220,2)</f>
        <v>0.09</v>
      </c>
      <c r="P220" s="157">
        <v>0</v>
      </c>
      <c r="Q220" s="157">
        <f>ROUND(E220*P220,2)</f>
        <v>0</v>
      </c>
      <c r="R220" s="157"/>
      <c r="S220" s="157" t="s">
        <v>523</v>
      </c>
      <c r="T220" s="157" t="s">
        <v>411</v>
      </c>
      <c r="U220" s="157">
        <v>0.19600000000000001</v>
      </c>
      <c r="V220" s="157">
        <f>ROUND(E220*U220,2)</f>
        <v>34.49</v>
      </c>
      <c r="W220" s="157"/>
      <c r="X220" s="157" t="s">
        <v>169</v>
      </c>
      <c r="Y220" s="148"/>
      <c r="Z220" s="148"/>
      <c r="AA220" s="148"/>
      <c r="AB220" s="148"/>
      <c r="AC220" s="148"/>
      <c r="AD220" s="148"/>
      <c r="AE220" s="148"/>
      <c r="AF220" s="148"/>
      <c r="AG220" s="148" t="s">
        <v>407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">
      <c r="A221" s="155"/>
      <c r="B221" s="156"/>
      <c r="C221" s="187" t="s">
        <v>1223</v>
      </c>
      <c r="D221" s="185"/>
      <c r="E221" s="186">
        <v>144.01</v>
      </c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48"/>
      <c r="Z221" s="148"/>
      <c r="AA221" s="148"/>
      <c r="AB221" s="148"/>
      <c r="AC221" s="148"/>
      <c r="AD221" s="148"/>
      <c r="AE221" s="148"/>
      <c r="AF221" s="148"/>
      <c r="AG221" s="148" t="s">
        <v>200</v>
      </c>
      <c r="AH221" s="148">
        <v>0</v>
      </c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">
      <c r="A222" s="155"/>
      <c r="B222" s="156"/>
      <c r="C222" s="187" t="s">
        <v>1224</v>
      </c>
      <c r="D222" s="185"/>
      <c r="E222" s="186">
        <v>31.97</v>
      </c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48"/>
      <c r="Z222" s="148"/>
      <c r="AA222" s="148"/>
      <c r="AB222" s="148"/>
      <c r="AC222" s="148"/>
      <c r="AD222" s="148"/>
      <c r="AE222" s="148"/>
      <c r="AF222" s="148"/>
      <c r="AG222" s="148" t="s">
        <v>200</v>
      </c>
      <c r="AH222" s="148">
        <v>0</v>
      </c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">
      <c r="A223" s="172">
        <v>109</v>
      </c>
      <c r="B223" s="173" t="s">
        <v>524</v>
      </c>
      <c r="C223" s="180" t="s">
        <v>525</v>
      </c>
      <c r="D223" s="174" t="s">
        <v>231</v>
      </c>
      <c r="E223" s="175">
        <v>0.13471</v>
      </c>
      <c r="F223" s="176"/>
      <c r="G223" s="177">
        <f>ROUND(E223*F223,2)</f>
        <v>0</v>
      </c>
      <c r="H223" s="158">
        <v>0</v>
      </c>
      <c r="I223" s="157">
        <f>ROUND(E223*H223,2)</f>
        <v>0</v>
      </c>
      <c r="J223" s="158">
        <v>969</v>
      </c>
      <c r="K223" s="157">
        <f>ROUND(E223*J223,2)</f>
        <v>130.53</v>
      </c>
      <c r="L223" s="157">
        <v>15</v>
      </c>
      <c r="M223" s="157">
        <f>G223*(1+L223/100)</f>
        <v>0</v>
      </c>
      <c r="N223" s="157">
        <v>0</v>
      </c>
      <c r="O223" s="157">
        <f>ROUND(E223*N223,2)</f>
        <v>0</v>
      </c>
      <c r="P223" s="157">
        <v>0</v>
      </c>
      <c r="Q223" s="157">
        <f>ROUND(E223*P223,2)</f>
        <v>0</v>
      </c>
      <c r="R223" s="157"/>
      <c r="S223" s="157" t="s">
        <v>187</v>
      </c>
      <c r="T223" s="157" t="s">
        <v>187</v>
      </c>
      <c r="U223" s="157">
        <v>1.5669999999999999</v>
      </c>
      <c r="V223" s="157">
        <f>ROUND(E223*U223,2)</f>
        <v>0.21</v>
      </c>
      <c r="W223" s="157"/>
      <c r="X223" s="157" t="s">
        <v>169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454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ht="22.5" outlineLevel="1" x14ac:dyDescent="0.2">
      <c r="A224" s="166">
        <v>110</v>
      </c>
      <c r="B224" s="167" t="s">
        <v>983</v>
      </c>
      <c r="C224" s="181" t="s">
        <v>1225</v>
      </c>
      <c r="D224" s="168" t="s">
        <v>218</v>
      </c>
      <c r="E224" s="169">
        <v>108.78</v>
      </c>
      <c r="F224" s="170"/>
      <c r="G224" s="171">
        <f>ROUND(E224*F224,2)</f>
        <v>0</v>
      </c>
      <c r="H224" s="158">
        <v>0</v>
      </c>
      <c r="I224" s="157">
        <f>ROUND(E224*H224,2)</f>
        <v>0</v>
      </c>
      <c r="J224" s="158">
        <v>295</v>
      </c>
      <c r="K224" s="157">
        <f>ROUND(E224*J224,2)</f>
        <v>32090.1</v>
      </c>
      <c r="L224" s="157">
        <v>15</v>
      </c>
      <c r="M224" s="157">
        <f>G224*(1+L224/100)</f>
        <v>0</v>
      </c>
      <c r="N224" s="157">
        <v>0</v>
      </c>
      <c r="O224" s="157">
        <f>ROUND(E224*N224,2)</f>
        <v>0</v>
      </c>
      <c r="P224" s="157">
        <v>0</v>
      </c>
      <c r="Q224" s="157">
        <f>ROUND(E224*P224,2)</f>
        <v>0</v>
      </c>
      <c r="R224" s="157"/>
      <c r="S224" s="157" t="s">
        <v>167</v>
      </c>
      <c r="T224" s="157" t="s">
        <v>168</v>
      </c>
      <c r="U224" s="157">
        <v>0</v>
      </c>
      <c r="V224" s="157">
        <f>ROUND(E224*U224,2)</f>
        <v>0</v>
      </c>
      <c r="W224" s="157"/>
      <c r="X224" s="157" t="s">
        <v>169</v>
      </c>
      <c r="Y224" s="148"/>
      <c r="Z224" s="148"/>
      <c r="AA224" s="148"/>
      <c r="AB224" s="148"/>
      <c r="AC224" s="148"/>
      <c r="AD224" s="148"/>
      <c r="AE224" s="148"/>
      <c r="AF224" s="148"/>
      <c r="AG224" s="148" t="s">
        <v>170</v>
      </c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outlineLevel="1" x14ac:dyDescent="0.2">
      <c r="A225" s="155"/>
      <c r="B225" s="156"/>
      <c r="C225" s="187" t="s">
        <v>1169</v>
      </c>
      <c r="D225" s="185"/>
      <c r="E225" s="186">
        <v>108.78</v>
      </c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48"/>
      <c r="Z225" s="148"/>
      <c r="AA225" s="148"/>
      <c r="AB225" s="148"/>
      <c r="AC225" s="148"/>
      <c r="AD225" s="148"/>
      <c r="AE225" s="148"/>
      <c r="AF225" s="148"/>
      <c r="AG225" s="148" t="s">
        <v>200</v>
      </c>
      <c r="AH225" s="148">
        <v>0</v>
      </c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outlineLevel="1" x14ac:dyDescent="0.2">
      <c r="A226" s="166">
        <v>111</v>
      </c>
      <c r="B226" s="167" t="s">
        <v>531</v>
      </c>
      <c r="C226" s="181" t="s">
        <v>532</v>
      </c>
      <c r="D226" s="168" t="s">
        <v>218</v>
      </c>
      <c r="E226" s="169">
        <v>240.99250000000001</v>
      </c>
      <c r="F226" s="170"/>
      <c r="G226" s="171">
        <f>ROUND(E226*F226,2)</f>
        <v>0</v>
      </c>
      <c r="H226" s="158">
        <v>272.52</v>
      </c>
      <c r="I226" s="157">
        <f>ROUND(E226*H226,2)</f>
        <v>65675.28</v>
      </c>
      <c r="J226" s="158">
        <v>149.47999999999999</v>
      </c>
      <c r="K226" s="157">
        <f>ROUND(E226*J226,2)</f>
        <v>36023.56</v>
      </c>
      <c r="L226" s="157">
        <v>15</v>
      </c>
      <c r="M226" s="157">
        <f>G226*(1+L226/100)</f>
        <v>0</v>
      </c>
      <c r="N226" s="157">
        <v>7.79E-3</v>
      </c>
      <c r="O226" s="157">
        <f>ROUND(E226*N226,2)</f>
        <v>1.88</v>
      </c>
      <c r="P226" s="157">
        <v>0</v>
      </c>
      <c r="Q226" s="157">
        <f>ROUND(E226*P226,2)</f>
        <v>0</v>
      </c>
      <c r="R226" s="157"/>
      <c r="S226" s="157" t="s">
        <v>187</v>
      </c>
      <c r="T226" s="157" t="s">
        <v>187</v>
      </c>
      <c r="U226" s="157">
        <v>0.32745000000000002</v>
      </c>
      <c r="V226" s="157">
        <f>ROUND(E226*U226,2)</f>
        <v>78.91</v>
      </c>
      <c r="W226" s="157"/>
      <c r="X226" s="157" t="s">
        <v>528</v>
      </c>
      <c r="Y226" s="148"/>
      <c r="Z226" s="148"/>
      <c r="AA226" s="148"/>
      <c r="AB226" s="148"/>
      <c r="AC226" s="148"/>
      <c r="AD226" s="148"/>
      <c r="AE226" s="148"/>
      <c r="AF226" s="148"/>
      <c r="AG226" s="148" t="s">
        <v>529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 x14ac:dyDescent="0.2">
      <c r="A227" s="155"/>
      <c r="B227" s="156"/>
      <c r="C227" s="187" t="s">
        <v>1223</v>
      </c>
      <c r="D227" s="185"/>
      <c r="E227" s="186">
        <v>144.01</v>
      </c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48"/>
      <c r="Z227" s="148"/>
      <c r="AA227" s="148"/>
      <c r="AB227" s="148"/>
      <c r="AC227" s="148"/>
      <c r="AD227" s="148"/>
      <c r="AE227" s="148"/>
      <c r="AF227" s="148"/>
      <c r="AG227" s="148" t="s">
        <v>200</v>
      </c>
      <c r="AH227" s="148">
        <v>0</v>
      </c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">
      <c r="A228" s="155"/>
      <c r="B228" s="156"/>
      <c r="C228" s="187" t="s">
        <v>1226</v>
      </c>
      <c r="D228" s="185"/>
      <c r="E228" s="186">
        <v>96.98</v>
      </c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48"/>
      <c r="Z228" s="148"/>
      <c r="AA228" s="148"/>
      <c r="AB228" s="148"/>
      <c r="AC228" s="148"/>
      <c r="AD228" s="148"/>
      <c r="AE228" s="148"/>
      <c r="AF228" s="148"/>
      <c r="AG228" s="148" t="s">
        <v>200</v>
      </c>
      <c r="AH228" s="148">
        <v>0</v>
      </c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1" x14ac:dyDescent="0.2">
      <c r="A229" s="166">
        <v>112</v>
      </c>
      <c r="B229" s="167" t="s">
        <v>534</v>
      </c>
      <c r="C229" s="181" t="s">
        <v>535</v>
      </c>
      <c r="D229" s="168" t="s">
        <v>218</v>
      </c>
      <c r="E229" s="169">
        <v>96.983500000000006</v>
      </c>
      <c r="F229" s="170"/>
      <c r="G229" s="171">
        <f>ROUND(E229*F229,2)</f>
        <v>0</v>
      </c>
      <c r="H229" s="158">
        <v>583.58000000000004</v>
      </c>
      <c r="I229" s="157">
        <f>ROUND(E229*H229,2)</f>
        <v>56597.63</v>
      </c>
      <c r="J229" s="158">
        <v>327.42</v>
      </c>
      <c r="K229" s="157">
        <f>ROUND(E229*J229,2)</f>
        <v>31754.34</v>
      </c>
      <c r="L229" s="157">
        <v>15</v>
      </c>
      <c r="M229" s="157">
        <f>G229*(1+L229/100)</f>
        <v>0</v>
      </c>
      <c r="N229" s="157">
        <v>1.6199999999999999E-2</v>
      </c>
      <c r="O229" s="157">
        <f>ROUND(E229*N229,2)</f>
        <v>1.57</v>
      </c>
      <c r="P229" s="157">
        <v>0</v>
      </c>
      <c r="Q229" s="157">
        <f>ROUND(E229*P229,2)</f>
        <v>0</v>
      </c>
      <c r="R229" s="157"/>
      <c r="S229" s="157" t="s">
        <v>187</v>
      </c>
      <c r="T229" s="157" t="s">
        <v>187</v>
      </c>
      <c r="U229" s="157">
        <v>0.71789000000000003</v>
      </c>
      <c r="V229" s="157">
        <f>ROUND(E229*U229,2)</f>
        <v>69.62</v>
      </c>
      <c r="W229" s="157"/>
      <c r="X229" s="157" t="s">
        <v>528</v>
      </c>
      <c r="Y229" s="148"/>
      <c r="Z229" s="148"/>
      <c r="AA229" s="148"/>
      <c r="AB229" s="148"/>
      <c r="AC229" s="148"/>
      <c r="AD229" s="148"/>
      <c r="AE229" s="148"/>
      <c r="AF229" s="148"/>
      <c r="AG229" s="148" t="s">
        <v>529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 x14ac:dyDescent="0.2">
      <c r="A230" s="155"/>
      <c r="B230" s="156"/>
      <c r="C230" s="187" t="s">
        <v>1154</v>
      </c>
      <c r="D230" s="185"/>
      <c r="E230" s="186">
        <v>96.98</v>
      </c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8"/>
      <c r="Z230" s="148"/>
      <c r="AA230" s="148"/>
      <c r="AB230" s="148"/>
      <c r="AC230" s="148"/>
      <c r="AD230" s="148"/>
      <c r="AE230" s="148"/>
      <c r="AF230" s="148"/>
      <c r="AG230" s="148" t="s">
        <v>200</v>
      </c>
      <c r="AH230" s="148">
        <v>0</v>
      </c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 x14ac:dyDescent="0.2">
      <c r="A231" s="166">
        <v>113</v>
      </c>
      <c r="B231" s="167" t="s">
        <v>538</v>
      </c>
      <c r="C231" s="181" t="s">
        <v>539</v>
      </c>
      <c r="D231" s="168" t="s">
        <v>218</v>
      </c>
      <c r="E231" s="169">
        <v>158.40989999999999</v>
      </c>
      <c r="F231" s="170"/>
      <c r="G231" s="171">
        <f>ROUND(E231*F231,2)</f>
        <v>0</v>
      </c>
      <c r="H231" s="158">
        <v>115</v>
      </c>
      <c r="I231" s="157">
        <f>ROUND(E231*H231,2)</f>
        <v>18217.14</v>
      </c>
      <c r="J231" s="158">
        <v>0</v>
      </c>
      <c r="K231" s="157">
        <f>ROUND(E231*J231,2)</f>
        <v>0</v>
      </c>
      <c r="L231" s="157">
        <v>15</v>
      </c>
      <c r="M231" s="157">
        <f>G231*(1+L231/100)</f>
        <v>0</v>
      </c>
      <c r="N231" s="157">
        <v>2.0000000000000001E-4</v>
      </c>
      <c r="O231" s="157">
        <f>ROUND(E231*N231,2)</f>
        <v>0.03</v>
      </c>
      <c r="P231" s="157">
        <v>0</v>
      </c>
      <c r="Q231" s="157">
        <f>ROUND(E231*P231,2)</f>
        <v>0</v>
      </c>
      <c r="R231" s="157" t="s">
        <v>363</v>
      </c>
      <c r="S231" s="157" t="s">
        <v>187</v>
      </c>
      <c r="T231" s="157" t="s">
        <v>187</v>
      </c>
      <c r="U231" s="157">
        <v>0</v>
      </c>
      <c r="V231" s="157">
        <f>ROUND(E231*U231,2)</f>
        <v>0</v>
      </c>
      <c r="W231" s="157"/>
      <c r="X231" s="157" t="s">
        <v>183</v>
      </c>
      <c r="Y231" s="148"/>
      <c r="Z231" s="148"/>
      <c r="AA231" s="148"/>
      <c r="AB231" s="148"/>
      <c r="AC231" s="148"/>
      <c r="AD231" s="148"/>
      <c r="AE231" s="148"/>
      <c r="AF231" s="148"/>
      <c r="AG231" s="148" t="s">
        <v>540</v>
      </c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outlineLevel="1" x14ac:dyDescent="0.2">
      <c r="A232" s="155"/>
      <c r="B232" s="156"/>
      <c r="C232" s="187" t="s">
        <v>1227</v>
      </c>
      <c r="D232" s="185"/>
      <c r="E232" s="186">
        <v>158.41</v>
      </c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48"/>
      <c r="Z232" s="148"/>
      <c r="AA232" s="148"/>
      <c r="AB232" s="148"/>
      <c r="AC232" s="148"/>
      <c r="AD232" s="148"/>
      <c r="AE232" s="148"/>
      <c r="AF232" s="148"/>
      <c r="AG232" s="148" t="s">
        <v>200</v>
      </c>
      <c r="AH232" s="148">
        <v>0</v>
      </c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x14ac:dyDescent="0.2">
      <c r="A233" s="160" t="s">
        <v>162</v>
      </c>
      <c r="B233" s="161" t="s">
        <v>97</v>
      </c>
      <c r="C233" s="179" t="s">
        <v>98</v>
      </c>
      <c r="D233" s="162"/>
      <c r="E233" s="163"/>
      <c r="F233" s="164"/>
      <c r="G233" s="165">
        <f>SUMIF(AG234:AG279,"&lt;&gt;NOR",G234:G279)</f>
        <v>0</v>
      </c>
      <c r="H233" s="159"/>
      <c r="I233" s="159">
        <f>SUM(I234:I279)</f>
        <v>595228.92999999993</v>
      </c>
      <c r="J233" s="159"/>
      <c r="K233" s="159">
        <f>SUM(K234:K279)</f>
        <v>214648.73999999996</v>
      </c>
      <c r="L233" s="159"/>
      <c r="M233" s="159">
        <f>SUM(M234:M279)</f>
        <v>0</v>
      </c>
      <c r="N233" s="159"/>
      <c r="O233" s="159">
        <f>SUM(O234:O279)</f>
        <v>5.2700000000000005</v>
      </c>
      <c r="P233" s="159"/>
      <c r="Q233" s="159">
        <f>SUM(Q234:Q279)</f>
        <v>0</v>
      </c>
      <c r="R233" s="159"/>
      <c r="S233" s="159"/>
      <c r="T233" s="159"/>
      <c r="U233" s="159"/>
      <c r="V233" s="159">
        <f>SUM(V234:V279)</f>
        <v>448.84999999999991</v>
      </c>
      <c r="W233" s="159"/>
      <c r="X233" s="159"/>
      <c r="AG233" t="s">
        <v>163</v>
      </c>
    </row>
    <row r="234" spans="1:60" ht="22.5" outlineLevel="1" x14ac:dyDescent="0.2">
      <c r="A234" s="172">
        <v>114</v>
      </c>
      <c r="B234" s="173" t="s">
        <v>544</v>
      </c>
      <c r="C234" s="180" t="s">
        <v>545</v>
      </c>
      <c r="D234" s="174" t="s">
        <v>218</v>
      </c>
      <c r="E234" s="175">
        <v>80.099999999999994</v>
      </c>
      <c r="F234" s="176"/>
      <c r="G234" s="177">
        <f>ROUND(E234*F234,2)</f>
        <v>0</v>
      </c>
      <c r="H234" s="158">
        <v>0</v>
      </c>
      <c r="I234" s="157">
        <f>ROUND(E234*H234,2)</f>
        <v>0</v>
      </c>
      <c r="J234" s="158">
        <v>44.5</v>
      </c>
      <c r="K234" s="157">
        <f>ROUND(E234*J234,2)</f>
        <v>3564.45</v>
      </c>
      <c r="L234" s="157">
        <v>15</v>
      </c>
      <c r="M234" s="157">
        <f>G234*(1+L234/100)</f>
        <v>0</v>
      </c>
      <c r="N234" s="157">
        <v>0</v>
      </c>
      <c r="O234" s="157">
        <f>ROUND(E234*N234,2)</f>
        <v>0</v>
      </c>
      <c r="P234" s="157">
        <v>0</v>
      </c>
      <c r="Q234" s="157">
        <f>ROUND(E234*P234,2)</f>
        <v>0</v>
      </c>
      <c r="R234" s="157"/>
      <c r="S234" s="157" t="s">
        <v>187</v>
      </c>
      <c r="T234" s="157" t="s">
        <v>187</v>
      </c>
      <c r="U234" s="157">
        <v>0.09</v>
      </c>
      <c r="V234" s="157">
        <f>ROUND(E234*U234,2)</f>
        <v>7.21</v>
      </c>
      <c r="W234" s="157"/>
      <c r="X234" s="157" t="s">
        <v>169</v>
      </c>
      <c r="Y234" s="148"/>
      <c r="Z234" s="148"/>
      <c r="AA234" s="148"/>
      <c r="AB234" s="148"/>
      <c r="AC234" s="148"/>
      <c r="AD234" s="148"/>
      <c r="AE234" s="148"/>
      <c r="AF234" s="148"/>
      <c r="AG234" s="148" t="s">
        <v>407</v>
      </c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ht="22.5" outlineLevel="1" x14ac:dyDescent="0.2">
      <c r="A235" s="166">
        <v>115</v>
      </c>
      <c r="B235" s="167" t="s">
        <v>548</v>
      </c>
      <c r="C235" s="181" t="s">
        <v>549</v>
      </c>
      <c r="D235" s="168" t="s">
        <v>218</v>
      </c>
      <c r="E235" s="169">
        <v>442.23</v>
      </c>
      <c r="F235" s="170"/>
      <c r="G235" s="171">
        <f>ROUND(E235*F235,2)</f>
        <v>0</v>
      </c>
      <c r="H235" s="158">
        <v>5.24</v>
      </c>
      <c r="I235" s="157">
        <f>ROUND(E235*H235,2)</f>
        <v>2317.29</v>
      </c>
      <c r="J235" s="158">
        <v>88.06</v>
      </c>
      <c r="K235" s="157">
        <f>ROUND(E235*J235,2)</f>
        <v>38942.769999999997</v>
      </c>
      <c r="L235" s="157">
        <v>15</v>
      </c>
      <c r="M235" s="157">
        <f>G235*(1+L235/100)</f>
        <v>0</v>
      </c>
      <c r="N235" s="157">
        <v>3.8000000000000002E-4</v>
      </c>
      <c r="O235" s="157">
        <f>ROUND(E235*N235,2)</f>
        <v>0.17</v>
      </c>
      <c r="P235" s="157">
        <v>0</v>
      </c>
      <c r="Q235" s="157">
        <f>ROUND(E235*P235,2)</f>
        <v>0</v>
      </c>
      <c r="R235" s="157"/>
      <c r="S235" s="157" t="s">
        <v>187</v>
      </c>
      <c r="T235" s="157" t="s">
        <v>187</v>
      </c>
      <c r="U235" s="157">
        <v>0.23100000000000001</v>
      </c>
      <c r="V235" s="157">
        <f>ROUND(E235*U235,2)</f>
        <v>102.16</v>
      </c>
      <c r="W235" s="157"/>
      <c r="X235" s="157" t="s">
        <v>169</v>
      </c>
      <c r="Y235" s="148"/>
      <c r="Z235" s="148"/>
      <c r="AA235" s="148"/>
      <c r="AB235" s="148"/>
      <c r="AC235" s="148"/>
      <c r="AD235" s="148"/>
      <c r="AE235" s="148"/>
      <c r="AF235" s="148"/>
      <c r="AG235" s="148" t="s">
        <v>407</v>
      </c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 x14ac:dyDescent="0.2">
      <c r="A236" s="155"/>
      <c r="B236" s="156"/>
      <c r="C236" s="187" t="s">
        <v>1228</v>
      </c>
      <c r="D236" s="185"/>
      <c r="E236" s="186">
        <v>217.71</v>
      </c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48"/>
      <c r="Z236" s="148"/>
      <c r="AA236" s="148"/>
      <c r="AB236" s="148"/>
      <c r="AC236" s="148"/>
      <c r="AD236" s="148"/>
      <c r="AE236" s="148"/>
      <c r="AF236" s="148"/>
      <c r="AG236" s="148" t="s">
        <v>200</v>
      </c>
      <c r="AH236" s="148">
        <v>0</v>
      </c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1" x14ac:dyDescent="0.2">
      <c r="A237" s="155"/>
      <c r="B237" s="156"/>
      <c r="C237" s="187" t="s">
        <v>1229</v>
      </c>
      <c r="D237" s="185"/>
      <c r="E237" s="186">
        <v>224.52</v>
      </c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48"/>
      <c r="Z237" s="148"/>
      <c r="AA237" s="148"/>
      <c r="AB237" s="148"/>
      <c r="AC237" s="148"/>
      <c r="AD237" s="148"/>
      <c r="AE237" s="148"/>
      <c r="AF237" s="148"/>
      <c r="AG237" s="148" t="s">
        <v>200</v>
      </c>
      <c r="AH237" s="148">
        <v>0</v>
      </c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ht="22.5" outlineLevel="1" x14ac:dyDescent="0.2">
      <c r="A238" s="166">
        <v>116</v>
      </c>
      <c r="B238" s="167" t="s">
        <v>552</v>
      </c>
      <c r="C238" s="181" t="s">
        <v>553</v>
      </c>
      <c r="D238" s="168" t="s">
        <v>218</v>
      </c>
      <c r="E238" s="169">
        <v>299.97000000000003</v>
      </c>
      <c r="F238" s="170"/>
      <c r="G238" s="171">
        <f>ROUND(E238*F238,2)</f>
        <v>0</v>
      </c>
      <c r="H238" s="158">
        <v>5.24</v>
      </c>
      <c r="I238" s="157">
        <f>ROUND(E238*H238,2)</f>
        <v>1571.84</v>
      </c>
      <c r="J238" s="158">
        <v>176.26</v>
      </c>
      <c r="K238" s="157">
        <f>ROUND(E238*J238,2)</f>
        <v>52872.71</v>
      </c>
      <c r="L238" s="157">
        <v>15</v>
      </c>
      <c r="M238" s="157">
        <f>G238*(1+L238/100)</f>
        <v>0</v>
      </c>
      <c r="N238" s="157">
        <v>5.2999999999999998E-4</v>
      </c>
      <c r="O238" s="157">
        <f>ROUND(E238*N238,2)</f>
        <v>0.16</v>
      </c>
      <c r="P238" s="157">
        <v>0</v>
      </c>
      <c r="Q238" s="157">
        <f>ROUND(E238*P238,2)</f>
        <v>0</v>
      </c>
      <c r="R238" s="157"/>
      <c r="S238" s="157" t="s">
        <v>187</v>
      </c>
      <c r="T238" s="157" t="s">
        <v>187</v>
      </c>
      <c r="U238" s="157">
        <v>0.36199999999999999</v>
      </c>
      <c r="V238" s="157">
        <f>ROUND(E238*U238,2)</f>
        <v>108.59</v>
      </c>
      <c r="W238" s="157"/>
      <c r="X238" s="157" t="s">
        <v>169</v>
      </c>
      <c r="Y238" s="148"/>
      <c r="Z238" s="148"/>
      <c r="AA238" s="148"/>
      <c r="AB238" s="148"/>
      <c r="AC238" s="148"/>
      <c r="AD238" s="148"/>
      <c r="AE238" s="148"/>
      <c r="AF238" s="148"/>
      <c r="AG238" s="148" t="s">
        <v>407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 x14ac:dyDescent="0.2">
      <c r="A239" s="155"/>
      <c r="B239" s="156"/>
      <c r="C239" s="187" t="s">
        <v>1230</v>
      </c>
      <c r="D239" s="185"/>
      <c r="E239" s="186">
        <v>204.68</v>
      </c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48"/>
      <c r="Z239" s="148"/>
      <c r="AA239" s="148"/>
      <c r="AB239" s="148"/>
      <c r="AC239" s="148"/>
      <c r="AD239" s="148"/>
      <c r="AE239" s="148"/>
      <c r="AF239" s="148"/>
      <c r="AG239" s="148" t="s">
        <v>200</v>
      </c>
      <c r="AH239" s="148">
        <v>0</v>
      </c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 x14ac:dyDescent="0.2">
      <c r="A240" s="155"/>
      <c r="B240" s="156"/>
      <c r="C240" s="187" t="s">
        <v>1231</v>
      </c>
      <c r="D240" s="185"/>
      <c r="E240" s="186">
        <v>95.29</v>
      </c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48"/>
      <c r="Z240" s="148"/>
      <c r="AA240" s="148"/>
      <c r="AB240" s="148"/>
      <c r="AC240" s="148"/>
      <c r="AD240" s="148"/>
      <c r="AE240" s="148"/>
      <c r="AF240" s="148"/>
      <c r="AG240" s="148" t="s">
        <v>200</v>
      </c>
      <c r="AH240" s="148">
        <v>0</v>
      </c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ht="22.5" outlineLevel="1" x14ac:dyDescent="0.2">
      <c r="A241" s="166">
        <v>117</v>
      </c>
      <c r="B241" s="167" t="s">
        <v>555</v>
      </c>
      <c r="C241" s="181" t="s">
        <v>556</v>
      </c>
      <c r="D241" s="168" t="s">
        <v>218</v>
      </c>
      <c r="E241" s="169">
        <v>338.375</v>
      </c>
      <c r="F241" s="170"/>
      <c r="G241" s="171">
        <f>ROUND(E241*F241,2)</f>
        <v>0</v>
      </c>
      <c r="H241" s="158">
        <v>31.68</v>
      </c>
      <c r="I241" s="157">
        <f>ROUND(E241*H241,2)</f>
        <v>10719.72</v>
      </c>
      <c r="J241" s="158">
        <v>88.82</v>
      </c>
      <c r="K241" s="157">
        <f>ROUND(E241*J241,2)</f>
        <v>30054.47</v>
      </c>
      <c r="L241" s="157">
        <v>15</v>
      </c>
      <c r="M241" s="157">
        <f>G241*(1+L241/100)</f>
        <v>0</v>
      </c>
      <c r="N241" s="157">
        <v>1.3999999999999999E-4</v>
      </c>
      <c r="O241" s="157">
        <f>ROUND(E241*N241,2)</f>
        <v>0.05</v>
      </c>
      <c r="P241" s="157">
        <v>0</v>
      </c>
      <c r="Q241" s="157">
        <f>ROUND(E241*P241,2)</f>
        <v>0</v>
      </c>
      <c r="R241" s="157"/>
      <c r="S241" s="157" t="s">
        <v>187</v>
      </c>
      <c r="T241" s="157" t="s">
        <v>187</v>
      </c>
      <c r="U241" s="157">
        <v>0.18</v>
      </c>
      <c r="V241" s="157">
        <f>ROUND(E241*U241,2)</f>
        <v>60.91</v>
      </c>
      <c r="W241" s="157"/>
      <c r="X241" s="157" t="s">
        <v>169</v>
      </c>
      <c r="Y241" s="148"/>
      <c r="Z241" s="148"/>
      <c r="AA241" s="148"/>
      <c r="AB241" s="148"/>
      <c r="AC241" s="148"/>
      <c r="AD241" s="148"/>
      <c r="AE241" s="148"/>
      <c r="AF241" s="148"/>
      <c r="AG241" s="148" t="s">
        <v>246</v>
      </c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1" x14ac:dyDescent="0.2">
      <c r="A242" s="155"/>
      <c r="B242" s="156"/>
      <c r="C242" s="187" t="s">
        <v>1232</v>
      </c>
      <c r="D242" s="185"/>
      <c r="E242" s="186">
        <v>313</v>
      </c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48"/>
      <c r="Z242" s="148"/>
      <c r="AA242" s="148"/>
      <c r="AB242" s="148"/>
      <c r="AC242" s="148"/>
      <c r="AD242" s="148"/>
      <c r="AE242" s="148"/>
      <c r="AF242" s="148"/>
      <c r="AG242" s="148" t="s">
        <v>200</v>
      </c>
      <c r="AH242" s="148">
        <v>0</v>
      </c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outlineLevel="1" x14ac:dyDescent="0.2">
      <c r="A243" s="155"/>
      <c r="B243" s="156"/>
      <c r="C243" s="187" t="s">
        <v>1233</v>
      </c>
      <c r="D243" s="185"/>
      <c r="E243" s="186">
        <v>25.38</v>
      </c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48"/>
      <c r="Z243" s="148"/>
      <c r="AA243" s="148"/>
      <c r="AB243" s="148"/>
      <c r="AC243" s="148"/>
      <c r="AD243" s="148"/>
      <c r="AE243" s="148"/>
      <c r="AF243" s="148"/>
      <c r="AG243" s="148" t="s">
        <v>200</v>
      </c>
      <c r="AH243" s="148">
        <v>0</v>
      </c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outlineLevel="1" x14ac:dyDescent="0.2">
      <c r="A244" s="166">
        <v>118</v>
      </c>
      <c r="B244" s="167" t="s">
        <v>559</v>
      </c>
      <c r="C244" s="181" t="s">
        <v>560</v>
      </c>
      <c r="D244" s="168" t="s">
        <v>218</v>
      </c>
      <c r="E244" s="169">
        <v>168.31</v>
      </c>
      <c r="F244" s="170"/>
      <c r="G244" s="171">
        <f>ROUND(E244*F244,2)</f>
        <v>0</v>
      </c>
      <c r="H244" s="158">
        <v>0</v>
      </c>
      <c r="I244" s="157">
        <f>ROUND(E244*H244,2)</f>
        <v>0</v>
      </c>
      <c r="J244" s="158">
        <v>39.6</v>
      </c>
      <c r="K244" s="157">
        <f>ROUND(E244*J244,2)</f>
        <v>6665.08</v>
      </c>
      <c r="L244" s="157">
        <v>15</v>
      </c>
      <c r="M244" s="157">
        <f>G244*(1+L244/100)</f>
        <v>0</v>
      </c>
      <c r="N244" s="157">
        <v>0</v>
      </c>
      <c r="O244" s="157">
        <f>ROUND(E244*N244,2)</f>
        <v>0</v>
      </c>
      <c r="P244" s="157">
        <v>0</v>
      </c>
      <c r="Q244" s="157">
        <f>ROUND(E244*P244,2)</f>
        <v>0</v>
      </c>
      <c r="R244" s="157"/>
      <c r="S244" s="157" t="s">
        <v>187</v>
      </c>
      <c r="T244" s="157" t="s">
        <v>187</v>
      </c>
      <c r="U244" s="157">
        <v>0.08</v>
      </c>
      <c r="V244" s="157">
        <f>ROUND(E244*U244,2)</f>
        <v>13.46</v>
      </c>
      <c r="W244" s="157"/>
      <c r="X244" s="157" t="s">
        <v>169</v>
      </c>
      <c r="Y244" s="148"/>
      <c r="Z244" s="148"/>
      <c r="AA244" s="148"/>
      <c r="AB244" s="148"/>
      <c r="AC244" s="148"/>
      <c r="AD244" s="148"/>
      <c r="AE244" s="148"/>
      <c r="AF244" s="148"/>
      <c r="AG244" s="148" t="s">
        <v>407</v>
      </c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1" x14ac:dyDescent="0.2">
      <c r="A245" s="155"/>
      <c r="B245" s="156"/>
      <c r="C245" s="187" t="s">
        <v>1173</v>
      </c>
      <c r="D245" s="185"/>
      <c r="E245" s="186">
        <v>168.31</v>
      </c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48"/>
      <c r="Z245" s="148"/>
      <c r="AA245" s="148"/>
      <c r="AB245" s="148"/>
      <c r="AC245" s="148"/>
      <c r="AD245" s="148"/>
      <c r="AE245" s="148"/>
      <c r="AF245" s="148"/>
      <c r="AG245" s="148" t="s">
        <v>200</v>
      </c>
      <c r="AH245" s="148">
        <v>0</v>
      </c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outlineLevel="1" x14ac:dyDescent="0.2">
      <c r="A246" s="166">
        <v>119</v>
      </c>
      <c r="B246" s="167" t="s">
        <v>561</v>
      </c>
      <c r="C246" s="181" t="s">
        <v>562</v>
      </c>
      <c r="D246" s="168" t="s">
        <v>218</v>
      </c>
      <c r="E246" s="169">
        <v>25.375</v>
      </c>
      <c r="F246" s="170"/>
      <c r="G246" s="171">
        <f>ROUND(E246*F246,2)</f>
        <v>0</v>
      </c>
      <c r="H246" s="158">
        <v>5.24</v>
      </c>
      <c r="I246" s="157">
        <f>ROUND(E246*H246,2)</f>
        <v>132.97</v>
      </c>
      <c r="J246" s="158">
        <v>78.260000000000005</v>
      </c>
      <c r="K246" s="157">
        <f>ROUND(E246*J246,2)</f>
        <v>1985.85</v>
      </c>
      <c r="L246" s="157">
        <v>15</v>
      </c>
      <c r="M246" s="157">
        <f>G246*(1+L246/100)</f>
        <v>0</v>
      </c>
      <c r="N246" s="157">
        <v>2.3000000000000001E-4</v>
      </c>
      <c r="O246" s="157">
        <f>ROUND(E246*N246,2)</f>
        <v>0.01</v>
      </c>
      <c r="P246" s="157">
        <v>0</v>
      </c>
      <c r="Q246" s="157">
        <f>ROUND(E246*P246,2)</f>
        <v>0</v>
      </c>
      <c r="R246" s="157"/>
      <c r="S246" s="157" t="s">
        <v>187</v>
      </c>
      <c r="T246" s="157" t="s">
        <v>187</v>
      </c>
      <c r="U246" s="157">
        <v>0.161</v>
      </c>
      <c r="V246" s="157">
        <f>ROUND(E246*U246,2)</f>
        <v>4.09</v>
      </c>
      <c r="W246" s="157"/>
      <c r="X246" s="157" t="s">
        <v>169</v>
      </c>
      <c r="Y246" s="148"/>
      <c r="Z246" s="148"/>
      <c r="AA246" s="148"/>
      <c r="AB246" s="148"/>
      <c r="AC246" s="148"/>
      <c r="AD246" s="148"/>
      <c r="AE246" s="148"/>
      <c r="AF246" s="148"/>
      <c r="AG246" s="148" t="s">
        <v>407</v>
      </c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1" x14ac:dyDescent="0.2">
      <c r="A247" s="155"/>
      <c r="B247" s="156"/>
      <c r="C247" s="187" t="s">
        <v>1138</v>
      </c>
      <c r="D247" s="185"/>
      <c r="E247" s="186">
        <v>25.38</v>
      </c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48"/>
      <c r="Z247" s="148"/>
      <c r="AA247" s="148"/>
      <c r="AB247" s="148"/>
      <c r="AC247" s="148"/>
      <c r="AD247" s="148"/>
      <c r="AE247" s="148"/>
      <c r="AF247" s="148"/>
      <c r="AG247" s="148" t="s">
        <v>200</v>
      </c>
      <c r="AH247" s="148">
        <v>0</v>
      </c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1" x14ac:dyDescent="0.2">
      <c r="A248" s="166">
        <v>120</v>
      </c>
      <c r="B248" s="167" t="s">
        <v>563</v>
      </c>
      <c r="C248" s="181" t="s">
        <v>564</v>
      </c>
      <c r="D248" s="168" t="s">
        <v>218</v>
      </c>
      <c r="E248" s="169">
        <v>144.00899999999999</v>
      </c>
      <c r="F248" s="170"/>
      <c r="G248" s="171">
        <f>ROUND(E248*F248,2)</f>
        <v>0</v>
      </c>
      <c r="H248" s="158">
        <v>33.659999999999997</v>
      </c>
      <c r="I248" s="157">
        <f>ROUND(E248*H248,2)</f>
        <v>4847.34</v>
      </c>
      <c r="J248" s="158">
        <v>138.34</v>
      </c>
      <c r="K248" s="157">
        <f>ROUND(E248*J248,2)</f>
        <v>19922.21</v>
      </c>
      <c r="L248" s="157">
        <v>15</v>
      </c>
      <c r="M248" s="157">
        <f>G248*(1+L248/100)</f>
        <v>0</v>
      </c>
      <c r="N248" s="157">
        <v>3.0000000000000001E-3</v>
      </c>
      <c r="O248" s="157">
        <f>ROUND(E248*N248,2)</f>
        <v>0.43</v>
      </c>
      <c r="P248" s="157">
        <v>0</v>
      </c>
      <c r="Q248" s="157">
        <f>ROUND(E248*P248,2)</f>
        <v>0</v>
      </c>
      <c r="R248" s="157"/>
      <c r="S248" s="157" t="s">
        <v>187</v>
      </c>
      <c r="T248" s="157" t="s">
        <v>187</v>
      </c>
      <c r="U248" s="157">
        <v>0.21199999999999999</v>
      </c>
      <c r="V248" s="157">
        <f>ROUND(E248*U248,2)</f>
        <v>30.53</v>
      </c>
      <c r="W248" s="157"/>
      <c r="X248" s="157" t="s">
        <v>169</v>
      </c>
      <c r="Y248" s="148"/>
      <c r="Z248" s="148"/>
      <c r="AA248" s="148"/>
      <c r="AB248" s="148"/>
      <c r="AC248" s="148"/>
      <c r="AD248" s="148"/>
      <c r="AE248" s="148"/>
      <c r="AF248" s="148"/>
      <c r="AG248" s="148" t="s">
        <v>407</v>
      </c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1" x14ac:dyDescent="0.2">
      <c r="A249" s="155"/>
      <c r="B249" s="156"/>
      <c r="C249" s="187" t="s">
        <v>1221</v>
      </c>
      <c r="D249" s="185"/>
      <c r="E249" s="186">
        <v>28.92</v>
      </c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48"/>
      <c r="Z249" s="148"/>
      <c r="AA249" s="148"/>
      <c r="AB249" s="148"/>
      <c r="AC249" s="148"/>
      <c r="AD249" s="148"/>
      <c r="AE249" s="148"/>
      <c r="AF249" s="148"/>
      <c r="AG249" s="148" t="s">
        <v>200</v>
      </c>
      <c r="AH249" s="148">
        <v>0</v>
      </c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outlineLevel="1" x14ac:dyDescent="0.2">
      <c r="A250" s="155"/>
      <c r="B250" s="156"/>
      <c r="C250" s="187" t="s">
        <v>1222</v>
      </c>
      <c r="D250" s="185"/>
      <c r="E250" s="186">
        <v>115.09</v>
      </c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48"/>
      <c r="Z250" s="148"/>
      <c r="AA250" s="148"/>
      <c r="AB250" s="148"/>
      <c r="AC250" s="148"/>
      <c r="AD250" s="148"/>
      <c r="AE250" s="148"/>
      <c r="AF250" s="148"/>
      <c r="AG250" s="148" t="s">
        <v>200</v>
      </c>
      <c r="AH250" s="148">
        <v>0</v>
      </c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1" x14ac:dyDescent="0.2">
      <c r="A251" s="166">
        <v>121</v>
      </c>
      <c r="B251" s="167" t="s">
        <v>996</v>
      </c>
      <c r="C251" s="181" t="s">
        <v>997</v>
      </c>
      <c r="D251" s="168" t="s">
        <v>218</v>
      </c>
      <c r="E251" s="169">
        <v>108.78</v>
      </c>
      <c r="F251" s="170"/>
      <c r="G251" s="171">
        <f>ROUND(E251*F251,2)</f>
        <v>0</v>
      </c>
      <c r="H251" s="158">
        <v>22.44</v>
      </c>
      <c r="I251" s="157">
        <f>ROUND(E251*H251,2)</f>
        <v>2441.02</v>
      </c>
      <c r="J251" s="158">
        <v>59.36</v>
      </c>
      <c r="K251" s="157">
        <f>ROUND(E251*J251,2)</f>
        <v>6457.18</v>
      </c>
      <c r="L251" s="157">
        <v>15</v>
      </c>
      <c r="M251" s="157">
        <f>G251*(1+L251/100)</f>
        <v>0</v>
      </c>
      <c r="N251" s="157">
        <v>2E-3</v>
      </c>
      <c r="O251" s="157">
        <f>ROUND(E251*N251,2)</f>
        <v>0.22</v>
      </c>
      <c r="P251" s="157">
        <v>0</v>
      </c>
      <c r="Q251" s="157">
        <f>ROUND(E251*P251,2)</f>
        <v>0</v>
      </c>
      <c r="R251" s="157"/>
      <c r="S251" s="157" t="s">
        <v>187</v>
      </c>
      <c r="T251" s="157" t="s">
        <v>187</v>
      </c>
      <c r="U251" s="157">
        <v>0.12</v>
      </c>
      <c r="V251" s="157">
        <f>ROUND(E251*U251,2)</f>
        <v>13.05</v>
      </c>
      <c r="W251" s="157"/>
      <c r="X251" s="157" t="s">
        <v>169</v>
      </c>
      <c r="Y251" s="148"/>
      <c r="Z251" s="148"/>
      <c r="AA251" s="148"/>
      <c r="AB251" s="148"/>
      <c r="AC251" s="148"/>
      <c r="AD251" s="148"/>
      <c r="AE251" s="148"/>
      <c r="AF251" s="148"/>
      <c r="AG251" s="148" t="s">
        <v>407</v>
      </c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outlineLevel="1" x14ac:dyDescent="0.2">
      <c r="A252" s="155"/>
      <c r="B252" s="156"/>
      <c r="C252" s="187" t="s">
        <v>1157</v>
      </c>
      <c r="D252" s="185"/>
      <c r="E252" s="186">
        <v>108.78</v>
      </c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48"/>
      <c r="Z252" s="148"/>
      <c r="AA252" s="148"/>
      <c r="AB252" s="148"/>
      <c r="AC252" s="148"/>
      <c r="AD252" s="148"/>
      <c r="AE252" s="148"/>
      <c r="AF252" s="148"/>
      <c r="AG252" s="148" t="s">
        <v>200</v>
      </c>
      <c r="AH252" s="148">
        <v>0</v>
      </c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outlineLevel="1" x14ac:dyDescent="0.2">
      <c r="A253" s="166">
        <v>122</v>
      </c>
      <c r="B253" s="167" t="s">
        <v>566</v>
      </c>
      <c r="C253" s="181" t="s">
        <v>567</v>
      </c>
      <c r="D253" s="168" t="s">
        <v>218</v>
      </c>
      <c r="E253" s="169">
        <v>264.11</v>
      </c>
      <c r="F253" s="170"/>
      <c r="G253" s="171">
        <f>ROUND(E253*F253,2)</f>
        <v>0</v>
      </c>
      <c r="H253" s="158">
        <v>45.37</v>
      </c>
      <c r="I253" s="157">
        <f>ROUND(E253*H253,2)</f>
        <v>11982.67</v>
      </c>
      <c r="J253" s="158">
        <v>79.13</v>
      </c>
      <c r="K253" s="157">
        <f>ROUND(E253*J253,2)</f>
        <v>20899.02</v>
      </c>
      <c r="L253" s="157">
        <v>15</v>
      </c>
      <c r="M253" s="157">
        <f>G253*(1+L253/100)</f>
        <v>0</v>
      </c>
      <c r="N253" s="157">
        <v>3.3E-4</v>
      </c>
      <c r="O253" s="157">
        <f>ROUND(E253*N253,2)</f>
        <v>0.09</v>
      </c>
      <c r="P253" s="157">
        <v>0</v>
      </c>
      <c r="Q253" s="157">
        <f>ROUND(E253*P253,2)</f>
        <v>0</v>
      </c>
      <c r="R253" s="157"/>
      <c r="S253" s="157" t="s">
        <v>187</v>
      </c>
      <c r="T253" s="157" t="s">
        <v>187</v>
      </c>
      <c r="U253" s="157">
        <v>0.16</v>
      </c>
      <c r="V253" s="157">
        <f>ROUND(E253*U253,2)</f>
        <v>42.26</v>
      </c>
      <c r="W253" s="157"/>
      <c r="X253" s="157" t="s">
        <v>169</v>
      </c>
      <c r="Y253" s="148"/>
      <c r="Z253" s="148"/>
      <c r="AA253" s="148"/>
      <c r="AB253" s="148"/>
      <c r="AC253" s="148"/>
      <c r="AD253" s="148"/>
      <c r="AE253" s="148"/>
      <c r="AF253" s="148"/>
      <c r="AG253" s="148" t="s">
        <v>407</v>
      </c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 x14ac:dyDescent="0.2">
      <c r="A254" s="155"/>
      <c r="B254" s="156"/>
      <c r="C254" s="187" t="s">
        <v>1234</v>
      </c>
      <c r="D254" s="185"/>
      <c r="E254" s="186">
        <v>264.11</v>
      </c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48"/>
      <c r="Z254" s="148"/>
      <c r="AA254" s="148"/>
      <c r="AB254" s="148"/>
      <c r="AC254" s="148"/>
      <c r="AD254" s="148"/>
      <c r="AE254" s="148"/>
      <c r="AF254" s="148"/>
      <c r="AG254" s="148" t="s">
        <v>200</v>
      </c>
      <c r="AH254" s="148">
        <v>0</v>
      </c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 x14ac:dyDescent="0.2">
      <c r="A255" s="166">
        <v>123</v>
      </c>
      <c r="B255" s="167" t="s">
        <v>569</v>
      </c>
      <c r="C255" s="181" t="s">
        <v>570</v>
      </c>
      <c r="D255" s="168" t="s">
        <v>218</v>
      </c>
      <c r="E255" s="169">
        <v>168.31</v>
      </c>
      <c r="F255" s="170"/>
      <c r="G255" s="171">
        <f>ROUND(E255*F255,2)</f>
        <v>0</v>
      </c>
      <c r="H255" s="158">
        <v>6.39</v>
      </c>
      <c r="I255" s="157">
        <f>ROUND(E255*H255,2)</f>
        <v>1075.5</v>
      </c>
      <c r="J255" s="158">
        <v>34.61</v>
      </c>
      <c r="K255" s="157">
        <f>ROUND(E255*J255,2)</f>
        <v>5825.21</v>
      </c>
      <c r="L255" s="157">
        <v>15</v>
      </c>
      <c r="M255" s="157">
        <f>G255*(1+L255/100)</f>
        <v>0</v>
      </c>
      <c r="N255" s="157">
        <v>1.0000000000000001E-5</v>
      </c>
      <c r="O255" s="157">
        <f>ROUND(E255*N255,2)</f>
        <v>0</v>
      </c>
      <c r="P255" s="157">
        <v>0</v>
      </c>
      <c r="Q255" s="157">
        <f>ROUND(E255*P255,2)</f>
        <v>0</v>
      </c>
      <c r="R255" s="157"/>
      <c r="S255" s="157" t="s">
        <v>187</v>
      </c>
      <c r="T255" s="157" t="s">
        <v>187</v>
      </c>
      <c r="U255" s="157">
        <v>7.0000000000000007E-2</v>
      </c>
      <c r="V255" s="157">
        <f>ROUND(E255*U255,2)</f>
        <v>11.78</v>
      </c>
      <c r="W255" s="157"/>
      <c r="X255" s="157" t="s">
        <v>169</v>
      </c>
      <c r="Y255" s="148"/>
      <c r="Z255" s="148"/>
      <c r="AA255" s="148"/>
      <c r="AB255" s="148"/>
      <c r="AC255" s="148"/>
      <c r="AD255" s="148"/>
      <c r="AE255" s="148"/>
      <c r="AF255" s="148"/>
      <c r="AG255" s="148" t="s">
        <v>407</v>
      </c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">
      <c r="A256" s="155"/>
      <c r="B256" s="156"/>
      <c r="C256" s="187" t="s">
        <v>1173</v>
      </c>
      <c r="D256" s="185"/>
      <c r="E256" s="186">
        <v>168.31</v>
      </c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48"/>
      <c r="Z256" s="148"/>
      <c r="AA256" s="148"/>
      <c r="AB256" s="148"/>
      <c r="AC256" s="148"/>
      <c r="AD256" s="148"/>
      <c r="AE256" s="148"/>
      <c r="AF256" s="148"/>
      <c r="AG256" s="148" t="s">
        <v>200</v>
      </c>
      <c r="AH256" s="148">
        <v>0</v>
      </c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 x14ac:dyDescent="0.2">
      <c r="A257" s="172">
        <v>124</v>
      </c>
      <c r="B257" s="173" t="s">
        <v>572</v>
      </c>
      <c r="C257" s="180" t="s">
        <v>573</v>
      </c>
      <c r="D257" s="174" t="s">
        <v>231</v>
      </c>
      <c r="E257" s="175">
        <v>5.2517399999999999</v>
      </c>
      <c r="F257" s="176"/>
      <c r="G257" s="177">
        <f>ROUND(E257*F257,2)</f>
        <v>0</v>
      </c>
      <c r="H257" s="158">
        <v>0</v>
      </c>
      <c r="I257" s="157">
        <f>ROUND(E257*H257,2)</f>
        <v>0</v>
      </c>
      <c r="J257" s="158">
        <v>1011</v>
      </c>
      <c r="K257" s="157">
        <f>ROUND(E257*J257,2)</f>
        <v>5309.51</v>
      </c>
      <c r="L257" s="157">
        <v>15</v>
      </c>
      <c r="M257" s="157">
        <f>G257*(1+L257/100)</f>
        <v>0</v>
      </c>
      <c r="N257" s="157">
        <v>0</v>
      </c>
      <c r="O257" s="157">
        <f>ROUND(E257*N257,2)</f>
        <v>0</v>
      </c>
      <c r="P257" s="157">
        <v>0</v>
      </c>
      <c r="Q257" s="157">
        <f>ROUND(E257*P257,2)</f>
        <v>0</v>
      </c>
      <c r="R257" s="157"/>
      <c r="S257" s="157" t="s">
        <v>187</v>
      </c>
      <c r="T257" s="157" t="s">
        <v>187</v>
      </c>
      <c r="U257" s="157">
        <v>1.831</v>
      </c>
      <c r="V257" s="157">
        <f>ROUND(E257*U257,2)</f>
        <v>9.6199999999999992</v>
      </c>
      <c r="W257" s="157"/>
      <c r="X257" s="157" t="s">
        <v>169</v>
      </c>
      <c r="Y257" s="148"/>
      <c r="Z257" s="148"/>
      <c r="AA257" s="148"/>
      <c r="AB257" s="148"/>
      <c r="AC257" s="148"/>
      <c r="AD257" s="148"/>
      <c r="AE257" s="148"/>
      <c r="AF257" s="148"/>
      <c r="AG257" s="148" t="s">
        <v>454</v>
      </c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ht="22.5" outlineLevel="1" x14ac:dyDescent="0.2">
      <c r="A258" s="166">
        <v>125</v>
      </c>
      <c r="B258" s="167" t="s">
        <v>574</v>
      </c>
      <c r="C258" s="181" t="s">
        <v>575</v>
      </c>
      <c r="D258" s="168" t="s">
        <v>218</v>
      </c>
      <c r="E258" s="169">
        <v>251.08</v>
      </c>
      <c r="F258" s="170"/>
      <c r="G258" s="171">
        <f>ROUND(E258*F258,2)</f>
        <v>0</v>
      </c>
      <c r="H258" s="158">
        <v>31.78</v>
      </c>
      <c r="I258" s="157">
        <f>ROUND(E258*H258,2)</f>
        <v>7979.32</v>
      </c>
      <c r="J258" s="158">
        <v>88.22</v>
      </c>
      <c r="K258" s="157">
        <f>ROUND(E258*J258,2)</f>
        <v>22150.28</v>
      </c>
      <c r="L258" s="157">
        <v>15</v>
      </c>
      <c r="M258" s="157">
        <f>G258*(1+L258/100)</f>
        <v>0</v>
      </c>
      <c r="N258" s="157">
        <v>1.3999999999999999E-4</v>
      </c>
      <c r="O258" s="157">
        <f>ROUND(E258*N258,2)</f>
        <v>0.04</v>
      </c>
      <c r="P258" s="157">
        <v>0</v>
      </c>
      <c r="Q258" s="157">
        <f>ROUND(E258*P258,2)</f>
        <v>0</v>
      </c>
      <c r="R258" s="157"/>
      <c r="S258" s="157" t="s">
        <v>167</v>
      </c>
      <c r="T258" s="157" t="s">
        <v>168</v>
      </c>
      <c r="U258" s="157">
        <v>0.18</v>
      </c>
      <c r="V258" s="157">
        <f>ROUND(E258*U258,2)</f>
        <v>45.19</v>
      </c>
      <c r="W258" s="157"/>
      <c r="X258" s="157" t="s">
        <v>169</v>
      </c>
      <c r="Y258" s="148"/>
      <c r="Z258" s="148"/>
      <c r="AA258" s="148"/>
      <c r="AB258" s="148"/>
      <c r="AC258" s="148"/>
      <c r="AD258" s="148"/>
      <c r="AE258" s="148"/>
      <c r="AF258" s="148"/>
      <c r="AG258" s="148" t="s">
        <v>246</v>
      </c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 x14ac:dyDescent="0.2">
      <c r="A259" s="155"/>
      <c r="B259" s="156"/>
      <c r="C259" s="187" t="s">
        <v>1235</v>
      </c>
      <c r="D259" s="185"/>
      <c r="E259" s="186">
        <v>251.08</v>
      </c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48"/>
      <c r="Z259" s="148"/>
      <c r="AA259" s="148"/>
      <c r="AB259" s="148"/>
      <c r="AC259" s="148"/>
      <c r="AD259" s="148"/>
      <c r="AE259" s="148"/>
      <c r="AF259" s="148"/>
      <c r="AG259" s="148" t="s">
        <v>200</v>
      </c>
      <c r="AH259" s="148">
        <v>0</v>
      </c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 x14ac:dyDescent="0.2">
      <c r="A260" s="166">
        <v>126</v>
      </c>
      <c r="B260" s="167" t="s">
        <v>577</v>
      </c>
      <c r="C260" s="181" t="s">
        <v>578</v>
      </c>
      <c r="D260" s="168" t="s">
        <v>198</v>
      </c>
      <c r="E260" s="169">
        <v>19.0092</v>
      </c>
      <c r="F260" s="170"/>
      <c r="G260" s="171">
        <f>ROUND(E260*F260,2)</f>
        <v>0</v>
      </c>
      <c r="H260" s="158">
        <v>3625</v>
      </c>
      <c r="I260" s="157">
        <f>ROUND(E260*H260,2)</f>
        <v>68908.350000000006</v>
      </c>
      <c r="J260" s="158">
        <v>0</v>
      </c>
      <c r="K260" s="157">
        <f>ROUND(E260*J260,2)</f>
        <v>0</v>
      </c>
      <c r="L260" s="157">
        <v>15</v>
      </c>
      <c r="M260" s="157">
        <f>G260*(1+L260/100)</f>
        <v>0</v>
      </c>
      <c r="N260" s="157">
        <v>3.5000000000000003E-2</v>
      </c>
      <c r="O260" s="157">
        <f>ROUND(E260*N260,2)</f>
        <v>0.67</v>
      </c>
      <c r="P260" s="157">
        <v>0</v>
      </c>
      <c r="Q260" s="157">
        <f>ROUND(E260*P260,2)</f>
        <v>0</v>
      </c>
      <c r="R260" s="157" t="s">
        <v>363</v>
      </c>
      <c r="S260" s="157" t="s">
        <v>187</v>
      </c>
      <c r="T260" s="157" t="s">
        <v>187</v>
      </c>
      <c r="U260" s="157">
        <v>0</v>
      </c>
      <c r="V260" s="157">
        <f>ROUND(E260*U260,2)</f>
        <v>0</v>
      </c>
      <c r="W260" s="157"/>
      <c r="X260" s="157" t="s">
        <v>183</v>
      </c>
      <c r="Y260" s="148"/>
      <c r="Z260" s="148"/>
      <c r="AA260" s="148"/>
      <c r="AB260" s="148"/>
      <c r="AC260" s="148"/>
      <c r="AD260" s="148"/>
      <c r="AE260" s="148"/>
      <c r="AF260" s="148"/>
      <c r="AG260" s="148" t="s">
        <v>540</v>
      </c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outlineLevel="1" x14ac:dyDescent="0.2">
      <c r="A261" s="155"/>
      <c r="B261" s="156"/>
      <c r="C261" s="187" t="s">
        <v>1236</v>
      </c>
      <c r="D261" s="185"/>
      <c r="E261" s="186">
        <v>19.010000000000002</v>
      </c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48"/>
      <c r="Z261" s="148"/>
      <c r="AA261" s="148"/>
      <c r="AB261" s="148"/>
      <c r="AC261" s="148"/>
      <c r="AD261" s="148"/>
      <c r="AE261" s="148"/>
      <c r="AF261" s="148"/>
      <c r="AG261" s="148" t="s">
        <v>200</v>
      </c>
      <c r="AH261" s="148">
        <v>0</v>
      </c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outlineLevel="1" x14ac:dyDescent="0.2">
      <c r="A262" s="166">
        <v>127</v>
      </c>
      <c r="B262" s="167" t="s">
        <v>1000</v>
      </c>
      <c r="C262" s="181" t="s">
        <v>1001</v>
      </c>
      <c r="D262" s="168" t="s">
        <v>198</v>
      </c>
      <c r="E262" s="169">
        <v>3.5897000000000001</v>
      </c>
      <c r="F262" s="170"/>
      <c r="G262" s="171">
        <f>ROUND(E262*F262,2)</f>
        <v>0</v>
      </c>
      <c r="H262" s="158">
        <v>3660</v>
      </c>
      <c r="I262" s="157">
        <f>ROUND(E262*H262,2)</f>
        <v>13138.3</v>
      </c>
      <c r="J262" s="158">
        <v>0</v>
      </c>
      <c r="K262" s="157">
        <f>ROUND(E262*J262,2)</f>
        <v>0</v>
      </c>
      <c r="L262" s="157">
        <v>15</v>
      </c>
      <c r="M262" s="157">
        <f>G262*(1+L262/100)</f>
        <v>0</v>
      </c>
      <c r="N262" s="157">
        <v>2.5000000000000001E-2</v>
      </c>
      <c r="O262" s="157">
        <f>ROUND(E262*N262,2)</f>
        <v>0.09</v>
      </c>
      <c r="P262" s="157">
        <v>0</v>
      </c>
      <c r="Q262" s="157">
        <f>ROUND(E262*P262,2)</f>
        <v>0</v>
      </c>
      <c r="R262" s="157" t="s">
        <v>363</v>
      </c>
      <c r="S262" s="157" t="s">
        <v>187</v>
      </c>
      <c r="T262" s="157" t="s">
        <v>187</v>
      </c>
      <c r="U262" s="157">
        <v>0</v>
      </c>
      <c r="V262" s="157">
        <f>ROUND(E262*U262,2)</f>
        <v>0</v>
      </c>
      <c r="W262" s="157"/>
      <c r="X262" s="157" t="s">
        <v>183</v>
      </c>
      <c r="Y262" s="148"/>
      <c r="Z262" s="148"/>
      <c r="AA262" s="148"/>
      <c r="AB262" s="148"/>
      <c r="AC262" s="148"/>
      <c r="AD262" s="148"/>
      <c r="AE262" s="148"/>
      <c r="AF262" s="148"/>
      <c r="AG262" s="148" t="s">
        <v>540</v>
      </c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 x14ac:dyDescent="0.2">
      <c r="A263" s="155"/>
      <c r="B263" s="156"/>
      <c r="C263" s="187" t="s">
        <v>1237</v>
      </c>
      <c r="D263" s="185"/>
      <c r="E263" s="186">
        <v>3.59</v>
      </c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48"/>
      <c r="Z263" s="148"/>
      <c r="AA263" s="148"/>
      <c r="AB263" s="148"/>
      <c r="AC263" s="148"/>
      <c r="AD263" s="148"/>
      <c r="AE263" s="148"/>
      <c r="AF263" s="148"/>
      <c r="AG263" s="148" t="s">
        <v>200</v>
      </c>
      <c r="AH263" s="148">
        <v>0</v>
      </c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outlineLevel="1" x14ac:dyDescent="0.2">
      <c r="A264" s="166">
        <v>128</v>
      </c>
      <c r="B264" s="167" t="s">
        <v>583</v>
      </c>
      <c r="C264" s="181" t="s">
        <v>584</v>
      </c>
      <c r="D264" s="168" t="s">
        <v>218</v>
      </c>
      <c r="E264" s="169">
        <v>290.52100000000002</v>
      </c>
      <c r="F264" s="170"/>
      <c r="G264" s="171">
        <f>ROUND(E264*F264,2)</f>
        <v>0</v>
      </c>
      <c r="H264" s="158">
        <v>544</v>
      </c>
      <c r="I264" s="157">
        <f>ROUND(E264*H264,2)</f>
        <v>158043.42000000001</v>
      </c>
      <c r="J264" s="158">
        <v>0</v>
      </c>
      <c r="K264" s="157">
        <f>ROUND(E264*J264,2)</f>
        <v>0</v>
      </c>
      <c r="L264" s="157">
        <v>15</v>
      </c>
      <c r="M264" s="157">
        <f>G264*(1+L264/100)</f>
        <v>0</v>
      </c>
      <c r="N264" s="157">
        <v>3.0000000000000001E-3</v>
      </c>
      <c r="O264" s="157">
        <f>ROUND(E264*N264,2)</f>
        <v>0.87</v>
      </c>
      <c r="P264" s="157">
        <v>0</v>
      </c>
      <c r="Q264" s="157">
        <f>ROUND(E264*P264,2)</f>
        <v>0</v>
      </c>
      <c r="R264" s="157" t="s">
        <v>363</v>
      </c>
      <c r="S264" s="157" t="s">
        <v>187</v>
      </c>
      <c r="T264" s="157" t="s">
        <v>187</v>
      </c>
      <c r="U264" s="157">
        <v>0</v>
      </c>
      <c r="V264" s="157">
        <f>ROUND(E264*U264,2)</f>
        <v>0</v>
      </c>
      <c r="W264" s="157"/>
      <c r="X264" s="157" t="s">
        <v>183</v>
      </c>
      <c r="Y264" s="148"/>
      <c r="Z264" s="148"/>
      <c r="AA264" s="148"/>
      <c r="AB264" s="148"/>
      <c r="AC264" s="148"/>
      <c r="AD264" s="148"/>
      <c r="AE264" s="148"/>
      <c r="AF264" s="148"/>
      <c r="AG264" s="148" t="s">
        <v>540</v>
      </c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 x14ac:dyDescent="0.2">
      <c r="A265" s="155"/>
      <c r="B265" s="156"/>
      <c r="C265" s="187" t="s">
        <v>1238</v>
      </c>
      <c r="D265" s="185"/>
      <c r="E265" s="186">
        <v>290.52</v>
      </c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48"/>
      <c r="Z265" s="148"/>
      <c r="AA265" s="148"/>
      <c r="AB265" s="148"/>
      <c r="AC265" s="148"/>
      <c r="AD265" s="148"/>
      <c r="AE265" s="148"/>
      <c r="AF265" s="148"/>
      <c r="AG265" s="148" t="s">
        <v>200</v>
      </c>
      <c r="AH265" s="148">
        <v>0</v>
      </c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outlineLevel="1" x14ac:dyDescent="0.2">
      <c r="A266" s="166">
        <v>129</v>
      </c>
      <c r="B266" s="167" t="s">
        <v>586</v>
      </c>
      <c r="C266" s="181" t="s">
        <v>587</v>
      </c>
      <c r="D266" s="168" t="s">
        <v>218</v>
      </c>
      <c r="E266" s="169">
        <v>239.48099999999999</v>
      </c>
      <c r="F266" s="170"/>
      <c r="G266" s="171">
        <f>ROUND(E266*F266,2)</f>
        <v>0</v>
      </c>
      <c r="H266" s="158">
        <v>88.4</v>
      </c>
      <c r="I266" s="157">
        <f>ROUND(E266*H266,2)</f>
        <v>21170.12</v>
      </c>
      <c r="J266" s="158">
        <v>0</v>
      </c>
      <c r="K266" s="157">
        <f>ROUND(E266*J266,2)</f>
        <v>0</v>
      </c>
      <c r="L266" s="157">
        <v>15</v>
      </c>
      <c r="M266" s="157">
        <f>G266*(1+L266/100)</f>
        <v>0</v>
      </c>
      <c r="N266" s="157">
        <v>5.9999999999999995E-4</v>
      </c>
      <c r="O266" s="157">
        <f>ROUND(E266*N266,2)</f>
        <v>0.14000000000000001</v>
      </c>
      <c r="P266" s="157">
        <v>0</v>
      </c>
      <c r="Q266" s="157">
        <f>ROUND(E266*P266,2)</f>
        <v>0</v>
      </c>
      <c r="R266" s="157" t="s">
        <v>363</v>
      </c>
      <c r="S266" s="157" t="s">
        <v>187</v>
      </c>
      <c r="T266" s="157" t="s">
        <v>187</v>
      </c>
      <c r="U266" s="157">
        <v>0</v>
      </c>
      <c r="V266" s="157">
        <f>ROUND(E266*U266,2)</f>
        <v>0</v>
      </c>
      <c r="W266" s="157"/>
      <c r="X266" s="157" t="s">
        <v>183</v>
      </c>
      <c r="Y266" s="148"/>
      <c r="Z266" s="148"/>
      <c r="AA266" s="148"/>
      <c r="AB266" s="148"/>
      <c r="AC266" s="148"/>
      <c r="AD266" s="148"/>
      <c r="AE266" s="148"/>
      <c r="AF266" s="148"/>
      <c r="AG266" s="148" t="s">
        <v>540</v>
      </c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 x14ac:dyDescent="0.2">
      <c r="A267" s="155"/>
      <c r="B267" s="156"/>
      <c r="C267" s="187" t="s">
        <v>1239</v>
      </c>
      <c r="D267" s="185"/>
      <c r="E267" s="186">
        <v>239.48</v>
      </c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48"/>
      <c r="Z267" s="148"/>
      <c r="AA267" s="148"/>
      <c r="AB267" s="148"/>
      <c r="AC267" s="148"/>
      <c r="AD267" s="148"/>
      <c r="AE267" s="148"/>
      <c r="AF267" s="148"/>
      <c r="AG267" s="148" t="s">
        <v>200</v>
      </c>
      <c r="AH267" s="148">
        <v>0</v>
      </c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 x14ac:dyDescent="0.2">
      <c r="A268" s="166">
        <v>130</v>
      </c>
      <c r="B268" s="167" t="s">
        <v>590</v>
      </c>
      <c r="C268" s="181" t="s">
        <v>591</v>
      </c>
      <c r="D268" s="168" t="s">
        <v>218</v>
      </c>
      <c r="E268" s="169">
        <v>225.148</v>
      </c>
      <c r="F268" s="170"/>
      <c r="G268" s="171">
        <f>ROUND(E268*F268,2)</f>
        <v>0</v>
      </c>
      <c r="H268" s="158">
        <v>212.5</v>
      </c>
      <c r="I268" s="157">
        <f>ROUND(E268*H268,2)</f>
        <v>47843.95</v>
      </c>
      <c r="J268" s="158">
        <v>0</v>
      </c>
      <c r="K268" s="157">
        <f>ROUND(E268*J268,2)</f>
        <v>0</v>
      </c>
      <c r="L268" s="157">
        <v>15</v>
      </c>
      <c r="M268" s="157">
        <f>G268*(1+L268/100)</f>
        <v>0</v>
      </c>
      <c r="N268" s="157">
        <v>1.4400000000000001E-3</v>
      </c>
      <c r="O268" s="157">
        <f>ROUND(E268*N268,2)</f>
        <v>0.32</v>
      </c>
      <c r="P268" s="157">
        <v>0</v>
      </c>
      <c r="Q268" s="157">
        <f>ROUND(E268*P268,2)</f>
        <v>0</v>
      </c>
      <c r="R268" s="157" t="s">
        <v>363</v>
      </c>
      <c r="S268" s="157" t="s">
        <v>187</v>
      </c>
      <c r="T268" s="157" t="s">
        <v>187</v>
      </c>
      <c r="U268" s="157">
        <v>0</v>
      </c>
      <c r="V268" s="157">
        <f>ROUND(E268*U268,2)</f>
        <v>0</v>
      </c>
      <c r="W268" s="157"/>
      <c r="X268" s="157" t="s">
        <v>183</v>
      </c>
      <c r="Y268" s="148"/>
      <c r="Z268" s="148"/>
      <c r="AA268" s="148"/>
      <c r="AB268" s="148"/>
      <c r="AC268" s="148"/>
      <c r="AD268" s="148"/>
      <c r="AE268" s="148"/>
      <c r="AF268" s="148"/>
      <c r="AG268" s="148" t="s">
        <v>540</v>
      </c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 x14ac:dyDescent="0.2">
      <c r="A269" s="155"/>
      <c r="B269" s="156"/>
      <c r="C269" s="187" t="s">
        <v>1240</v>
      </c>
      <c r="D269" s="185"/>
      <c r="E269" s="186">
        <v>225.15</v>
      </c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48"/>
      <c r="Z269" s="148"/>
      <c r="AA269" s="148"/>
      <c r="AB269" s="148"/>
      <c r="AC269" s="148"/>
      <c r="AD269" s="148"/>
      <c r="AE269" s="148"/>
      <c r="AF269" s="148"/>
      <c r="AG269" s="148" t="s">
        <v>200</v>
      </c>
      <c r="AH269" s="148">
        <v>0</v>
      </c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 x14ac:dyDescent="0.2">
      <c r="A270" s="166">
        <v>131</v>
      </c>
      <c r="B270" s="167" t="s">
        <v>593</v>
      </c>
      <c r="C270" s="181" t="s">
        <v>594</v>
      </c>
      <c r="D270" s="168" t="s">
        <v>218</v>
      </c>
      <c r="E270" s="169">
        <v>27.912500000000001</v>
      </c>
      <c r="F270" s="170"/>
      <c r="G270" s="171">
        <f>ROUND(E270*F270,2)</f>
        <v>0</v>
      </c>
      <c r="H270" s="158">
        <v>248</v>
      </c>
      <c r="I270" s="157">
        <f>ROUND(E270*H270,2)</f>
        <v>6922.3</v>
      </c>
      <c r="J270" s="158">
        <v>0</v>
      </c>
      <c r="K270" s="157">
        <f>ROUND(E270*J270,2)</f>
        <v>0</v>
      </c>
      <c r="L270" s="157">
        <v>15</v>
      </c>
      <c r="M270" s="157">
        <f>G270*(1+L270/100)</f>
        <v>0</v>
      </c>
      <c r="N270" s="157">
        <v>1.6800000000000001E-3</v>
      </c>
      <c r="O270" s="157">
        <f>ROUND(E270*N270,2)</f>
        <v>0.05</v>
      </c>
      <c r="P270" s="157">
        <v>0</v>
      </c>
      <c r="Q270" s="157">
        <f>ROUND(E270*P270,2)</f>
        <v>0</v>
      </c>
      <c r="R270" s="157" t="s">
        <v>363</v>
      </c>
      <c r="S270" s="157" t="s">
        <v>187</v>
      </c>
      <c r="T270" s="157" t="s">
        <v>187</v>
      </c>
      <c r="U270" s="157">
        <v>0</v>
      </c>
      <c r="V270" s="157">
        <f>ROUND(E270*U270,2)</f>
        <v>0</v>
      </c>
      <c r="W270" s="157"/>
      <c r="X270" s="157" t="s">
        <v>183</v>
      </c>
      <c r="Y270" s="148"/>
      <c r="Z270" s="148"/>
      <c r="AA270" s="148"/>
      <c r="AB270" s="148"/>
      <c r="AC270" s="148"/>
      <c r="AD270" s="148"/>
      <c r="AE270" s="148"/>
      <c r="AF270" s="148"/>
      <c r="AG270" s="148" t="s">
        <v>540</v>
      </c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 x14ac:dyDescent="0.2">
      <c r="A271" s="155"/>
      <c r="B271" s="156"/>
      <c r="C271" s="187" t="s">
        <v>1241</v>
      </c>
      <c r="D271" s="185"/>
      <c r="E271" s="186">
        <v>27.91</v>
      </c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48"/>
      <c r="Z271" s="148"/>
      <c r="AA271" s="148"/>
      <c r="AB271" s="148"/>
      <c r="AC271" s="148"/>
      <c r="AD271" s="148"/>
      <c r="AE271" s="148"/>
      <c r="AF271" s="148"/>
      <c r="AG271" s="148" t="s">
        <v>200</v>
      </c>
      <c r="AH271" s="148">
        <v>0</v>
      </c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 x14ac:dyDescent="0.2">
      <c r="A272" s="166">
        <v>132</v>
      </c>
      <c r="B272" s="167" t="s">
        <v>596</v>
      </c>
      <c r="C272" s="181" t="s">
        <v>597</v>
      </c>
      <c r="D272" s="168" t="s">
        <v>218</v>
      </c>
      <c r="E272" s="169">
        <v>544.72</v>
      </c>
      <c r="F272" s="170"/>
      <c r="G272" s="171">
        <f>ROUND(E272*F272,2)</f>
        <v>0</v>
      </c>
      <c r="H272" s="158">
        <v>282.5</v>
      </c>
      <c r="I272" s="157">
        <f>ROUND(E272*H272,2)</f>
        <v>153883.4</v>
      </c>
      <c r="J272" s="158">
        <v>0</v>
      </c>
      <c r="K272" s="157">
        <f>ROUND(E272*J272,2)</f>
        <v>0</v>
      </c>
      <c r="L272" s="157">
        <v>15</v>
      </c>
      <c r="M272" s="157">
        <f>G272*(1+L272/100)</f>
        <v>0</v>
      </c>
      <c r="N272" s="157">
        <v>1.92E-3</v>
      </c>
      <c r="O272" s="157">
        <f>ROUND(E272*N272,2)</f>
        <v>1.05</v>
      </c>
      <c r="P272" s="157">
        <v>0</v>
      </c>
      <c r="Q272" s="157">
        <f>ROUND(E272*P272,2)</f>
        <v>0</v>
      </c>
      <c r="R272" s="157" t="s">
        <v>363</v>
      </c>
      <c r="S272" s="157" t="s">
        <v>187</v>
      </c>
      <c r="T272" s="157" t="s">
        <v>187</v>
      </c>
      <c r="U272" s="157">
        <v>0</v>
      </c>
      <c r="V272" s="157">
        <f>ROUND(E272*U272,2)</f>
        <v>0</v>
      </c>
      <c r="W272" s="157"/>
      <c r="X272" s="157" t="s">
        <v>183</v>
      </c>
      <c r="Y272" s="148"/>
      <c r="Z272" s="148"/>
      <c r="AA272" s="148"/>
      <c r="AB272" s="148"/>
      <c r="AC272" s="148"/>
      <c r="AD272" s="148"/>
      <c r="AE272" s="148"/>
      <c r="AF272" s="148"/>
      <c r="AG272" s="148" t="s">
        <v>540</v>
      </c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 x14ac:dyDescent="0.2">
      <c r="A273" s="155"/>
      <c r="B273" s="156"/>
      <c r="C273" s="187" t="s">
        <v>1242</v>
      </c>
      <c r="D273" s="185"/>
      <c r="E273" s="186">
        <v>209.64</v>
      </c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48"/>
      <c r="Z273" s="148"/>
      <c r="AA273" s="148"/>
      <c r="AB273" s="148"/>
      <c r="AC273" s="148"/>
      <c r="AD273" s="148"/>
      <c r="AE273" s="148"/>
      <c r="AF273" s="148"/>
      <c r="AG273" s="148" t="s">
        <v>200</v>
      </c>
      <c r="AH273" s="148">
        <v>0</v>
      </c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outlineLevel="1" x14ac:dyDescent="0.2">
      <c r="A274" s="155"/>
      <c r="B274" s="156"/>
      <c r="C274" s="187" t="s">
        <v>1243</v>
      </c>
      <c r="D274" s="185"/>
      <c r="E274" s="186">
        <v>246.97</v>
      </c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48"/>
      <c r="Z274" s="148"/>
      <c r="AA274" s="148"/>
      <c r="AB274" s="148"/>
      <c r="AC274" s="148"/>
      <c r="AD274" s="148"/>
      <c r="AE274" s="148"/>
      <c r="AF274" s="148"/>
      <c r="AG274" s="148" t="s">
        <v>200</v>
      </c>
      <c r="AH274" s="148">
        <v>0</v>
      </c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outlineLevel="1" x14ac:dyDescent="0.2">
      <c r="A275" s="155"/>
      <c r="B275" s="156"/>
      <c r="C275" s="187" t="s">
        <v>1244</v>
      </c>
      <c r="D275" s="185"/>
      <c r="E275" s="186">
        <v>88.11</v>
      </c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48"/>
      <c r="Z275" s="148"/>
      <c r="AA275" s="148"/>
      <c r="AB275" s="148"/>
      <c r="AC275" s="148"/>
      <c r="AD275" s="148"/>
      <c r="AE275" s="148"/>
      <c r="AF275" s="148"/>
      <c r="AG275" s="148" t="s">
        <v>200</v>
      </c>
      <c r="AH275" s="148">
        <v>0</v>
      </c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 x14ac:dyDescent="0.2">
      <c r="A276" s="166">
        <v>133</v>
      </c>
      <c r="B276" s="167" t="s">
        <v>603</v>
      </c>
      <c r="C276" s="181" t="s">
        <v>604</v>
      </c>
      <c r="D276" s="168" t="s">
        <v>218</v>
      </c>
      <c r="E276" s="169">
        <v>225.148</v>
      </c>
      <c r="F276" s="170"/>
      <c r="G276" s="171">
        <f>ROUND(E276*F276,2)</f>
        <v>0</v>
      </c>
      <c r="H276" s="158">
        <v>265</v>
      </c>
      <c r="I276" s="157">
        <f>ROUND(E276*H276,2)</f>
        <v>59664.22</v>
      </c>
      <c r="J276" s="158">
        <v>0</v>
      </c>
      <c r="K276" s="157">
        <f>ROUND(E276*J276,2)</f>
        <v>0</v>
      </c>
      <c r="L276" s="157">
        <v>15</v>
      </c>
      <c r="M276" s="157">
        <f>G276*(1+L276/100)</f>
        <v>0</v>
      </c>
      <c r="N276" s="157">
        <v>2.3999999999999998E-3</v>
      </c>
      <c r="O276" s="157">
        <f>ROUND(E276*N276,2)</f>
        <v>0.54</v>
      </c>
      <c r="P276" s="157">
        <v>0</v>
      </c>
      <c r="Q276" s="157">
        <f>ROUND(E276*P276,2)</f>
        <v>0</v>
      </c>
      <c r="R276" s="157" t="s">
        <v>363</v>
      </c>
      <c r="S276" s="157" t="s">
        <v>187</v>
      </c>
      <c r="T276" s="157" t="s">
        <v>187</v>
      </c>
      <c r="U276" s="157">
        <v>0</v>
      </c>
      <c r="V276" s="157">
        <f>ROUND(E276*U276,2)</f>
        <v>0</v>
      </c>
      <c r="W276" s="157"/>
      <c r="X276" s="157" t="s">
        <v>183</v>
      </c>
      <c r="Y276" s="148"/>
      <c r="Z276" s="148"/>
      <c r="AA276" s="148"/>
      <c r="AB276" s="148"/>
      <c r="AC276" s="148"/>
      <c r="AD276" s="148"/>
      <c r="AE276" s="148"/>
      <c r="AF276" s="148"/>
      <c r="AG276" s="148" t="s">
        <v>540</v>
      </c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outlineLevel="1" x14ac:dyDescent="0.2">
      <c r="A277" s="155"/>
      <c r="B277" s="156"/>
      <c r="C277" s="187" t="s">
        <v>1240</v>
      </c>
      <c r="D277" s="185"/>
      <c r="E277" s="186">
        <v>225.15</v>
      </c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48"/>
      <c r="Z277" s="148"/>
      <c r="AA277" s="148"/>
      <c r="AB277" s="148"/>
      <c r="AC277" s="148"/>
      <c r="AD277" s="148"/>
      <c r="AE277" s="148"/>
      <c r="AF277" s="148"/>
      <c r="AG277" s="148" t="s">
        <v>200</v>
      </c>
      <c r="AH277" s="148">
        <v>0</v>
      </c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</row>
    <row r="278" spans="1:60" outlineLevel="1" x14ac:dyDescent="0.2">
      <c r="A278" s="166">
        <v>134</v>
      </c>
      <c r="B278" s="167" t="s">
        <v>605</v>
      </c>
      <c r="C278" s="181" t="s">
        <v>606</v>
      </c>
      <c r="D278" s="168" t="s">
        <v>218</v>
      </c>
      <c r="E278" s="169">
        <v>185.14099999999999</v>
      </c>
      <c r="F278" s="170"/>
      <c r="G278" s="171">
        <f>ROUND(E278*F278,2)</f>
        <v>0</v>
      </c>
      <c r="H278" s="158">
        <v>122</v>
      </c>
      <c r="I278" s="157">
        <f>ROUND(E278*H278,2)</f>
        <v>22587.200000000001</v>
      </c>
      <c r="J278" s="158">
        <v>0</v>
      </c>
      <c r="K278" s="157">
        <f>ROUND(E278*J278,2)</f>
        <v>0</v>
      </c>
      <c r="L278" s="157">
        <v>15</v>
      </c>
      <c r="M278" s="157">
        <f>G278*(1+L278/100)</f>
        <v>0</v>
      </c>
      <c r="N278" s="157">
        <v>2E-3</v>
      </c>
      <c r="O278" s="157">
        <f>ROUND(E278*N278,2)</f>
        <v>0.37</v>
      </c>
      <c r="P278" s="157">
        <v>0</v>
      </c>
      <c r="Q278" s="157">
        <f>ROUND(E278*P278,2)</f>
        <v>0</v>
      </c>
      <c r="R278" s="157" t="s">
        <v>363</v>
      </c>
      <c r="S278" s="157" t="s">
        <v>187</v>
      </c>
      <c r="T278" s="157" t="s">
        <v>187</v>
      </c>
      <c r="U278" s="157">
        <v>0</v>
      </c>
      <c r="V278" s="157">
        <f>ROUND(E278*U278,2)</f>
        <v>0</v>
      </c>
      <c r="W278" s="157"/>
      <c r="X278" s="157" t="s">
        <v>183</v>
      </c>
      <c r="Y278" s="148"/>
      <c r="Z278" s="148"/>
      <c r="AA278" s="148"/>
      <c r="AB278" s="148"/>
      <c r="AC278" s="148"/>
      <c r="AD278" s="148"/>
      <c r="AE278" s="148"/>
      <c r="AF278" s="148"/>
      <c r="AG278" s="148" t="s">
        <v>540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outlineLevel="1" x14ac:dyDescent="0.2">
      <c r="A279" s="155"/>
      <c r="B279" s="156"/>
      <c r="C279" s="187" t="s">
        <v>1245</v>
      </c>
      <c r="D279" s="185"/>
      <c r="E279" s="186">
        <v>185.14</v>
      </c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48"/>
      <c r="Z279" s="148"/>
      <c r="AA279" s="148"/>
      <c r="AB279" s="148"/>
      <c r="AC279" s="148"/>
      <c r="AD279" s="148"/>
      <c r="AE279" s="148"/>
      <c r="AF279" s="148"/>
      <c r="AG279" s="148" t="s">
        <v>200</v>
      </c>
      <c r="AH279" s="148">
        <v>0</v>
      </c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x14ac:dyDescent="0.2">
      <c r="A280" s="160" t="s">
        <v>162</v>
      </c>
      <c r="B280" s="161" t="s">
        <v>113</v>
      </c>
      <c r="C280" s="179" t="s">
        <v>114</v>
      </c>
      <c r="D280" s="162"/>
      <c r="E280" s="163"/>
      <c r="F280" s="164"/>
      <c r="G280" s="165">
        <f>SUMIF(AG281:AG299,"&lt;&gt;NOR",G281:G299)</f>
        <v>0</v>
      </c>
      <c r="H280" s="159"/>
      <c r="I280" s="159">
        <f>SUM(I281:I299)</f>
        <v>238975.99000000005</v>
      </c>
      <c r="J280" s="159"/>
      <c r="K280" s="159">
        <f>SUM(K281:K299)</f>
        <v>597657</v>
      </c>
      <c r="L280" s="159"/>
      <c r="M280" s="159">
        <f>SUM(M281:M299)</f>
        <v>0</v>
      </c>
      <c r="N280" s="159"/>
      <c r="O280" s="159">
        <f>SUM(O281:O299)</f>
        <v>22.060000000000006</v>
      </c>
      <c r="P280" s="159"/>
      <c r="Q280" s="159">
        <f>SUM(Q281:Q299)</f>
        <v>0</v>
      </c>
      <c r="R280" s="159"/>
      <c r="S280" s="159"/>
      <c r="T280" s="159"/>
      <c r="U280" s="159"/>
      <c r="V280" s="159">
        <f>SUM(V281:V299)</f>
        <v>934.53000000000009</v>
      </c>
      <c r="W280" s="159"/>
      <c r="X280" s="159"/>
      <c r="AG280" t="s">
        <v>163</v>
      </c>
    </row>
    <row r="281" spans="1:60" outlineLevel="1" x14ac:dyDescent="0.2">
      <c r="A281" s="166">
        <v>135</v>
      </c>
      <c r="B281" s="167" t="s">
        <v>608</v>
      </c>
      <c r="C281" s="181" t="s">
        <v>609</v>
      </c>
      <c r="D281" s="168" t="s">
        <v>218</v>
      </c>
      <c r="E281" s="169">
        <v>77.424999999999997</v>
      </c>
      <c r="F281" s="170"/>
      <c r="G281" s="171">
        <f>ROUND(E281*F281,2)</f>
        <v>0</v>
      </c>
      <c r="H281" s="158">
        <v>3.7</v>
      </c>
      <c r="I281" s="157">
        <f>ROUND(E281*H281,2)</f>
        <v>286.47000000000003</v>
      </c>
      <c r="J281" s="158">
        <v>93.3</v>
      </c>
      <c r="K281" s="157">
        <f>ROUND(E281*J281,2)</f>
        <v>7223.75</v>
      </c>
      <c r="L281" s="157">
        <v>15</v>
      </c>
      <c r="M281" s="157">
        <f>G281*(1+L281/100)</f>
        <v>0</v>
      </c>
      <c r="N281" s="157">
        <v>1.6000000000000001E-4</v>
      </c>
      <c r="O281" s="157">
        <f>ROUND(E281*N281,2)</f>
        <v>0.01</v>
      </c>
      <c r="P281" s="157">
        <v>0</v>
      </c>
      <c r="Q281" s="157">
        <f>ROUND(E281*P281,2)</f>
        <v>0</v>
      </c>
      <c r="R281" s="157"/>
      <c r="S281" s="157" t="s">
        <v>187</v>
      </c>
      <c r="T281" s="157" t="s">
        <v>187</v>
      </c>
      <c r="U281" s="157">
        <v>0.17599999999999999</v>
      </c>
      <c r="V281" s="157">
        <f>ROUND(E281*U281,2)</f>
        <v>13.63</v>
      </c>
      <c r="W281" s="157"/>
      <c r="X281" s="157" t="s">
        <v>169</v>
      </c>
      <c r="Y281" s="148"/>
      <c r="Z281" s="148"/>
      <c r="AA281" s="148"/>
      <c r="AB281" s="148"/>
      <c r="AC281" s="148"/>
      <c r="AD281" s="148"/>
      <c r="AE281" s="148"/>
      <c r="AF281" s="148"/>
      <c r="AG281" s="148" t="s">
        <v>246</v>
      </c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outlineLevel="1" x14ac:dyDescent="0.2">
      <c r="A282" s="155"/>
      <c r="B282" s="156"/>
      <c r="C282" s="187" t="s">
        <v>1246</v>
      </c>
      <c r="D282" s="185"/>
      <c r="E282" s="186">
        <v>77.42</v>
      </c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48"/>
      <c r="Z282" s="148"/>
      <c r="AA282" s="148"/>
      <c r="AB282" s="148"/>
      <c r="AC282" s="148"/>
      <c r="AD282" s="148"/>
      <c r="AE282" s="148"/>
      <c r="AF282" s="148"/>
      <c r="AG282" s="148" t="s">
        <v>200</v>
      </c>
      <c r="AH282" s="148">
        <v>0</v>
      </c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outlineLevel="1" x14ac:dyDescent="0.2">
      <c r="A283" s="172">
        <v>136</v>
      </c>
      <c r="B283" s="173" t="s">
        <v>611</v>
      </c>
      <c r="C283" s="180" t="s">
        <v>612</v>
      </c>
      <c r="D283" s="174" t="s">
        <v>343</v>
      </c>
      <c r="E283" s="175">
        <v>50</v>
      </c>
      <c r="F283" s="176"/>
      <c r="G283" s="177">
        <f>ROUND(E283*F283,2)</f>
        <v>0</v>
      </c>
      <c r="H283" s="158">
        <v>5.9</v>
      </c>
      <c r="I283" s="157">
        <f>ROUND(E283*H283,2)</f>
        <v>295</v>
      </c>
      <c r="J283" s="158">
        <v>165.6</v>
      </c>
      <c r="K283" s="157">
        <f>ROUND(E283*J283,2)</f>
        <v>8280</v>
      </c>
      <c r="L283" s="157">
        <v>15</v>
      </c>
      <c r="M283" s="157">
        <f>G283*(1+L283/100)</f>
        <v>0</v>
      </c>
      <c r="N283" s="157">
        <v>9.8999999999999999E-4</v>
      </c>
      <c r="O283" s="157">
        <f>ROUND(E283*N283,2)</f>
        <v>0.05</v>
      </c>
      <c r="P283" s="157">
        <v>0</v>
      </c>
      <c r="Q283" s="157">
        <f>ROUND(E283*P283,2)</f>
        <v>0</v>
      </c>
      <c r="R283" s="157"/>
      <c r="S283" s="157" t="s">
        <v>187</v>
      </c>
      <c r="T283" s="157" t="s">
        <v>187</v>
      </c>
      <c r="U283" s="157">
        <v>0.26200000000000001</v>
      </c>
      <c r="V283" s="157">
        <f>ROUND(E283*U283,2)</f>
        <v>13.1</v>
      </c>
      <c r="W283" s="157"/>
      <c r="X283" s="157" t="s">
        <v>169</v>
      </c>
      <c r="Y283" s="148"/>
      <c r="Z283" s="148"/>
      <c r="AA283" s="148"/>
      <c r="AB283" s="148"/>
      <c r="AC283" s="148"/>
      <c r="AD283" s="148"/>
      <c r="AE283" s="148"/>
      <c r="AF283" s="148"/>
      <c r="AG283" s="148" t="s">
        <v>407</v>
      </c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</row>
    <row r="284" spans="1:60" outlineLevel="1" x14ac:dyDescent="0.2">
      <c r="A284" s="166">
        <v>137</v>
      </c>
      <c r="B284" s="167" t="s">
        <v>614</v>
      </c>
      <c r="C284" s="181" t="s">
        <v>615</v>
      </c>
      <c r="D284" s="168" t="s">
        <v>343</v>
      </c>
      <c r="E284" s="169">
        <v>244</v>
      </c>
      <c r="F284" s="170"/>
      <c r="G284" s="171">
        <f>ROUND(E284*F284,2)</f>
        <v>0</v>
      </c>
      <c r="H284" s="158">
        <v>5.9</v>
      </c>
      <c r="I284" s="157">
        <f>ROUND(E284*H284,2)</f>
        <v>1439.6</v>
      </c>
      <c r="J284" s="158">
        <v>223.6</v>
      </c>
      <c r="K284" s="157">
        <f>ROUND(E284*J284,2)</f>
        <v>54558.400000000001</v>
      </c>
      <c r="L284" s="157">
        <v>15</v>
      </c>
      <c r="M284" s="157">
        <f>G284*(1+L284/100)</f>
        <v>0</v>
      </c>
      <c r="N284" s="157">
        <v>9.8999999999999999E-4</v>
      </c>
      <c r="O284" s="157">
        <f>ROUND(E284*N284,2)</f>
        <v>0.24</v>
      </c>
      <c r="P284" s="157">
        <v>0</v>
      </c>
      <c r="Q284" s="157">
        <f>ROUND(E284*P284,2)</f>
        <v>0</v>
      </c>
      <c r="R284" s="157"/>
      <c r="S284" s="157" t="s">
        <v>187</v>
      </c>
      <c r="T284" s="157" t="s">
        <v>187</v>
      </c>
      <c r="U284" s="157">
        <v>0.36099999999999999</v>
      </c>
      <c r="V284" s="157">
        <f>ROUND(E284*U284,2)</f>
        <v>88.08</v>
      </c>
      <c r="W284" s="157"/>
      <c r="X284" s="157" t="s">
        <v>169</v>
      </c>
      <c r="Y284" s="148"/>
      <c r="Z284" s="148"/>
      <c r="AA284" s="148"/>
      <c r="AB284" s="148"/>
      <c r="AC284" s="148"/>
      <c r="AD284" s="148"/>
      <c r="AE284" s="148"/>
      <c r="AF284" s="148"/>
      <c r="AG284" s="148" t="s">
        <v>407</v>
      </c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outlineLevel="1" x14ac:dyDescent="0.2">
      <c r="A285" s="155"/>
      <c r="B285" s="156"/>
      <c r="C285" s="187" t="s">
        <v>1247</v>
      </c>
      <c r="D285" s="185"/>
      <c r="E285" s="186">
        <v>244</v>
      </c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48"/>
      <c r="Z285" s="148"/>
      <c r="AA285" s="148"/>
      <c r="AB285" s="148"/>
      <c r="AC285" s="148"/>
      <c r="AD285" s="148"/>
      <c r="AE285" s="148"/>
      <c r="AF285" s="148"/>
      <c r="AG285" s="148" t="s">
        <v>200</v>
      </c>
      <c r="AH285" s="148">
        <v>0</v>
      </c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ht="22.5" outlineLevel="1" x14ac:dyDescent="0.2">
      <c r="A286" s="166">
        <v>138</v>
      </c>
      <c r="B286" s="167" t="s">
        <v>617</v>
      </c>
      <c r="C286" s="181" t="s">
        <v>618</v>
      </c>
      <c r="D286" s="168" t="s">
        <v>218</v>
      </c>
      <c r="E286" s="169">
        <v>1303.1400000000001</v>
      </c>
      <c r="F286" s="170"/>
      <c r="G286" s="171">
        <f>ROUND(E286*F286,2)</f>
        <v>0</v>
      </c>
      <c r="H286" s="158">
        <v>132.52000000000001</v>
      </c>
      <c r="I286" s="157">
        <f>ROUND(E286*H286,2)</f>
        <v>172692.11</v>
      </c>
      <c r="J286" s="158">
        <v>129.97999999999999</v>
      </c>
      <c r="K286" s="157">
        <f>ROUND(E286*J286,2)</f>
        <v>169382.14</v>
      </c>
      <c r="L286" s="157">
        <v>15</v>
      </c>
      <c r="M286" s="157">
        <f>G286*(1+L286/100)</f>
        <v>0</v>
      </c>
      <c r="N286" s="157">
        <v>1.452E-2</v>
      </c>
      <c r="O286" s="157">
        <f>ROUND(E286*N286,2)</f>
        <v>18.920000000000002</v>
      </c>
      <c r="P286" s="157">
        <v>0</v>
      </c>
      <c r="Q286" s="157">
        <f>ROUND(E286*P286,2)</f>
        <v>0</v>
      </c>
      <c r="R286" s="157"/>
      <c r="S286" s="157" t="s">
        <v>187</v>
      </c>
      <c r="T286" s="157" t="s">
        <v>187</v>
      </c>
      <c r="U286" s="157">
        <v>0.27</v>
      </c>
      <c r="V286" s="157">
        <f>ROUND(E286*U286,2)</f>
        <v>351.85</v>
      </c>
      <c r="W286" s="157"/>
      <c r="X286" s="157" t="s">
        <v>169</v>
      </c>
      <c r="Y286" s="148"/>
      <c r="Z286" s="148"/>
      <c r="AA286" s="148"/>
      <c r="AB286" s="148"/>
      <c r="AC286" s="148"/>
      <c r="AD286" s="148"/>
      <c r="AE286" s="148"/>
      <c r="AF286" s="148"/>
      <c r="AG286" s="148" t="s">
        <v>407</v>
      </c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ht="22.5" outlineLevel="1" x14ac:dyDescent="0.2">
      <c r="A287" s="155"/>
      <c r="B287" s="156"/>
      <c r="C287" s="187" t="s">
        <v>1248</v>
      </c>
      <c r="D287" s="185"/>
      <c r="E287" s="186">
        <v>1303.1400000000001</v>
      </c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48"/>
      <c r="Z287" s="148"/>
      <c r="AA287" s="148"/>
      <c r="AB287" s="148"/>
      <c r="AC287" s="148"/>
      <c r="AD287" s="148"/>
      <c r="AE287" s="148"/>
      <c r="AF287" s="148"/>
      <c r="AG287" s="148" t="s">
        <v>200</v>
      </c>
      <c r="AH287" s="148">
        <v>0</v>
      </c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ht="22.5" outlineLevel="1" x14ac:dyDescent="0.2">
      <c r="A288" s="166">
        <v>139</v>
      </c>
      <c r="B288" s="167" t="s">
        <v>620</v>
      </c>
      <c r="C288" s="181" t="s">
        <v>621</v>
      </c>
      <c r="D288" s="168" t="s">
        <v>218</v>
      </c>
      <c r="E288" s="169">
        <v>651.48</v>
      </c>
      <c r="F288" s="170"/>
      <c r="G288" s="171">
        <f>ROUND(E288*F288,2)</f>
        <v>0</v>
      </c>
      <c r="H288" s="158">
        <v>16.82</v>
      </c>
      <c r="I288" s="157">
        <f>ROUND(E288*H288,2)</f>
        <v>10957.89</v>
      </c>
      <c r="J288" s="158">
        <v>28.48</v>
      </c>
      <c r="K288" s="157">
        <f>ROUND(E288*J288,2)</f>
        <v>18554.150000000001</v>
      </c>
      <c r="L288" s="157">
        <v>15</v>
      </c>
      <c r="M288" s="157">
        <f>G288*(1+L288/100)</f>
        <v>0</v>
      </c>
      <c r="N288" s="157">
        <v>1.4499999999999999E-3</v>
      </c>
      <c r="O288" s="157">
        <f>ROUND(E288*N288,2)</f>
        <v>0.94</v>
      </c>
      <c r="P288" s="157">
        <v>0</v>
      </c>
      <c r="Q288" s="157">
        <f>ROUND(E288*P288,2)</f>
        <v>0</v>
      </c>
      <c r="R288" s="157"/>
      <c r="S288" s="157" t="s">
        <v>622</v>
      </c>
      <c r="T288" s="157" t="s">
        <v>622</v>
      </c>
      <c r="U288" s="157">
        <v>5.5E-2</v>
      </c>
      <c r="V288" s="157">
        <f>ROUND(E288*U288,2)</f>
        <v>35.83</v>
      </c>
      <c r="W288" s="157"/>
      <c r="X288" s="157" t="s">
        <v>169</v>
      </c>
      <c r="Y288" s="148"/>
      <c r="Z288" s="148"/>
      <c r="AA288" s="148"/>
      <c r="AB288" s="148"/>
      <c r="AC288" s="148"/>
      <c r="AD288" s="148"/>
      <c r="AE288" s="148"/>
      <c r="AF288" s="148"/>
      <c r="AG288" s="148" t="s">
        <v>407</v>
      </c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</row>
    <row r="289" spans="1:60" outlineLevel="1" x14ac:dyDescent="0.2">
      <c r="A289" s="155"/>
      <c r="B289" s="156"/>
      <c r="C289" s="187" t="s">
        <v>1249</v>
      </c>
      <c r="D289" s="185"/>
      <c r="E289" s="186">
        <v>651.48</v>
      </c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48"/>
      <c r="Z289" s="148"/>
      <c r="AA289" s="148"/>
      <c r="AB289" s="148"/>
      <c r="AC289" s="148"/>
      <c r="AD289" s="148"/>
      <c r="AE289" s="148"/>
      <c r="AF289" s="148"/>
      <c r="AG289" s="148" t="s">
        <v>200</v>
      </c>
      <c r="AH289" s="148">
        <v>0</v>
      </c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</row>
    <row r="290" spans="1:60" outlineLevel="1" x14ac:dyDescent="0.2">
      <c r="A290" s="166">
        <v>140</v>
      </c>
      <c r="B290" s="167" t="s">
        <v>623</v>
      </c>
      <c r="C290" s="181" t="s">
        <v>624</v>
      </c>
      <c r="D290" s="168" t="s">
        <v>198</v>
      </c>
      <c r="E290" s="169">
        <v>5.94</v>
      </c>
      <c r="F290" s="170"/>
      <c r="G290" s="171">
        <f>ROUND(E290*F290,2)</f>
        <v>0</v>
      </c>
      <c r="H290" s="158">
        <v>1343</v>
      </c>
      <c r="I290" s="157">
        <f>ROUND(E290*H290,2)</f>
        <v>7977.42</v>
      </c>
      <c r="J290" s="158">
        <v>0</v>
      </c>
      <c r="K290" s="157">
        <f>ROUND(E290*J290,2)</f>
        <v>0</v>
      </c>
      <c r="L290" s="157">
        <v>15</v>
      </c>
      <c r="M290" s="157">
        <f>G290*(1+L290/100)</f>
        <v>0</v>
      </c>
      <c r="N290" s="157">
        <v>2.3570000000000001E-2</v>
      </c>
      <c r="O290" s="157">
        <f>ROUND(E290*N290,2)</f>
        <v>0.14000000000000001</v>
      </c>
      <c r="P290" s="157">
        <v>0</v>
      </c>
      <c r="Q290" s="157">
        <f>ROUND(E290*P290,2)</f>
        <v>0</v>
      </c>
      <c r="R290" s="157"/>
      <c r="S290" s="157" t="s">
        <v>187</v>
      </c>
      <c r="T290" s="157" t="s">
        <v>187</v>
      </c>
      <c r="U290" s="157">
        <v>0</v>
      </c>
      <c r="V290" s="157">
        <f>ROUND(E290*U290,2)</f>
        <v>0</v>
      </c>
      <c r="W290" s="157"/>
      <c r="X290" s="157" t="s">
        <v>169</v>
      </c>
      <c r="Y290" s="148"/>
      <c r="Z290" s="148"/>
      <c r="AA290" s="148"/>
      <c r="AB290" s="148"/>
      <c r="AC290" s="148"/>
      <c r="AD290" s="148"/>
      <c r="AE290" s="148"/>
      <c r="AF290" s="148"/>
      <c r="AG290" s="148" t="s">
        <v>407</v>
      </c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</row>
    <row r="291" spans="1:60" outlineLevel="1" x14ac:dyDescent="0.2">
      <c r="A291" s="155"/>
      <c r="B291" s="156"/>
      <c r="C291" s="187" t="s">
        <v>1250</v>
      </c>
      <c r="D291" s="185"/>
      <c r="E291" s="186">
        <v>0.55000000000000004</v>
      </c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48"/>
      <c r="Z291" s="148"/>
      <c r="AA291" s="148"/>
      <c r="AB291" s="148"/>
      <c r="AC291" s="148"/>
      <c r="AD291" s="148"/>
      <c r="AE291" s="148"/>
      <c r="AF291" s="148"/>
      <c r="AG291" s="148" t="s">
        <v>200</v>
      </c>
      <c r="AH291" s="148">
        <v>0</v>
      </c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 x14ac:dyDescent="0.2">
      <c r="A292" s="155"/>
      <c r="B292" s="156"/>
      <c r="C292" s="187" t="s">
        <v>1251</v>
      </c>
      <c r="D292" s="185"/>
      <c r="E292" s="186">
        <v>5.39</v>
      </c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48"/>
      <c r="Z292" s="148"/>
      <c r="AA292" s="148"/>
      <c r="AB292" s="148"/>
      <c r="AC292" s="148"/>
      <c r="AD292" s="148"/>
      <c r="AE292" s="148"/>
      <c r="AF292" s="148"/>
      <c r="AG292" s="148" t="s">
        <v>200</v>
      </c>
      <c r="AH292" s="148">
        <v>0</v>
      </c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 x14ac:dyDescent="0.2">
      <c r="A293" s="166">
        <v>141</v>
      </c>
      <c r="B293" s="167" t="s">
        <v>627</v>
      </c>
      <c r="C293" s="181" t="s">
        <v>628</v>
      </c>
      <c r="D293" s="168" t="s">
        <v>218</v>
      </c>
      <c r="E293" s="169">
        <v>2606.2800000000002</v>
      </c>
      <c r="F293" s="170"/>
      <c r="G293" s="171">
        <f>ROUND(E293*F293,2)</f>
        <v>0</v>
      </c>
      <c r="H293" s="158">
        <v>7.67</v>
      </c>
      <c r="I293" s="157">
        <f>ROUND(E293*H293,2)</f>
        <v>19990.169999999998</v>
      </c>
      <c r="J293" s="158">
        <v>58.53</v>
      </c>
      <c r="K293" s="157">
        <f>ROUND(E293*J293,2)</f>
        <v>152545.57</v>
      </c>
      <c r="L293" s="157">
        <v>15</v>
      </c>
      <c r="M293" s="157">
        <f>G293*(1+L293/100)</f>
        <v>0</v>
      </c>
      <c r="N293" s="157">
        <v>1.6000000000000001E-4</v>
      </c>
      <c r="O293" s="157">
        <f>ROUND(E293*N293,2)</f>
        <v>0.42</v>
      </c>
      <c r="P293" s="157">
        <v>0</v>
      </c>
      <c r="Q293" s="157">
        <f>ROUND(E293*P293,2)</f>
        <v>0</v>
      </c>
      <c r="R293" s="157"/>
      <c r="S293" s="157" t="s">
        <v>187</v>
      </c>
      <c r="T293" s="157" t="s">
        <v>187</v>
      </c>
      <c r="U293" s="157">
        <v>0.15</v>
      </c>
      <c r="V293" s="157">
        <f>ROUND(E293*U293,2)</f>
        <v>390.94</v>
      </c>
      <c r="W293" s="157"/>
      <c r="X293" s="157" t="s">
        <v>169</v>
      </c>
      <c r="Y293" s="148"/>
      <c r="Z293" s="148"/>
      <c r="AA293" s="148"/>
      <c r="AB293" s="148"/>
      <c r="AC293" s="148"/>
      <c r="AD293" s="148"/>
      <c r="AE293" s="148"/>
      <c r="AF293" s="148"/>
      <c r="AG293" s="148" t="s">
        <v>407</v>
      </c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outlineLevel="1" x14ac:dyDescent="0.2">
      <c r="A294" s="155"/>
      <c r="B294" s="156"/>
      <c r="C294" s="187" t="s">
        <v>1252</v>
      </c>
      <c r="D294" s="185"/>
      <c r="E294" s="186">
        <v>2606.2800000000002</v>
      </c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48"/>
      <c r="Z294" s="148"/>
      <c r="AA294" s="148"/>
      <c r="AB294" s="148"/>
      <c r="AC294" s="148"/>
      <c r="AD294" s="148"/>
      <c r="AE294" s="148"/>
      <c r="AF294" s="148"/>
      <c r="AG294" s="148" t="s">
        <v>200</v>
      </c>
      <c r="AH294" s="148">
        <v>0</v>
      </c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</row>
    <row r="295" spans="1:60" ht="22.5" outlineLevel="1" x14ac:dyDescent="0.2">
      <c r="A295" s="172">
        <v>142</v>
      </c>
      <c r="B295" s="173" t="s">
        <v>638</v>
      </c>
      <c r="C295" s="180" t="s">
        <v>639</v>
      </c>
      <c r="D295" s="174" t="s">
        <v>231</v>
      </c>
      <c r="E295" s="175">
        <v>22.063829999999999</v>
      </c>
      <c r="F295" s="176"/>
      <c r="G295" s="177">
        <f>ROUND(E295*F295,2)</f>
        <v>0</v>
      </c>
      <c r="H295" s="158">
        <v>0</v>
      </c>
      <c r="I295" s="157">
        <f>ROUND(E295*H295,2)</f>
        <v>0</v>
      </c>
      <c r="J295" s="158">
        <v>1507</v>
      </c>
      <c r="K295" s="157">
        <f>ROUND(E295*J295,2)</f>
        <v>33250.19</v>
      </c>
      <c r="L295" s="157">
        <v>15</v>
      </c>
      <c r="M295" s="157">
        <f>G295*(1+L295/100)</f>
        <v>0</v>
      </c>
      <c r="N295" s="157">
        <v>0</v>
      </c>
      <c r="O295" s="157">
        <f>ROUND(E295*N295,2)</f>
        <v>0</v>
      </c>
      <c r="P295" s="157">
        <v>0</v>
      </c>
      <c r="Q295" s="157">
        <f>ROUND(E295*P295,2)</f>
        <v>0</v>
      </c>
      <c r="R295" s="157"/>
      <c r="S295" s="157" t="s">
        <v>187</v>
      </c>
      <c r="T295" s="157" t="s">
        <v>187</v>
      </c>
      <c r="U295" s="157">
        <v>1.863</v>
      </c>
      <c r="V295" s="157">
        <f>ROUND(E295*U295,2)</f>
        <v>41.1</v>
      </c>
      <c r="W295" s="157"/>
      <c r="X295" s="157" t="s">
        <v>169</v>
      </c>
      <c r="Y295" s="148"/>
      <c r="Z295" s="148"/>
      <c r="AA295" s="148"/>
      <c r="AB295" s="148"/>
      <c r="AC295" s="148"/>
      <c r="AD295" s="148"/>
      <c r="AE295" s="148"/>
      <c r="AF295" s="148"/>
      <c r="AG295" s="148" t="s">
        <v>454</v>
      </c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 x14ac:dyDescent="0.2">
      <c r="A296" s="172">
        <v>143</v>
      </c>
      <c r="B296" s="173" t="s">
        <v>630</v>
      </c>
      <c r="C296" s="180" t="s">
        <v>631</v>
      </c>
      <c r="D296" s="174" t="s">
        <v>198</v>
      </c>
      <c r="E296" s="175">
        <v>5.94</v>
      </c>
      <c r="F296" s="176"/>
      <c r="G296" s="177">
        <f>ROUND(E296*F296,2)</f>
        <v>0</v>
      </c>
      <c r="H296" s="158">
        <v>0</v>
      </c>
      <c r="I296" s="157">
        <f>ROUND(E296*H296,2)</f>
        <v>0</v>
      </c>
      <c r="J296" s="158">
        <v>8000</v>
      </c>
      <c r="K296" s="157">
        <f>ROUND(E296*J296,2)</f>
        <v>47520</v>
      </c>
      <c r="L296" s="157">
        <v>15</v>
      </c>
      <c r="M296" s="157">
        <f>G296*(1+L296/100)</f>
        <v>0</v>
      </c>
      <c r="N296" s="157">
        <v>0</v>
      </c>
      <c r="O296" s="157">
        <f>ROUND(E296*N296,2)</f>
        <v>0</v>
      </c>
      <c r="P296" s="157">
        <v>0</v>
      </c>
      <c r="Q296" s="157">
        <f>ROUND(E296*P296,2)</f>
        <v>0</v>
      </c>
      <c r="R296" s="157"/>
      <c r="S296" s="157" t="s">
        <v>167</v>
      </c>
      <c r="T296" s="157" t="s">
        <v>168</v>
      </c>
      <c r="U296" s="157">
        <v>0</v>
      </c>
      <c r="V296" s="157">
        <f>ROUND(E296*U296,2)</f>
        <v>0</v>
      </c>
      <c r="W296" s="157"/>
      <c r="X296" s="157" t="s">
        <v>169</v>
      </c>
      <c r="Y296" s="148"/>
      <c r="Z296" s="148"/>
      <c r="AA296" s="148"/>
      <c r="AB296" s="148"/>
      <c r="AC296" s="148"/>
      <c r="AD296" s="148"/>
      <c r="AE296" s="148"/>
      <c r="AF296" s="148"/>
      <c r="AG296" s="148" t="s">
        <v>170</v>
      </c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 x14ac:dyDescent="0.2">
      <c r="A297" s="172">
        <v>144</v>
      </c>
      <c r="B297" s="173" t="s">
        <v>632</v>
      </c>
      <c r="C297" s="180" t="s">
        <v>1253</v>
      </c>
      <c r="D297" s="174" t="s">
        <v>634</v>
      </c>
      <c r="E297" s="175">
        <v>1541.2</v>
      </c>
      <c r="F297" s="176"/>
      <c r="G297" s="177">
        <f>ROUND(E297*F297,2)</f>
        <v>0</v>
      </c>
      <c r="H297" s="158">
        <v>0</v>
      </c>
      <c r="I297" s="157">
        <f>ROUND(E297*H297,2)</f>
        <v>0</v>
      </c>
      <c r="J297" s="158">
        <v>69</v>
      </c>
      <c r="K297" s="157">
        <f>ROUND(E297*J297,2)</f>
        <v>106342.8</v>
      </c>
      <c r="L297" s="157">
        <v>15</v>
      </c>
      <c r="M297" s="157">
        <f>G297*(1+L297/100)</f>
        <v>0</v>
      </c>
      <c r="N297" s="157">
        <v>0</v>
      </c>
      <c r="O297" s="157">
        <f>ROUND(E297*N297,2)</f>
        <v>0</v>
      </c>
      <c r="P297" s="157">
        <v>0</v>
      </c>
      <c r="Q297" s="157">
        <f>ROUND(E297*P297,2)</f>
        <v>0</v>
      </c>
      <c r="R297" s="157"/>
      <c r="S297" s="157" t="s">
        <v>167</v>
      </c>
      <c r="T297" s="157" t="s">
        <v>168</v>
      </c>
      <c r="U297" s="157">
        <v>0</v>
      </c>
      <c r="V297" s="157">
        <f>ROUND(E297*U297,2)</f>
        <v>0</v>
      </c>
      <c r="W297" s="157"/>
      <c r="X297" s="157" t="s">
        <v>169</v>
      </c>
      <c r="Y297" s="148"/>
      <c r="Z297" s="148"/>
      <c r="AA297" s="148"/>
      <c r="AB297" s="148"/>
      <c r="AC297" s="148"/>
      <c r="AD297" s="148"/>
      <c r="AE297" s="148"/>
      <c r="AF297" s="148"/>
      <c r="AG297" s="148" t="s">
        <v>170</v>
      </c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outlineLevel="1" x14ac:dyDescent="0.2">
      <c r="A298" s="166">
        <v>145</v>
      </c>
      <c r="B298" s="167" t="s">
        <v>635</v>
      </c>
      <c r="C298" s="181" t="s">
        <v>636</v>
      </c>
      <c r="D298" s="168" t="s">
        <v>218</v>
      </c>
      <c r="E298" s="169">
        <v>85.167500000000004</v>
      </c>
      <c r="F298" s="170"/>
      <c r="G298" s="171">
        <f>ROUND(E298*F298,2)</f>
        <v>0</v>
      </c>
      <c r="H298" s="158">
        <v>297.5</v>
      </c>
      <c r="I298" s="157">
        <f>ROUND(E298*H298,2)</f>
        <v>25337.33</v>
      </c>
      <c r="J298" s="158">
        <v>0</v>
      </c>
      <c r="K298" s="157">
        <f>ROUND(E298*J298,2)</f>
        <v>0</v>
      </c>
      <c r="L298" s="157">
        <v>15</v>
      </c>
      <c r="M298" s="157">
        <f>G298*(1+L298/100)</f>
        <v>0</v>
      </c>
      <c r="N298" s="157">
        <v>1.5699999999999999E-2</v>
      </c>
      <c r="O298" s="157">
        <f>ROUND(E298*N298,2)</f>
        <v>1.34</v>
      </c>
      <c r="P298" s="157">
        <v>0</v>
      </c>
      <c r="Q298" s="157">
        <f>ROUND(E298*P298,2)</f>
        <v>0</v>
      </c>
      <c r="R298" s="157" t="s">
        <v>363</v>
      </c>
      <c r="S298" s="157" t="s">
        <v>187</v>
      </c>
      <c r="T298" s="157" t="s">
        <v>187</v>
      </c>
      <c r="U298" s="157">
        <v>0</v>
      </c>
      <c r="V298" s="157">
        <f>ROUND(E298*U298,2)</f>
        <v>0</v>
      </c>
      <c r="W298" s="157"/>
      <c r="X298" s="157" t="s">
        <v>183</v>
      </c>
      <c r="Y298" s="148"/>
      <c r="Z298" s="148"/>
      <c r="AA298" s="148"/>
      <c r="AB298" s="148"/>
      <c r="AC298" s="148"/>
      <c r="AD298" s="148"/>
      <c r="AE298" s="148"/>
      <c r="AF298" s="148"/>
      <c r="AG298" s="148" t="s">
        <v>540</v>
      </c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</row>
    <row r="299" spans="1:60" outlineLevel="1" x14ac:dyDescent="0.2">
      <c r="A299" s="155"/>
      <c r="B299" s="156"/>
      <c r="C299" s="187" t="s">
        <v>1254</v>
      </c>
      <c r="D299" s="185"/>
      <c r="E299" s="186">
        <v>85.17</v>
      </c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48"/>
      <c r="Z299" s="148"/>
      <c r="AA299" s="148"/>
      <c r="AB299" s="148"/>
      <c r="AC299" s="148"/>
      <c r="AD299" s="148"/>
      <c r="AE299" s="148"/>
      <c r="AF299" s="148"/>
      <c r="AG299" s="148" t="s">
        <v>200</v>
      </c>
      <c r="AH299" s="148">
        <v>0</v>
      </c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x14ac:dyDescent="0.2">
      <c r="A300" s="160" t="s">
        <v>162</v>
      </c>
      <c r="B300" s="161" t="s">
        <v>115</v>
      </c>
      <c r="C300" s="179" t="s">
        <v>116</v>
      </c>
      <c r="D300" s="162"/>
      <c r="E300" s="163"/>
      <c r="F300" s="164"/>
      <c r="G300" s="165">
        <f>SUMIF(AG301:AG343,"&lt;&gt;NOR",G301:G343)</f>
        <v>0</v>
      </c>
      <c r="H300" s="159"/>
      <c r="I300" s="159">
        <f>SUM(I301:I343)</f>
        <v>876405.8600000001</v>
      </c>
      <c r="J300" s="159"/>
      <c r="K300" s="159">
        <f>SUM(K301:K343)</f>
        <v>1124826.55</v>
      </c>
      <c r="L300" s="159"/>
      <c r="M300" s="159">
        <f>SUM(M301:M343)</f>
        <v>0</v>
      </c>
      <c r="N300" s="159"/>
      <c r="O300" s="159">
        <f>SUM(O301:O343)</f>
        <v>15.429999999999998</v>
      </c>
      <c r="P300" s="159"/>
      <c r="Q300" s="159">
        <f>SUM(Q301:Q343)</f>
        <v>0</v>
      </c>
      <c r="R300" s="159"/>
      <c r="S300" s="159"/>
      <c r="T300" s="159"/>
      <c r="U300" s="159"/>
      <c r="V300" s="159">
        <f>SUM(V301:V343)</f>
        <v>1575.9799999999996</v>
      </c>
      <c r="W300" s="159"/>
      <c r="X300" s="159"/>
      <c r="AG300" t="s">
        <v>163</v>
      </c>
    </row>
    <row r="301" spans="1:60" outlineLevel="1" x14ac:dyDescent="0.2">
      <c r="A301" s="166">
        <v>146</v>
      </c>
      <c r="B301" s="167" t="s">
        <v>642</v>
      </c>
      <c r="C301" s="181" t="s">
        <v>643</v>
      </c>
      <c r="D301" s="168" t="s">
        <v>218</v>
      </c>
      <c r="E301" s="169">
        <v>716.72699999999998</v>
      </c>
      <c r="F301" s="170"/>
      <c r="G301" s="171">
        <f>ROUND(E301*F301,2)</f>
        <v>0</v>
      </c>
      <c r="H301" s="158">
        <v>925.12</v>
      </c>
      <c r="I301" s="157">
        <f>ROUND(E301*H301,2)</f>
        <v>663058.48</v>
      </c>
      <c r="J301" s="158">
        <v>806.88</v>
      </c>
      <c r="K301" s="157">
        <f>ROUND(E301*J301,2)</f>
        <v>578312.68000000005</v>
      </c>
      <c r="L301" s="157">
        <v>15</v>
      </c>
      <c r="M301" s="157">
        <f>G301*(1+L301/100)</f>
        <v>0</v>
      </c>
      <c r="N301" s="157">
        <v>1.8329999999999999E-2</v>
      </c>
      <c r="O301" s="157">
        <f>ROUND(E301*N301,2)</f>
        <v>13.14</v>
      </c>
      <c r="P301" s="157">
        <v>0</v>
      </c>
      <c r="Q301" s="157">
        <f>ROUND(E301*P301,2)</f>
        <v>0</v>
      </c>
      <c r="R301" s="157"/>
      <c r="S301" s="157" t="s">
        <v>187</v>
      </c>
      <c r="T301" s="157" t="s">
        <v>187</v>
      </c>
      <c r="U301" s="157">
        <v>1.5052000000000001</v>
      </c>
      <c r="V301" s="157">
        <f>ROUND(E301*U301,2)</f>
        <v>1078.82</v>
      </c>
      <c r="W301" s="157"/>
      <c r="X301" s="157" t="s">
        <v>169</v>
      </c>
      <c r="Y301" s="148"/>
      <c r="Z301" s="148"/>
      <c r="AA301" s="148"/>
      <c r="AB301" s="148"/>
      <c r="AC301" s="148"/>
      <c r="AD301" s="148"/>
      <c r="AE301" s="148"/>
      <c r="AF301" s="148"/>
      <c r="AG301" s="148" t="s">
        <v>407</v>
      </c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</row>
    <row r="302" spans="1:60" outlineLevel="1" x14ac:dyDescent="0.2">
      <c r="A302" s="155"/>
      <c r="B302" s="156"/>
      <c r="C302" s="187" t="s">
        <v>1255</v>
      </c>
      <c r="D302" s="185"/>
      <c r="E302" s="186">
        <v>651.57000000000005</v>
      </c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48"/>
      <c r="Z302" s="148"/>
      <c r="AA302" s="148"/>
      <c r="AB302" s="148"/>
      <c r="AC302" s="148"/>
      <c r="AD302" s="148"/>
      <c r="AE302" s="148"/>
      <c r="AF302" s="148"/>
      <c r="AG302" s="148" t="s">
        <v>200</v>
      </c>
      <c r="AH302" s="148">
        <v>0</v>
      </c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</row>
    <row r="303" spans="1:60" outlineLevel="1" x14ac:dyDescent="0.2">
      <c r="A303" s="155"/>
      <c r="B303" s="156"/>
      <c r="C303" s="187" t="s">
        <v>1256</v>
      </c>
      <c r="D303" s="185"/>
      <c r="E303" s="186">
        <v>65.16</v>
      </c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48"/>
      <c r="Z303" s="148"/>
      <c r="AA303" s="148"/>
      <c r="AB303" s="148"/>
      <c r="AC303" s="148"/>
      <c r="AD303" s="148"/>
      <c r="AE303" s="148"/>
      <c r="AF303" s="148"/>
      <c r="AG303" s="148" t="s">
        <v>200</v>
      </c>
      <c r="AH303" s="148">
        <v>0</v>
      </c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outlineLevel="1" x14ac:dyDescent="0.2">
      <c r="A304" s="172">
        <v>147</v>
      </c>
      <c r="B304" s="173" t="s">
        <v>646</v>
      </c>
      <c r="C304" s="180" t="s">
        <v>647</v>
      </c>
      <c r="D304" s="174" t="s">
        <v>343</v>
      </c>
      <c r="E304" s="175">
        <v>121</v>
      </c>
      <c r="F304" s="176"/>
      <c r="G304" s="177">
        <f>ROUND(E304*F304,2)</f>
        <v>0</v>
      </c>
      <c r="H304" s="158">
        <v>373.11</v>
      </c>
      <c r="I304" s="157">
        <f>ROUND(E304*H304,2)</f>
        <v>45146.31</v>
      </c>
      <c r="J304" s="158">
        <v>386.89</v>
      </c>
      <c r="K304" s="157">
        <f>ROUND(E304*J304,2)</f>
        <v>46813.69</v>
      </c>
      <c r="L304" s="157">
        <v>15</v>
      </c>
      <c r="M304" s="157">
        <f>G304*(1+L304/100)</f>
        <v>0</v>
      </c>
      <c r="N304" s="157">
        <v>4.4000000000000003E-3</v>
      </c>
      <c r="O304" s="157">
        <f>ROUND(E304*N304,2)</f>
        <v>0.53</v>
      </c>
      <c r="P304" s="157">
        <v>0</v>
      </c>
      <c r="Q304" s="157">
        <f>ROUND(E304*P304,2)</f>
        <v>0</v>
      </c>
      <c r="R304" s="157"/>
      <c r="S304" s="157" t="s">
        <v>187</v>
      </c>
      <c r="T304" s="157" t="s">
        <v>187</v>
      </c>
      <c r="U304" s="157">
        <v>0.79179999999999995</v>
      </c>
      <c r="V304" s="157">
        <f>ROUND(E304*U304,2)</f>
        <v>95.81</v>
      </c>
      <c r="W304" s="157"/>
      <c r="X304" s="157" t="s">
        <v>169</v>
      </c>
      <c r="Y304" s="148"/>
      <c r="Z304" s="148"/>
      <c r="AA304" s="148"/>
      <c r="AB304" s="148"/>
      <c r="AC304" s="148"/>
      <c r="AD304" s="148"/>
      <c r="AE304" s="148"/>
      <c r="AF304" s="148"/>
      <c r="AG304" s="148" t="s">
        <v>407</v>
      </c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</row>
    <row r="305" spans="1:60" outlineLevel="1" x14ac:dyDescent="0.2">
      <c r="A305" s="172">
        <v>148</v>
      </c>
      <c r="B305" s="173" t="s">
        <v>648</v>
      </c>
      <c r="C305" s="180" t="s">
        <v>649</v>
      </c>
      <c r="D305" s="174" t="s">
        <v>343</v>
      </c>
      <c r="E305" s="175">
        <v>63</v>
      </c>
      <c r="F305" s="176"/>
      <c r="G305" s="177">
        <f>ROUND(E305*F305,2)</f>
        <v>0</v>
      </c>
      <c r="H305" s="158">
        <v>289.12</v>
      </c>
      <c r="I305" s="157">
        <f>ROUND(E305*H305,2)</f>
        <v>18214.560000000001</v>
      </c>
      <c r="J305" s="158">
        <v>252.88</v>
      </c>
      <c r="K305" s="157">
        <f>ROUND(E305*J305,2)</f>
        <v>15931.44</v>
      </c>
      <c r="L305" s="157">
        <v>15</v>
      </c>
      <c r="M305" s="157">
        <f>G305*(1+L305/100)</f>
        <v>0</v>
      </c>
      <c r="N305" s="157">
        <v>3.0000000000000001E-3</v>
      </c>
      <c r="O305" s="157">
        <f>ROUND(E305*N305,2)</f>
        <v>0.19</v>
      </c>
      <c r="P305" s="157">
        <v>0</v>
      </c>
      <c r="Q305" s="157">
        <f>ROUND(E305*P305,2)</f>
        <v>0</v>
      </c>
      <c r="R305" s="157"/>
      <c r="S305" s="157" t="s">
        <v>187</v>
      </c>
      <c r="T305" s="157" t="s">
        <v>187</v>
      </c>
      <c r="U305" s="157">
        <v>0.47016000000000002</v>
      </c>
      <c r="V305" s="157">
        <f>ROUND(E305*U305,2)</f>
        <v>29.62</v>
      </c>
      <c r="W305" s="157"/>
      <c r="X305" s="157" t="s">
        <v>169</v>
      </c>
      <c r="Y305" s="148"/>
      <c r="Z305" s="148"/>
      <c r="AA305" s="148"/>
      <c r="AB305" s="148"/>
      <c r="AC305" s="148"/>
      <c r="AD305" s="148"/>
      <c r="AE305" s="148"/>
      <c r="AF305" s="148"/>
      <c r="AG305" s="148" t="s">
        <v>407</v>
      </c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 x14ac:dyDescent="0.2">
      <c r="A306" s="172">
        <v>149</v>
      </c>
      <c r="B306" s="173" t="s">
        <v>650</v>
      </c>
      <c r="C306" s="180" t="s">
        <v>651</v>
      </c>
      <c r="D306" s="174" t="s">
        <v>343</v>
      </c>
      <c r="E306" s="175">
        <v>48</v>
      </c>
      <c r="F306" s="176"/>
      <c r="G306" s="177">
        <f>ROUND(E306*F306,2)</f>
        <v>0</v>
      </c>
      <c r="H306" s="158">
        <v>428.25</v>
      </c>
      <c r="I306" s="157">
        <f>ROUND(E306*H306,2)</f>
        <v>20556</v>
      </c>
      <c r="J306" s="158">
        <v>322.75</v>
      </c>
      <c r="K306" s="157">
        <f>ROUND(E306*J306,2)</f>
        <v>15492</v>
      </c>
      <c r="L306" s="157">
        <v>15</v>
      </c>
      <c r="M306" s="157">
        <f>G306*(1+L306/100)</f>
        <v>0</v>
      </c>
      <c r="N306" s="157">
        <v>4.2500000000000003E-3</v>
      </c>
      <c r="O306" s="157">
        <f>ROUND(E306*N306,2)</f>
        <v>0.2</v>
      </c>
      <c r="P306" s="157">
        <v>0</v>
      </c>
      <c r="Q306" s="157">
        <f>ROUND(E306*P306,2)</f>
        <v>0</v>
      </c>
      <c r="R306" s="157"/>
      <c r="S306" s="157" t="s">
        <v>187</v>
      </c>
      <c r="T306" s="157" t="s">
        <v>187</v>
      </c>
      <c r="U306" s="157">
        <v>0.59277000000000002</v>
      </c>
      <c r="V306" s="157">
        <f>ROUND(E306*U306,2)</f>
        <v>28.45</v>
      </c>
      <c r="W306" s="157"/>
      <c r="X306" s="157" t="s">
        <v>169</v>
      </c>
      <c r="Y306" s="148"/>
      <c r="Z306" s="148"/>
      <c r="AA306" s="148"/>
      <c r="AB306" s="148"/>
      <c r="AC306" s="148"/>
      <c r="AD306" s="148"/>
      <c r="AE306" s="148"/>
      <c r="AF306" s="148"/>
      <c r="AG306" s="148" t="s">
        <v>407</v>
      </c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outlineLevel="1" x14ac:dyDescent="0.2">
      <c r="A307" s="166">
        <v>150</v>
      </c>
      <c r="B307" s="167" t="s">
        <v>654</v>
      </c>
      <c r="C307" s="181" t="s">
        <v>655</v>
      </c>
      <c r="D307" s="168" t="s">
        <v>343</v>
      </c>
      <c r="E307" s="169">
        <v>26.07</v>
      </c>
      <c r="F307" s="170"/>
      <c r="G307" s="171">
        <f>ROUND(E307*F307,2)</f>
        <v>0</v>
      </c>
      <c r="H307" s="158">
        <v>198.65</v>
      </c>
      <c r="I307" s="157">
        <f>ROUND(E307*H307,2)</f>
        <v>5178.8100000000004</v>
      </c>
      <c r="J307" s="158">
        <v>443.35</v>
      </c>
      <c r="K307" s="157">
        <f>ROUND(E307*J307,2)</f>
        <v>11558.13</v>
      </c>
      <c r="L307" s="157">
        <v>15</v>
      </c>
      <c r="M307" s="157">
        <f>G307*(1+L307/100)</f>
        <v>0</v>
      </c>
      <c r="N307" s="157">
        <v>2.99E-3</v>
      </c>
      <c r="O307" s="157">
        <f>ROUND(E307*N307,2)</f>
        <v>0.08</v>
      </c>
      <c r="P307" s="157">
        <v>0</v>
      </c>
      <c r="Q307" s="157">
        <f>ROUND(E307*P307,2)</f>
        <v>0</v>
      </c>
      <c r="R307" s="157"/>
      <c r="S307" s="157" t="s">
        <v>187</v>
      </c>
      <c r="T307" s="157" t="s">
        <v>187</v>
      </c>
      <c r="U307" s="157">
        <v>0.87344999999999995</v>
      </c>
      <c r="V307" s="157">
        <f>ROUND(E307*U307,2)</f>
        <v>22.77</v>
      </c>
      <c r="W307" s="157"/>
      <c r="X307" s="157" t="s">
        <v>169</v>
      </c>
      <c r="Y307" s="148"/>
      <c r="Z307" s="148"/>
      <c r="AA307" s="148"/>
      <c r="AB307" s="148"/>
      <c r="AC307" s="148"/>
      <c r="AD307" s="148"/>
      <c r="AE307" s="148"/>
      <c r="AF307" s="148"/>
      <c r="AG307" s="148" t="s">
        <v>407</v>
      </c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</row>
    <row r="308" spans="1:60" outlineLevel="1" x14ac:dyDescent="0.2">
      <c r="A308" s="155"/>
      <c r="B308" s="156"/>
      <c r="C308" s="187" t="s">
        <v>1257</v>
      </c>
      <c r="D308" s="185"/>
      <c r="E308" s="186">
        <v>3.75</v>
      </c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48"/>
      <c r="Z308" s="148"/>
      <c r="AA308" s="148"/>
      <c r="AB308" s="148"/>
      <c r="AC308" s="148"/>
      <c r="AD308" s="148"/>
      <c r="AE308" s="148"/>
      <c r="AF308" s="148"/>
      <c r="AG308" s="148" t="s">
        <v>200</v>
      </c>
      <c r="AH308" s="148">
        <v>0</v>
      </c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</row>
    <row r="309" spans="1:60" outlineLevel="1" x14ac:dyDescent="0.2">
      <c r="A309" s="155"/>
      <c r="B309" s="156"/>
      <c r="C309" s="187" t="s">
        <v>1258</v>
      </c>
      <c r="D309" s="185"/>
      <c r="E309" s="186">
        <v>12.93</v>
      </c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48"/>
      <c r="Z309" s="148"/>
      <c r="AA309" s="148"/>
      <c r="AB309" s="148"/>
      <c r="AC309" s="148"/>
      <c r="AD309" s="148"/>
      <c r="AE309" s="148"/>
      <c r="AF309" s="148"/>
      <c r="AG309" s="148" t="s">
        <v>200</v>
      </c>
      <c r="AH309" s="148">
        <v>0</v>
      </c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</row>
    <row r="310" spans="1:60" outlineLevel="1" x14ac:dyDescent="0.2">
      <c r="A310" s="155"/>
      <c r="B310" s="156"/>
      <c r="C310" s="187" t="s">
        <v>1259</v>
      </c>
      <c r="D310" s="185"/>
      <c r="E310" s="186">
        <v>6.63</v>
      </c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48"/>
      <c r="Z310" s="148"/>
      <c r="AA310" s="148"/>
      <c r="AB310" s="148"/>
      <c r="AC310" s="148"/>
      <c r="AD310" s="148"/>
      <c r="AE310" s="148"/>
      <c r="AF310" s="148"/>
      <c r="AG310" s="148" t="s">
        <v>200</v>
      </c>
      <c r="AH310" s="148">
        <v>0</v>
      </c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outlineLevel="1" x14ac:dyDescent="0.2">
      <c r="A311" s="155"/>
      <c r="B311" s="156"/>
      <c r="C311" s="187" t="s">
        <v>1260</v>
      </c>
      <c r="D311" s="185"/>
      <c r="E311" s="186">
        <v>2.76</v>
      </c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48"/>
      <c r="Z311" s="148"/>
      <c r="AA311" s="148"/>
      <c r="AB311" s="148"/>
      <c r="AC311" s="148"/>
      <c r="AD311" s="148"/>
      <c r="AE311" s="148"/>
      <c r="AF311" s="148"/>
      <c r="AG311" s="148" t="s">
        <v>200</v>
      </c>
      <c r="AH311" s="148">
        <v>0</v>
      </c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outlineLevel="1" x14ac:dyDescent="0.2">
      <c r="A312" s="166">
        <v>151</v>
      </c>
      <c r="B312" s="167" t="s">
        <v>659</v>
      </c>
      <c r="C312" s="181" t="s">
        <v>660</v>
      </c>
      <c r="D312" s="168" t="s">
        <v>343</v>
      </c>
      <c r="E312" s="169">
        <v>23.16</v>
      </c>
      <c r="F312" s="170"/>
      <c r="G312" s="171">
        <f>ROUND(E312*F312,2)</f>
        <v>0</v>
      </c>
      <c r="H312" s="158">
        <v>256.32</v>
      </c>
      <c r="I312" s="157">
        <f>ROUND(E312*H312,2)</f>
        <v>5936.37</v>
      </c>
      <c r="J312" s="158">
        <v>427.68</v>
      </c>
      <c r="K312" s="157">
        <f>ROUND(E312*J312,2)</f>
        <v>9905.07</v>
      </c>
      <c r="L312" s="157">
        <v>15</v>
      </c>
      <c r="M312" s="157">
        <f>G312*(1+L312/100)</f>
        <v>0</v>
      </c>
      <c r="N312" s="157">
        <v>3.4099999999999998E-3</v>
      </c>
      <c r="O312" s="157">
        <f>ROUND(E312*N312,2)</f>
        <v>0.08</v>
      </c>
      <c r="P312" s="157">
        <v>0</v>
      </c>
      <c r="Q312" s="157">
        <f>ROUND(E312*P312,2)</f>
        <v>0</v>
      </c>
      <c r="R312" s="157"/>
      <c r="S312" s="157" t="s">
        <v>187</v>
      </c>
      <c r="T312" s="157" t="s">
        <v>187</v>
      </c>
      <c r="U312" s="157">
        <v>0.84499999999999997</v>
      </c>
      <c r="V312" s="157">
        <f>ROUND(E312*U312,2)</f>
        <v>19.57</v>
      </c>
      <c r="W312" s="157"/>
      <c r="X312" s="157" t="s">
        <v>169</v>
      </c>
      <c r="Y312" s="148"/>
      <c r="Z312" s="148"/>
      <c r="AA312" s="148"/>
      <c r="AB312" s="148"/>
      <c r="AC312" s="148"/>
      <c r="AD312" s="148"/>
      <c r="AE312" s="148"/>
      <c r="AF312" s="148"/>
      <c r="AG312" s="148" t="s">
        <v>407</v>
      </c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outlineLevel="1" x14ac:dyDescent="0.2">
      <c r="A313" s="155"/>
      <c r="B313" s="156"/>
      <c r="C313" s="187" t="s">
        <v>1261</v>
      </c>
      <c r="D313" s="185"/>
      <c r="E313" s="186">
        <v>3.56</v>
      </c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48"/>
      <c r="Z313" s="148"/>
      <c r="AA313" s="148"/>
      <c r="AB313" s="148"/>
      <c r="AC313" s="148"/>
      <c r="AD313" s="148"/>
      <c r="AE313" s="148"/>
      <c r="AF313" s="148"/>
      <c r="AG313" s="148" t="s">
        <v>200</v>
      </c>
      <c r="AH313" s="148">
        <v>0</v>
      </c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outlineLevel="1" x14ac:dyDescent="0.2">
      <c r="A314" s="155"/>
      <c r="B314" s="156"/>
      <c r="C314" s="187" t="s">
        <v>1262</v>
      </c>
      <c r="D314" s="185"/>
      <c r="E314" s="186">
        <v>14.08</v>
      </c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48"/>
      <c r="Z314" s="148"/>
      <c r="AA314" s="148"/>
      <c r="AB314" s="148"/>
      <c r="AC314" s="148"/>
      <c r="AD314" s="148"/>
      <c r="AE314" s="148"/>
      <c r="AF314" s="148"/>
      <c r="AG314" s="148" t="s">
        <v>200</v>
      </c>
      <c r="AH314" s="148">
        <v>0</v>
      </c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outlineLevel="1" x14ac:dyDescent="0.2">
      <c r="A315" s="155"/>
      <c r="B315" s="156"/>
      <c r="C315" s="187" t="s">
        <v>1263</v>
      </c>
      <c r="D315" s="185"/>
      <c r="E315" s="186">
        <v>5.52</v>
      </c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48"/>
      <c r="Z315" s="148"/>
      <c r="AA315" s="148"/>
      <c r="AB315" s="148"/>
      <c r="AC315" s="148"/>
      <c r="AD315" s="148"/>
      <c r="AE315" s="148"/>
      <c r="AF315" s="148"/>
      <c r="AG315" s="148" t="s">
        <v>200</v>
      </c>
      <c r="AH315" s="148">
        <v>0</v>
      </c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outlineLevel="1" x14ac:dyDescent="0.2">
      <c r="A316" s="166">
        <v>152</v>
      </c>
      <c r="B316" s="167" t="s">
        <v>662</v>
      </c>
      <c r="C316" s="181" t="s">
        <v>663</v>
      </c>
      <c r="D316" s="168" t="s">
        <v>343</v>
      </c>
      <c r="E316" s="169">
        <v>71.540000000000006</v>
      </c>
      <c r="F316" s="170"/>
      <c r="G316" s="171">
        <f>ROUND(E316*F316,2)</f>
        <v>0</v>
      </c>
      <c r="H316" s="158">
        <v>304.31</v>
      </c>
      <c r="I316" s="157">
        <f>ROUND(E316*H316,2)</f>
        <v>21770.34</v>
      </c>
      <c r="J316" s="158">
        <v>445.69</v>
      </c>
      <c r="K316" s="157">
        <f>ROUND(E316*J316,2)</f>
        <v>31884.66</v>
      </c>
      <c r="L316" s="157">
        <v>15</v>
      </c>
      <c r="M316" s="157">
        <f>G316*(1+L316/100)</f>
        <v>0</v>
      </c>
      <c r="N316" s="157">
        <v>3.79E-3</v>
      </c>
      <c r="O316" s="157">
        <f>ROUND(E316*N316,2)</f>
        <v>0.27</v>
      </c>
      <c r="P316" s="157">
        <v>0</v>
      </c>
      <c r="Q316" s="157">
        <f>ROUND(E316*P316,2)</f>
        <v>0</v>
      </c>
      <c r="R316" s="157"/>
      <c r="S316" s="157" t="s">
        <v>187</v>
      </c>
      <c r="T316" s="157" t="s">
        <v>187</v>
      </c>
      <c r="U316" s="157">
        <v>0.877</v>
      </c>
      <c r="V316" s="157">
        <f>ROUND(E316*U316,2)</f>
        <v>62.74</v>
      </c>
      <c r="W316" s="157"/>
      <c r="X316" s="157" t="s">
        <v>169</v>
      </c>
      <c r="Y316" s="148"/>
      <c r="Z316" s="148"/>
      <c r="AA316" s="148"/>
      <c r="AB316" s="148"/>
      <c r="AC316" s="148"/>
      <c r="AD316" s="148"/>
      <c r="AE316" s="148"/>
      <c r="AF316" s="148"/>
      <c r="AG316" s="148" t="s">
        <v>407</v>
      </c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</row>
    <row r="317" spans="1:60" outlineLevel="1" x14ac:dyDescent="0.2">
      <c r="A317" s="155"/>
      <c r="B317" s="156"/>
      <c r="C317" s="187" t="s">
        <v>1264</v>
      </c>
      <c r="D317" s="185"/>
      <c r="E317" s="186">
        <v>62.7</v>
      </c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48"/>
      <c r="Z317" s="148"/>
      <c r="AA317" s="148"/>
      <c r="AB317" s="148"/>
      <c r="AC317" s="148"/>
      <c r="AD317" s="148"/>
      <c r="AE317" s="148"/>
      <c r="AF317" s="148"/>
      <c r="AG317" s="148" t="s">
        <v>200</v>
      </c>
      <c r="AH317" s="148">
        <v>0</v>
      </c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outlineLevel="1" x14ac:dyDescent="0.2">
      <c r="A318" s="155"/>
      <c r="B318" s="156"/>
      <c r="C318" s="187" t="s">
        <v>1265</v>
      </c>
      <c r="D318" s="185"/>
      <c r="E318" s="186">
        <v>5.16</v>
      </c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48"/>
      <c r="Z318" s="148"/>
      <c r="AA318" s="148"/>
      <c r="AB318" s="148"/>
      <c r="AC318" s="148"/>
      <c r="AD318" s="148"/>
      <c r="AE318" s="148"/>
      <c r="AF318" s="148"/>
      <c r="AG318" s="148" t="s">
        <v>200</v>
      </c>
      <c r="AH318" s="148">
        <v>0</v>
      </c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outlineLevel="1" x14ac:dyDescent="0.2">
      <c r="A319" s="155"/>
      <c r="B319" s="156"/>
      <c r="C319" s="187" t="s">
        <v>1266</v>
      </c>
      <c r="D319" s="185"/>
      <c r="E319" s="186">
        <v>3.68</v>
      </c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48"/>
      <c r="Z319" s="148"/>
      <c r="AA319" s="148"/>
      <c r="AB319" s="148"/>
      <c r="AC319" s="148"/>
      <c r="AD319" s="148"/>
      <c r="AE319" s="148"/>
      <c r="AF319" s="148"/>
      <c r="AG319" s="148" t="s">
        <v>200</v>
      </c>
      <c r="AH319" s="148">
        <v>0</v>
      </c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outlineLevel="1" x14ac:dyDescent="0.2">
      <c r="A320" s="166">
        <v>153</v>
      </c>
      <c r="B320" s="167" t="s">
        <v>666</v>
      </c>
      <c r="C320" s="181" t="s">
        <v>667</v>
      </c>
      <c r="D320" s="168" t="s">
        <v>343</v>
      </c>
      <c r="E320" s="169">
        <v>37.450000000000003</v>
      </c>
      <c r="F320" s="170"/>
      <c r="G320" s="171">
        <f>ROUND(E320*F320,2)</f>
        <v>0</v>
      </c>
      <c r="H320" s="158">
        <v>559.70000000000005</v>
      </c>
      <c r="I320" s="157">
        <f>ROUND(E320*H320,2)</f>
        <v>20960.77</v>
      </c>
      <c r="J320" s="158">
        <v>482.3</v>
      </c>
      <c r="K320" s="157">
        <f>ROUND(E320*J320,2)</f>
        <v>18062.14</v>
      </c>
      <c r="L320" s="157">
        <v>15</v>
      </c>
      <c r="M320" s="157">
        <f>G320*(1+L320/100)</f>
        <v>0</v>
      </c>
      <c r="N320" s="157">
        <v>5.2900000000000004E-3</v>
      </c>
      <c r="O320" s="157">
        <f>ROUND(E320*N320,2)</f>
        <v>0.2</v>
      </c>
      <c r="P320" s="157">
        <v>0</v>
      </c>
      <c r="Q320" s="157">
        <f>ROUND(E320*P320,2)</f>
        <v>0</v>
      </c>
      <c r="R320" s="157"/>
      <c r="S320" s="157" t="s">
        <v>187</v>
      </c>
      <c r="T320" s="157" t="s">
        <v>187</v>
      </c>
      <c r="U320" s="157">
        <v>0.94199999999999995</v>
      </c>
      <c r="V320" s="157">
        <f>ROUND(E320*U320,2)</f>
        <v>35.28</v>
      </c>
      <c r="W320" s="157"/>
      <c r="X320" s="157" t="s">
        <v>169</v>
      </c>
      <c r="Y320" s="148"/>
      <c r="Z320" s="148"/>
      <c r="AA320" s="148"/>
      <c r="AB320" s="148"/>
      <c r="AC320" s="148"/>
      <c r="AD320" s="148"/>
      <c r="AE320" s="148"/>
      <c r="AF320" s="148"/>
      <c r="AG320" s="148" t="s">
        <v>407</v>
      </c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</row>
    <row r="321" spans="1:60" outlineLevel="1" x14ac:dyDescent="0.2">
      <c r="A321" s="155"/>
      <c r="B321" s="156"/>
      <c r="C321" s="187" t="s">
        <v>1267</v>
      </c>
      <c r="D321" s="185"/>
      <c r="E321" s="186">
        <v>19.100000000000001</v>
      </c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48"/>
      <c r="Z321" s="148"/>
      <c r="AA321" s="148"/>
      <c r="AB321" s="148"/>
      <c r="AC321" s="148"/>
      <c r="AD321" s="148"/>
      <c r="AE321" s="148"/>
      <c r="AF321" s="148"/>
      <c r="AG321" s="148" t="s">
        <v>200</v>
      </c>
      <c r="AH321" s="148">
        <v>0</v>
      </c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</row>
    <row r="322" spans="1:60" outlineLevel="1" x14ac:dyDescent="0.2">
      <c r="A322" s="155"/>
      <c r="B322" s="156"/>
      <c r="C322" s="187" t="s">
        <v>1268</v>
      </c>
      <c r="D322" s="185"/>
      <c r="E322" s="186">
        <v>18.350000000000001</v>
      </c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48"/>
      <c r="Z322" s="148"/>
      <c r="AA322" s="148"/>
      <c r="AB322" s="148"/>
      <c r="AC322" s="148"/>
      <c r="AD322" s="148"/>
      <c r="AE322" s="148"/>
      <c r="AF322" s="148"/>
      <c r="AG322" s="148" t="s">
        <v>200</v>
      </c>
      <c r="AH322" s="148">
        <v>0</v>
      </c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 x14ac:dyDescent="0.2">
      <c r="A323" s="166">
        <v>154</v>
      </c>
      <c r="B323" s="167" t="s">
        <v>672</v>
      </c>
      <c r="C323" s="181" t="s">
        <v>673</v>
      </c>
      <c r="D323" s="168" t="s">
        <v>343</v>
      </c>
      <c r="E323" s="169">
        <v>50</v>
      </c>
      <c r="F323" s="170"/>
      <c r="G323" s="171">
        <f>ROUND(E323*F323,2)</f>
        <v>0</v>
      </c>
      <c r="H323" s="158">
        <v>247.87</v>
      </c>
      <c r="I323" s="157">
        <f>ROUND(E323*H323,2)</f>
        <v>12393.5</v>
      </c>
      <c r="J323" s="158">
        <v>347.13</v>
      </c>
      <c r="K323" s="157">
        <f>ROUND(E323*J323,2)</f>
        <v>17356.5</v>
      </c>
      <c r="L323" s="157">
        <v>15</v>
      </c>
      <c r="M323" s="157">
        <f>G323*(1+L323/100)</f>
        <v>0</v>
      </c>
      <c r="N323" s="157">
        <v>3.3700000000000002E-3</v>
      </c>
      <c r="O323" s="157">
        <f>ROUND(E323*N323,2)</f>
        <v>0.17</v>
      </c>
      <c r="P323" s="157">
        <v>0</v>
      </c>
      <c r="Q323" s="157">
        <f>ROUND(E323*P323,2)</f>
        <v>0</v>
      </c>
      <c r="R323" s="157"/>
      <c r="S323" s="157" t="s">
        <v>187</v>
      </c>
      <c r="T323" s="157" t="s">
        <v>187</v>
      </c>
      <c r="U323" s="157">
        <v>0.72509999999999997</v>
      </c>
      <c r="V323" s="157">
        <f>ROUND(E323*U323,2)</f>
        <v>36.26</v>
      </c>
      <c r="W323" s="157"/>
      <c r="X323" s="157" t="s">
        <v>169</v>
      </c>
      <c r="Y323" s="148"/>
      <c r="Z323" s="148"/>
      <c r="AA323" s="148"/>
      <c r="AB323" s="148"/>
      <c r="AC323" s="148"/>
      <c r="AD323" s="148"/>
      <c r="AE323" s="148"/>
      <c r="AF323" s="148"/>
      <c r="AG323" s="148" t="s">
        <v>407</v>
      </c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outlineLevel="1" x14ac:dyDescent="0.2">
      <c r="A324" s="155"/>
      <c r="B324" s="156"/>
      <c r="C324" s="187" t="s">
        <v>1269</v>
      </c>
      <c r="D324" s="185"/>
      <c r="E324" s="186">
        <v>50</v>
      </c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48"/>
      <c r="Z324" s="148"/>
      <c r="AA324" s="148"/>
      <c r="AB324" s="148"/>
      <c r="AC324" s="148"/>
      <c r="AD324" s="148"/>
      <c r="AE324" s="148"/>
      <c r="AF324" s="148"/>
      <c r="AG324" s="148" t="s">
        <v>200</v>
      </c>
      <c r="AH324" s="148">
        <v>0</v>
      </c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outlineLevel="1" x14ac:dyDescent="0.2">
      <c r="A325" s="166">
        <v>155</v>
      </c>
      <c r="B325" s="167" t="s">
        <v>675</v>
      </c>
      <c r="C325" s="181" t="s">
        <v>676</v>
      </c>
      <c r="D325" s="168" t="s">
        <v>343</v>
      </c>
      <c r="E325" s="169">
        <v>14</v>
      </c>
      <c r="F325" s="170"/>
      <c r="G325" s="171">
        <f>ROUND(E325*F325,2)</f>
        <v>0</v>
      </c>
      <c r="H325" s="158">
        <v>296.91000000000003</v>
      </c>
      <c r="I325" s="157">
        <f>ROUND(E325*H325,2)</f>
        <v>4156.74</v>
      </c>
      <c r="J325" s="158">
        <v>355.09</v>
      </c>
      <c r="K325" s="157">
        <f>ROUND(E325*J325,2)</f>
        <v>4971.26</v>
      </c>
      <c r="L325" s="157">
        <v>15</v>
      </c>
      <c r="M325" s="157">
        <f>G325*(1+L325/100)</f>
        <v>0</v>
      </c>
      <c r="N325" s="157">
        <v>3.7499999999999999E-3</v>
      </c>
      <c r="O325" s="157">
        <f>ROUND(E325*N325,2)</f>
        <v>0.05</v>
      </c>
      <c r="P325" s="157">
        <v>0</v>
      </c>
      <c r="Q325" s="157">
        <f>ROUND(E325*P325,2)</f>
        <v>0</v>
      </c>
      <c r="R325" s="157"/>
      <c r="S325" s="157" t="s">
        <v>187</v>
      </c>
      <c r="T325" s="157" t="s">
        <v>187</v>
      </c>
      <c r="U325" s="157">
        <v>0.74119999999999997</v>
      </c>
      <c r="V325" s="157">
        <f>ROUND(E325*U325,2)</f>
        <v>10.38</v>
      </c>
      <c r="W325" s="157"/>
      <c r="X325" s="157" t="s">
        <v>169</v>
      </c>
      <c r="Y325" s="148"/>
      <c r="Z325" s="148"/>
      <c r="AA325" s="148"/>
      <c r="AB325" s="148"/>
      <c r="AC325" s="148"/>
      <c r="AD325" s="148"/>
      <c r="AE325" s="148"/>
      <c r="AF325" s="148"/>
      <c r="AG325" s="148" t="s">
        <v>407</v>
      </c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</row>
    <row r="326" spans="1:60" outlineLevel="1" x14ac:dyDescent="0.2">
      <c r="A326" s="155"/>
      <c r="B326" s="156"/>
      <c r="C326" s="187" t="s">
        <v>1270</v>
      </c>
      <c r="D326" s="185"/>
      <c r="E326" s="186">
        <v>14</v>
      </c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48"/>
      <c r="Z326" s="148"/>
      <c r="AA326" s="148"/>
      <c r="AB326" s="148"/>
      <c r="AC326" s="148"/>
      <c r="AD326" s="148"/>
      <c r="AE326" s="148"/>
      <c r="AF326" s="148"/>
      <c r="AG326" s="148" t="s">
        <v>200</v>
      </c>
      <c r="AH326" s="148">
        <v>0</v>
      </c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outlineLevel="1" x14ac:dyDescent="0.2">
      <c r="A327" s="172">
        <v>156</v>
      </c>
      <c r="B327" s="173" t="s">
        <v>677</v>
      </c>
      <c r="C327" s="180" t="s">
        <v>678</v>
      </c>
      <c r="D327" s="174" t="s">
        <v>343</v>
      </c>
      <c r="E327" s="175">
        <v>55.5</v>
      </c>
      <c r="F327" s="176"/>
      <c r="G327" s="177">
        <f>ROUND(E327*F327,2)</f>
        <v>0</v>
      </c>
      <c r="H327" s="158">
        <v>555.55999999999995</v>
      </c>
      <c r="I327" s="157">
        <f>ROUND(E327*H327,2)</f>
        <v>30833.58</v>
      </c>
      <c r="J327" s="158">
        <v>372.44</v>
      </c>
      <c r="K327" s="157">
        <f>ROUND(E327*J327,2)</f>
        <v>20670.419999999998</v>
      </c>
      <c r="L327" s="157">
        <v>15</v>
      </c>
      <c r="M327" s="157">
        <f>G327*(1+L327/100)</f>
        <v>0</v>
      </c>
      <c r="N327" s="157">
        <v>5.2599999999999999E-3</v>
      </c>
      <c r="O327" s="157">
        <f>ROUND(E327*N327,2)</f>
        <v>0.28999999999999998</v>
      </c>
      <c r="P327" s="157">
        <v>0</v>
      </c>
      <c r="Q327" s="157">
        <f>ROUND(E327*P327,2)</f>
        <v>0</v>
      </c>
      <c r="R327" s="157"/>
      <c r="S327" s="157" t="s">
        <v>187</v>
      </c>
      <c r="T327" s="157" t="s">
        <v>187</v>
      </c>
      <c r="U327" s="157">
        <v>0.745</v>
      </c>
      <c r="V327" s="157">
        <f>ROUND(E327*U327,2)</f>
        <v>41.35</v>
      </c>
      <c r="W327" s="157"/>
      <c r="X327" s="157" t="s">
        <v>169</v>
      </c>
      <c r="Y327" s="148"/>
      <c r="Z327" s="148"/>
      <c r="AA327" s="148"/>
      <c r="AB327" s="148"/>
      <c r="AC327" s="148"/>
      <c r="AD327" s="148"/>
      <c r="AE327" s="148"/>
      <c r="AF327" s="148"/>
      <c r="AG327" s="148" t="s">
        <v>407</v>
      </c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 x14ac:dyDescent="0.2">
      <c r="A328" s="172">
        <v>157</v>
      </c>
      <c r="B328" s="173" t="s">
        <v>679</v>
      </c>
      <c r="C328" s="180" t="s">
        <v>680</v>
      </c>
      <c r="D328" s="174" t="s">
        <v>343</v>
      </c>
      <c r="E328" s="175">
        <v>30</v>
      </c>
      <c r="F328" s="176"/>
      <c r="G328" s="177">
        <f>ROUND(E328*F328,2)</f>
        <v>0</v>
      </c>
      <c r="H328" s="158">
        <v>322.27999999999997</v>
      </c>
      <c r="I328" s="157">
        <f>ROUND(E328*H328,2)</f>
        <v>9668.4</v>
      </c>
      <c r="J328" s="158">
        <v>278.72000000000003</v>
      </c>
      <c r="K328" s="157">
        <f>ROUND(E328*J328,2)</f>
        <v>8361.6</v>
      </c>
      <c r="L328" s="157">
        <v>15</v>
      </c>
      <c r="M328" s="157">
        <f>G328*(1+L328/100)</f>
        <v>0</v>
      </c>
      <c r="N328" s="157">
        <v>2.6199999999999999E-3</v>
      </c>
      <c r="O328" s="157">
        <f>ROUND(E328*N328,2)</f>
        <v>0.08</v>
      </c>
      <c r="P328" s="157">
        <v>0</v>
      </c>
      <c r="Q328" s="157">
        <f>ROUND(E328*P328,2)</f>
        <v>0</v>
      </c>
      <c r="R328" s="157"/>
      <c r="S328" s="157" t="s">
        <v>187</v>
      </c>
      <c r="T328" s="157" t="s">
        <v>187</v>
      </c>
      <c r="U328" s="157">
        <v>0.52600000000000002</v>
      </c>
      <c r="V328" s="157">
        <f>ROUND(E328*U328,2)</f>
        <v>15.78</v>
      </c>
      <c r="W328" s="157"/>
      <c r="X328" s="157" t="s">
        <v>169</v>
      </c>
      <c r="Y328" s="148"/>
      <c r="Z328" s="148"/>
      <c r="AA328" s="148"/>
      <c r="AB328" s="148"/>
      <c r="AC328" s="148"/>
      <c r="AD328" s="148"/>
      <c r="AE328" s="148"/>
      <c r="AF328" s="148"/>
      <c r="AG328" s="148" t="s">
        <v>407</v>
      </c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 x14ac:dyDescent="0.2">
      <c r="A329" s="172">
        <v>158</v>
      </c>
      <c r="B329" s="173" t="s">
        <v>681</v>
      </c>
      <c r="C329" s="180" t="s">
        <v>682</v>
      </c>
      <c r="D329" s="174" t="s">
        <v>343</v>
      </c>
      <c r="E329" s="175">
        <v>40</v>
      </c>
      <c r="F329" s="176"/>
      <c r="G329" s="177">
        <f>ROUND(E329*F329,2)</f>
        <v>0</v>
      </c>
      <c r="H329" s="158">
        <v>463.3</v>
      </c>
      <c r="I329" s="157">
        <f>ROUND(E329*H329,2)</f>
        <v>18532</v>
      </c>
      <c r="J329" s="158">
        <v>332.7</v>
      </c>
      <c r="K329" s="157">
        <f>ROUND(E329*J329,2)</f>
        <v>13308</v>
      </c>
      <c r="L329" s="157">
        <v>15</v>
      </c>
      <c r="M329" s="157">
        <f>G329*(1+L329/100)</f>
        <v>0</v>
      </c>
      <c r="N329" s="157">
        <v>3.7299999999999998E-3</v>
      </c>
      <c r="O329" s="157">
        <f>ROUND(E329*N329,2)</f>
        <v>0.15</v>
      </c>
      <c r="P329" s="157">
        <v>0</v>
      </c>
      <c r="Q329" s="157">
        <f>ROUND(E329*P329,2)</f>
        <v>0</v>
      </c>
      <c r="R329" s="157"/>
      <c r="S329" s="157" t="s">
        <v>187</v>
      </c>
      <c r="T329" s="157" t="s">
        <v>187</v>
      </c>
      <c r="U329" s="157">
        <v>0.61950000000000005</v>
      </c>
      <c r="V329" s="157">
        <f>ROUND(E329*U329,2)</f>
        <v>24.78</v>
      </c>
      <c r="W329" s="157"/>
      <c r="X329" s="157" t="s">
        <v>169</v>
      </c>
      <c r="Y329" s="148"/>
      <c r="Z329" s="148"/>
      <c r="AA329" s="148"/>
      <c r="AB329" s="148"/>
      <c r="AC329" s="148"/>
      <c r="AD329" s="148"/>
      <c r="AE329" s="148"/>
      <c r="AF329" s="148"/>
      <c r="AG329" s="148" t="s">
        <v>407</v>
      </c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 x14ac:dyDescent="0.2">
      <c r="A330" s="172">
        <v>159</v>
      </c>
      <c r="B330" s="173" t="s">
        <v>686</v>
      </c>
      <c r="C330" s="180" t="s">
        <v>687</v>
      </c>
      <c r="D330" s="174" t="s">
        <v>231</v>
      </c>
      <c r="E330" s="175">
        <v>15.42991</v>
      </c>
      <c r="F330" s="176"/>
      <c r="G330" s="177">
        <f>ROUND(E330*F330,2)</f>
        <v>0</v>
      </c>
      <c r="H330" s="158">
        <v>0</v>
      </c>
      <c r="I330" s="157">
        <f>ROUND(E330*H330,2)</f>
        <v>0</v>
      </c>
      <c r="J330" s="158">
        <v>1998</v>
      </c>
      <c r="K330" s="157">
        <f>ROUND(E330*J330,2)</f>
        <v>30828.959999999999</v>
      </c>
      <c r="L330" s="157">
        <v>15</v>
      </c>
      <c r="M330" s="157">
        <f>G330*(1+L330/100)</f>
        <v>0</v>
      </c>
      <c r="N330" s="157">
        <v>0</v>
      </c>
      <c r="O330" s="157">
        <f>ROUND(E330*N330,2)</f>
        <v>0</v>
      </c>
      <c r="P330" s="157">
        <v>0</v>
      </c>
      <c r="Q330" s="157">
        <f>ROUND(E330*P330,2)</f>
        <v>0</v>
      </c>
      <c r="R330" s="157"/>
      <c r="S330" s="157" t="s">
        <v>187</v>
      </c>
      <c r="T330" s="157" t="s">
        <v>187</v>
      </c>
      <c r="U330" s="157">
        <v>4.82</v>
      </c>
      <c r="V330" s="157">
        <f>ROUND(E330*U330,2)</f>
        <v>74.37</v>
      </c>
      <c r="W330" s="157"/>
      <c r="X330" s="157" t="s">
        <v>169</v>
      </c>
      <c r="Y330" s="148"/>
      <c r="Z330" s="148"/>
      <c r="AA330" s="148"/>
      <c r="AB330" s="148"/>
      <c r="AC330" s="148"/>
      <c r="AD330" s="148"/>
      <c r="AE330" s="148"/>
      <c r="AF330" s="148"/>
      <c r="AG330" s="148" t="s">
        <v>454</v>
      </c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outlineLevel="1" x14ac:dyDescent="0.2">
      <c r="A331" s="166">
        <v>160</v>
      </c>
      <c r="B331" s="167" t="s">
        <v>688</v>
      </c>
      <c r="C331" s="181" t="s">
        <v>1047</v>
      </c>
      <c r="D331" s="168" t="s">
        <v>343</v>
      </c>
      <c r="E331" s="169">
        <v>309.89999999999998</v>
      </c>
      <c r="F331" s="170"/>
      <c r="G331" s="171">
        <f>ROUND(E331*F331,2)</f>
        <v>0</v>
      </c>
      <c r="H331" s="158">
        <v>0</v>
      </c>
      <c r="I331" s="157">
        <f>ROUND(E331*H331,2)</f>
        <v>0</v>
      </c>
      <c r="J331" s="158">
        <v>350</v>
      </c>
      <c r="K331" s="157">
        <f>ROUND(E331*J331,2)</f>
        <v>108465</v>
      </c>
      <c r="L331" s="157">
        <v>15</v>
      </c>
      <c r="M331" s="157">
        <f>G331*(1+L331/100)</f>
        <v>0</v>
      </c>
      <c r="N331" s="157">
        <v>0</v>
      </c>
      <c r="O331" s="157">
        <f>ROUND(E331*N331,2)</f>
        <v>0</v>
      </c>
      <c r="P331" s="157">
        <v>0</v>
      </c>
      <c r="Q331" s="157">
        <f>ROUND(E331*P331,2)</f>
        <v>0</v>
      </c>
      <c r="R331" s="157"/>
      <c r="S331" s="157" t="s">
        <v>167</v>
      </c>
      <c r="T331" s="157" t="s">
        <v>168</v>
      </c>
      <c r="U331" s="157">
        <v>0</v>
      </c>
      <c r="V331" s="157">
        <f>ROUND(E331*U331,2)</f>
        <v>0</v>
      </c>
      <c r="W331" s="157"/>
      <c r="X331" s="157" t="s">
        <v>169</v>
      </c>
      <c r="Y331" s="148"/>
      <c r="Z331" s="148"/>
      <c r="AA331" s="148"/>
      <c r="AB331" s="148"/>
      <c r="AC331" s="148"/>
      <c r="AD331" s="148"/>
      <c r="AE331" s="148"/>
      <c r="AF331" s="148"/>
      <c r="AG331" s="148" t="s">
        <v>170</v>
      </c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outlineLevel="1" x14ac:dyDescent="0.2">
      <c r="A332" s="155"/>
      <c r="B332" s="156"/>
      <c r="C332" s="187" t="s">
        <v>1271</v>
      </c>
      <c r="D332" s="185"/>
      <c r="E332" s="186">
        <v>53.48</v>
      </c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48"/>
      <c r="Z332" s="148"/>
      <c r="AA332" s="148"/>
      <c r="AB332" s="148"/>
      <c r="AC332" s="148"/>
      <c r="AD332" s="148"/>
      <c r="AE332" s="148"/>
      <c r="AF332" s="148"/>
      <c r="AG332" s="148" t="s">
        <v>200</v>
      </c>
      <c r="AH332" s="148">
        <v>0</v>
      </c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</row>
    <row r="333" spans="1:60" outlineLevel="1" x14ac:dyDescent="0.2">
      <c r="A333" s="155"/>
      <c r="B333" s="156"/>
      <c r="C333" s="187" t="s">
        <v>1272</v>
      </c>
      <c r="D333" s="185"/>
      <c r="E333" s="186">
        <v>51.38</v>
      </c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48"/>
      <c r="Z333" s="148"/>
      <c r="AA333" s="148"/>
      <c r="AB333" s="148"/>
      <c r="AC333" s="148"/>
      <c r="AD333" s="148"/>
      <c r="AE333" s="148"/>
      <c r="AF333" s="148"/>
      <c r="AG333" s="148" t="s">
        <v>200</v>
      </c>
      <c r="AH333" s="148">
        <v>0</v>
      </c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</row>
    <row r="334" spans="1:60" outlineLevel="1" x14ac:dyDescent="0.2">
      <c r="A334" s="155"/>
      <c r="B334" s="156"/>
      <c r="C334" s="187" t="s">
        <v>670</v>
      </c>
      <c r="D334" s="185"/>
      <c r="E334" s="186">
        <v>4.9400000000000004</v>
      </c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48"/>
      <c r="Z334" s="148"/>
      <c r="AA334" s="148"/>
      <c r="AB334" s="148"/>
      <c r="AC334" s="148"/>
      <c r="AD334" s="148"/>
      <c r="AE334" s="148"/>
      <c r="AF334" s="148"/>
      <c r="AG334" s="148" t="s">
        <v>200</v>
      </c>
      <c r="AH334" s="148">
        <v>0</v>
      </c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</row>
    <row r="335" spans="1:60" outlineLevel="1" x14ac:dyDescent="0.2">
      <c r="A335" s="155"/>
      <c r="B335" s="156"/>
      <c r="C335" s="187" t="s">
        <v>671</v>
      </c>
      <c r="D335" s="185"/>
      <c r="E335" s="186">
        <v>15.1</v>
      </c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48"/>
      <c r="Z335" s="148"/>
      <c r="AA335" s="148"/>
      <c r="AB335" s="148"/>
      <c r="AC335" s="148"/>
      <c r="AD335" s="148"/>
      <c r="AE335" s="148"/>
      <c r="AF335" s="148"/>
      <c r="AG335" s="148" t="s">
        <v>200</v>
      </c>
      <c r="AH335" s="148">
        <v>0</v>
      </c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</row>
    <row r="336" spans="1:60" outlineLevel="1" x14ac:dyDescent="0.2">
      <c r="A336" s="155"/>
      <c r="B336" s="156"/>
      <c r="C336" s="187" t="s">
        <v>1273</v>
      </c>
      <c r="D336" s="185"/>
      <c r="E336" s="186">
        <v>74</v>
      </c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48"/>
      <c r="Z336" s="148"/>
      <c r="AA336" s="148"/>
      <c r="AB336" s="148"/>
      <c r="AC336" s="148"/>
      <c r="AD336" s="148"/>
      <c r="AE336" s="148"/>
      <c r="AF336" s="148"/>
      <c r="AG336" s="148" t="s">
        <v>200</v>
      </c>
      <c r="AH336" s="148">
        <v>0</v>
      </c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</row>
    <row r="337" spans="1:60" outlineLevel="1" x14ac:dyDescent="0.2">
      <c r="A337" s="155"/>
      <c r="B337" s="156"/>
      <c r="C337" s="187" t="s">
        <v>1274</v>
      </c>
      <c r="D337" s="185"/>
      <c r="E337" s="186">
        <v>111</v>
      </c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48"/>
      <c r="Z337" s="148"/>
      <c r="AA337" s="148"/>
      <c r="AB337" s="148"/>
      <c r="AC337" s="148"/>
      <c r="AD337" s="148"/>
      <c r="AE337" s="148"/>
      <c r="AF337" s="148"/>
      <c r="AG337" s="148" t="s">
        <v>200</v>
      </c>
      <c r="AH337" s="148">
        <v>0</v>
      </c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</row>
    <row r="338" spans="1:60" ht="22.5" outlineLevel="1" x14ac:dyDescent="0.2">
      <c r="A338" s="172">
        <v>161</v>
      </c>
      <c r="B338" s="173" t="s">
        <v>693</v>
      </c>
      <c r="C338" s="180" t="s">
        <v>694</v>
      </c>
      <c r="D338" s="174" t="s">
        <v>264</v>
      </c>
      <c r="E338" s="175">
        <v>5</v>
      </c>
      <c r="F338" s="176"/>
      <c r="G338" s="177">
        <f t="shared" ref="G338:G343" si="21">ROUND(E338*F338,2)</f>
        <v>0</v>
      </c>
      <c r="H338" s="158">
        <v>0</v>
      </c>
      <c r="I338" s="157">
        <f t="shared" ref="I338:I343" si="22">ROUND(E338*H338,2)</f>
        <v>0</v>
      </c>
      <c r="J338" s="158">
        <v>800</v>
      </c>
      <c r="K338" s="157">
        <f t="shared" ref="K338:K343" si="23">ROUND(E338*J338,2)</f>
        <v>4000</v>
      </c>
      <c r="L338" s="157">
        <v>15</v>
      </c>
      <c r="M338" s="157">
        <f t="shared" ref="M338:M343" si="24">G338*(1+L338/100)</f>
        <v>0</v>
      </c>
      <c r="N338" s="157">
        <v>0</v>
      </c>
      <c r="O338" s="157">
        <f t="shared" ref="O338:O343" si="25">ROUND(E338*N338,2)</f>
        <v>0</v>
      </c>
      <c r="P338" s="157">
        <v>0</v>
      </c>
      <c r="Q338" s="157">
        <f t="shared" ref="Q338:Q343" si="26">ROUND(E338*P338,2)</f>
        <v>0</v>
      </c>
      <c r="R338" s="157"/>
      <c r="S338" s="157" t="s">
        <v>167</v>
      </c>
      <c r="T338" s="157" t="s">
        <v>168</v>
      </c>
      <c r="U338" s="157">
        <v>0</v>
      </c>
      <c r="V338" s="157">
        <f t="shared" ref="V338:V343" si="27">ROUND(E338*U338,2)</f>
        <v>0</v>
      </c>
      <c r="W338" s="157"/>
      <c r="X338" s="157" t="s">
        <v>169</v>
      </c>
      <c r="Y338" s="148"/>
      <c r="Z338" s="148"/>
      <c r="AA338" s="148"/>
      <c r="AB338" s="148"/>
      <c r="AC338" s="148"/>
      <c r="AD338" s="148"/>
      <c r="AE338" s="148"/>
      <c r="AF338" s="148"/>
      <c r="AG338" s="148" t="s">
        <v>170</v>
      </c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</row>
    <row r="339" spans="1:60" ht="22.5" outlineLevel="1" x14ac:dyDescent="0.2">
      <c r="A339" s="172">
        <v>162</v>
      </c>
      <c r="B339" s="173" t="s">
        <v>705</v>
      </c>
      <c r="C339" s="180" t="s">
        <v>706</v>
      </c>
      <c r="D339" s="174" t="s">
        <v>343</v>
      </c>
      <c r="E339" s="175">
        <v>121</v>
      </c>
      <c r="F339" s="176"/>
      <c r="G339" s="177">
        <f t="shared" si="21"/>
        <v>0</v>
      </c>
      <c r="H339" s="158">
        <v>0</v>
      </c>
      <c r="I339" s="157">
        <f t="shared" si="22"/>
        <v>0</v>
      </c>
      <c r="J339" s="158">
        <v>410</v>
      </c>
      <c r="K339" s="157">
        <f t="shared" si="23"/>
        <v>49610</v>
      </c>
      <c r="L339" s="157">
        <v>15</v>
      </c>
      <c r="M339" s="157">
        <f t="shared" si="24"/>
        <v>0</v>
      </c>
      <c r="N339" s="157">
        <v>0</v>
      </c>
      <c r="O339" s="157">
        <f t="shared" si="25"/>
        <v>0</v>
      </c>
      <c r="P339" s="157">
        <v>0</v>
      </c>
      <c r="Q339" s="157">
        <f t="shared" si="26"/>
        <v>0</v>
      </c>
      <c r="R339" s="157"/>
      <c r="S339" s="157" t="s">
        <v>167</v>
      </c>
      <c r="T339" s="157" t="s">
        <v>168</v>
      </c>
      <c r="U339" s="157">
        <v>0</v>
      </c>
      <c r="V339" s="157">
        <f t="shared" si="27"/>
        <v>0</v>
      </c>
      <c r="W339" s="157"/>
      <c r="X339" s="157" t="s">
        <v>169</v>
      </c>
      <c r="Y339" s="148"/>
      <c r="Z339" s="148"/>
      <c r="AA339" s="148"/>
      <c r="AB339" s="148"/>
      <c r="AC339" s="148"/>
      <c r="AD339" s="148"/>
      <c r="AE339" s="148"/>
      <c r="AF339" s="148"/>
      <c r="AG339" s="148" t="s">
        <v>170</v>
      </c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</row>
    <row r="340" spans="1:60" ht="22.5" outlineLevel="1" x14ac:dyDescent="0.2">
      <c r="A340" s="172">
        <v>163</v>
      </c>
      <c r="B340" s="173" t="s">
        <v>707</v>
      </c>
      <c r="C340" s="180" t="s">
        <v>708</v>
      </c>
      <c r="D340" s="174" t="s">
        <v>343</v>
      </c>
      <c r="E340" s="175">
        <v>59</v>
      </c>
      <c r="F340" s="176"/>
      <c r="G340" s="177">
        <f t="shared" si="21"/>
        <v>0</v>
      </c>
      <c r="H340" s="158">
        <v>0</v>
      </c>
      <c r="I340" s="157">
        <f t="shared" si="22"/>
        <v>0</v>
      </c>
      <c r="J340" s="158">
        <v>425</v>
      </c>
      <c r="K340" s="157">
        <f t="shared" si="23"/>
        <v>25075</v>
      </c>
      <c r="L340" s="157">
        <v>15</v>
      </c>
      <c r="M340" s="157">
        <f t="shared" si="24"/>
        <v>0</v>
      </c>
      <c r="N340" s="157">
        <v>0</v>
      </c>
      <c r="O340" s="157">
        <f t="shared" si="25"/>
        <v>0</v>
      </c>
      <c r="P340" s="157">
        <v>0</v>
      </c>
      <c r="Q340" s="157">
        <f t="shared" si="26"/>
        <v>0</v>
      </c>
      <c r="R340" s="157"/>
      <c r="S340" s="157" t="s">
        <v>167</v>
      </c>
      <c r="T340" s="157" t="s">
        <v>168</v>
      </c>
      <c r="U340" s="157">
        <v>0</v>
      </c>
      <c r="V340" s="157">
        <f t="shared" si="27"/>
        <v>0</v>
      </c>
      <c r="W340" s="157"/>
      <c r="X340" s="157" t="s">
        <v>169</v>
      </c>
      <c r="Y340" s="148"/>
      <c r="Z340" s="148"/>
      <c r="AA340" s="148"/>
      <c r="AB340" s="148"/>
      <c r="AC340" s="148"/>
      <c r="AD340" s="148"/>
      <c r="AE340" s="148"/>
      <c r="AF340" s="148"/>
      <c r="AG340" s="148" t="s">
        <v>170</v>
      </c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</row>
    <row r="341" spans="1:60" ht="22.5" outlineLevel="1" x14ac:dyDescent="0.2">
      <c r="A341" s="172">
        <v>164</v>
      </c>
      <c r="B341" s="173" t="s">
        <v>709</v>
      </c>
      <c r="C341" s="180" t="s">
        <v>710</v>
      </c>
      <c r="D341" s="174" t="s">
        <v>343</v>
      </c>
      <c r="E341" s="175">
        <v>22</v>
      </c>
      <c r="F341" s="176"/>
      <c r="G341" s="177">
        <f t="shared" si="21"/>
        <v>0</v>
      </c>
      <c r="H341" s="158">
        <v>0</v>
      </c>
      <c r="I341" s="157">
        <f t="shared" si="22"/>
        <v>0</v>
      </c>
      <c r="J341" s="158">
        <v>510</v>
      </c>
      <c r="K341" s="157">
        <f t="shared" si="23"/>
        <v>11220</v>
      </c>
      <c r="L341" s="157">
        <v>15</v>
      </c>
      <c r="M341" s="157">
        <f t="shared" si="24"/>
        <v>0</v>
      </c>
      <c r="N341" s="157">
        <v>0</v>
      </c>
      <c r="O341" s="157">
        <f t="shared" si="25"/>
        <v>0</v>
      </c>
      <c r="P341" s="157">
        <v>0</v>
      </c>
      <c r="Q341" s="157">
        <f t="shared" si="26"/>
        <v>0</v>
      </c>
      <c r="R341" s="157"/>
      <c r="S341" s="157" t="s">
        <v>167</v>
      </c>
      <c r="T341" s="157" t="s">
        <v>168</v>
      </c>
      <c r="U341" s="157">
        <v>0</v>
      </c>
      <c r="V341" s="157">
        <f t="shared" si="27"/>
        <v>0</v>
      </c>
      <c r="W341" s="157"/>
      <c r="X341" s="157" t="s">
        <v>169</v>
      </c>
      <c r="Y341" s="148"/>
      <c r="Z341" s="148"/>
      <c r="AA341" s="148"/>
      <c r="AB341" s="148"/>
      <c r="AC341" s="148"/>
      <c r="AD341" s="148"/>
      <c r="AE341" s="148"/>
      <c r="AF341" s="148"/>
      <c r="AG341" s="148" t="s">
        <v>170</v>
      </c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</row>
    <row r="342" spans="1:60" ht="22.5" outlineLevel="1" x14ac:dyDescent="0.2">
      <c r="A342" s="172">
        <v>165</v>
      </c>
      <c r="B342" s="173" t="s">
        <v>1052</v>
      </c>
      <c r="C342" s="180" t="s">
        <v>1053</v>
      </c>
      <c r="D342" s="174" t="s">
        <v>343</v>
      </c>
      <c r="E342" s="175">
        <v>85</v>
      </c>
      <c r="F342" s="176"/>
      <c r="G342" s="177">
        <f t="shared" si="21"/>
        <v>0</v>
      </c>
      <c r="H342" s="158">
        <v>0</v>
      </c>
      <c r="I342" s="157">
        <f t="shared" si="22"/>
        <v>0</v>
      </c>
      <c r="J342" s="158">
        <v>500</v>
      </c>
      <c r="K342" s="157">
        <f t="shared" si="23"/>
        <v>42500</v>
      </c>
      <c r="L342" s="157">
        <v>15</v>
      </c>
      <c r="M342" s="157">
        <f t="shared" si="24"/>
        <v>0</v>
      </c>
      <c r="N342" s="157">
        <v>0</v>
      </c>
      <c r="O342" s="157">
        <f t="shared" si="25"/>
        <v>0</v>
      </c>
      <c r="P342" s="157">
        <v>0</v>
      </c>
      <c r="Q342" s="157">
        <f t="shared" si="26"/>
        <v>0</v>
      </c>
      <c r="R342" s="157"/>
      <c r="S342" s="157" t="s">
        <v>167</v>
      </c>
      <c r="T342" s="157" t="s">
        <v>168</v>
      </c>
      <c r="U342" s="157">
        <v>0</v>
      </c>
      <c r="V342" s="157">
        <f t="shared" si="27"/>
        <v>0</v>
      </c>
      <c r="W342" s="157"/>
      <c r="X342" s="157" t="s">
        <v>169</v>
      </c>
      <c r="Y342" s="148"/>
      <c r="Z342" s="148"/>
      <c r="AA342" s="148"/>
      <c r="AB342" s="148"/>
      <c r="AC342" s="148"/>
      <c r="AD342" s="148"/>
      <c r="AE342" s="148"/>
      <c r="AF342" s="148"/>
      <c r="AG342" s="148" t="s">
        <v>170</v>
      </c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</row>
    <row r="343" spans="1:60" ht="22.5" outlineLevel="1" x14ac:dyDescent="0.2">
      <c r="A343" s="172">
        <v>166</v>
      </c>
      <c r="B343" s="173" t="s">
        <v>711</v>
      </c>
      <c r="C343" s="180" t="s">
        <v>712</v>
      </c>
      <c r="D343" s="174" t="s">
        <v>343</v>
      </c>
      <c r="E343" s="175">
        <v>242</v>
      </c>
      <c r="F343" s="176"/>
      <c r="G343" s="177">
        <f t="shared" si="21"/>
        <v>0</v>
      </c>
      <c r="H343" s="158">
        <v>0</v>
      </c>
      <c r="I343" s="157">
        <f t="shared" si="22"/>
        <v>0</v>
      </c>
      <c r="J343" s="158">
        <v>250</v>
      </c>
      <c r="K343" s="157">
        <f t="shared" si="23"/>
        <v>60500</v>
      </c>
      <c r="L343" s="157">
        <v>15</v>
      </c>
      <c r="M343" s="157">
        <f t="shared" si="24"/>
        <v>0</v>
      </c>
      <c r="N343" s="157">
        <v>0</v>
      </c>
      <c r="O343" s="157">
        <f t="shared" si="25"/>
        <v>0</v>
      </c>
      <c r="P343" s="157">
        <v>0</v>
      </c>
      <c r="Q343" s="157">
        <f t="shared" si="26"/>
        <v>0</v>
      </c>
      <c r="R343" s="157"/>
      <c r="S343" s="157" t="s">
        <v>167</v>
      </c>
      <c r="T343" s="157" t="s">
        <v>168</v>
      </c>
      <c r="U343" s="157">
        <v>0</v>
      </c>
      <c r="V343" s="157">
        <f t="shared" si="27"/>
        <v>0</v>
      </c>
      <c r="W343" s="157"/>
      <c r="X343" s="157" t="s">
        <v>169</v>
      </c>
      <c r="Y343" s="148"/>
      <c r="Z343" s="148"/>
      <c r="AA343" s="148"/>
      <c r="AB343" s="148"/>
      <c r="AC343" s="148"/>
      <c r="AD343" s="148"/>
      <c r="AE343" s="148"/>
      <c r="AF343" s="148"/>
      <c r="AG343" s="148" t="s">
        <v>170</v>
      </c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</row>
    <row r="344" spans="1:60" x14ac:dyDescent="0.2">
      <c r="A344" s="160" t="s">
        <v>162</v>
      </c>
      <c r="B344" s="161" t="s">
        <v>117</v>
      </c>
      <c r="C344" s="179" t="s">
        <v>118</v>
      </c>
      <c r="D344" s="162"/>
      <c r="E344" s="163"/>
      <c r="F344" s="164"/>
      <c r="G344" s="165">
        <f>SUMIF(AG345:AG351,"&lt;&gt;NOR",G345:G351)</f>
        <v>0</v>
      </c>
      <c r="H344" s="159"/>
      <c r="I344" s="159">
        <f>SUM(I345:I351)</f>
        <v>189163.56</v>
      </c>
      <c r="J344" s="159"/>
      <c r="K344" s="159">
        <f>SUM(K345:K351)</f>
        <v>74058.899999999994</v>
      </c>
      <c r="L344" s="159"/>
      <c r="M344" s="159">
        <f>SUM(M345:M351)</f>
        <v>0</v>
      </c>
      <c r="N344" s="159"/>
      <c r="O344" s="159">
        <f>SUM(O345:O351)</f>
        <v>0.42000000000000004</v>
      </c>
      <c r="P344" s="159"/>
      <c r="Q344" s="159">
        <f>SUM(Q345:Q351)</f>
        <v>0</v>
      </c>
      <c r="R344" s="159"/>
      <c r="S344" s="159"/>
      <c r="T344" s="159"/>
      <c r="U344" s="159"/>
      <c r="V344" s="159">
        <f>SUM(V345:V351)</f>
        <v>166.29</v>
      </c>
      <c r="W344" s="159"/>
      <c r="X344" s="159"/>
      <c r="AG344" t="s">
        <v>163</v>
      </c>
    </row>
    <row r="345" spans="1:60" ht="22.5" outlineLevel="1" x14ac:dyDescent="0.2">
      <c r="A345" s="166">
        <v>167</v>
      </c>
      <c r="B345" s="167" t="s">
        <v>713</v>
      </c>
      <c r="C345" s="181" t="s">
        <v>714</v>
      </c>
      <c r="D345" s="168" t="s">
        <v>218</v>
      </c>
      <c r="E345" s="169">
        <v>284.77999999999997</v>
      </c>
      <c r="F345" s="170"/>
      <c r="G345" s="171">
        <f>ROUND(E345*F345,2)</f>
        <v>0</v>
      </c>
      <c r="H345" s="158">
        <v>19.63</v>
      </c>
      <c r="I345" s="157">
        <f>ROUND(E345*H345,2)</f>
        <v>5590.23</v>
      </c>
      <c r="J345" s="158">
        <v>36.97</v>
      </c>
      <c r="K345" s="157">
        <f>ROUND(E345*J345,2)</f>
        <v>10528.32</v>
      </c>
      <c r="L345" s="157">
        <v>15</v>
      </c>
      <c r="M345" s="157">
        <f>G345*(1+L345/100)</f>
        <v>0</v>
      </c>
      <c r="N345" s="157">
        <v>1.2999999999999999E-4</v>
      </c>
      <c r="O345" s="157">
        <f>ROUND(E345*N345,2)</f>
        <v>0.04</v>
      </c>
      <c r="P345" s="157">
        <v>0</v>
      </c>
      <c r="Q345" s="157">
        <f>ROUND(E345*P345,2)</f>
        <v>0</v>
      </c>
      <c r="R345" s="157"/>
      <c r="S345" s="157" t="s">
        <v>523</v>
      </c>
      <c r="T345" s="157" t="s">
        <v>411</v>
      </c>
      <c r="U345" s="157">
        <v>0.1</v>
      </c>
      <c r="V345" s="157">
        <f>ROUND(E345*U345,2)</f>
        <v>28.48</v>
      </c>
      <c r="W345" s="157"/>
      <c r="X345" s="157" t="s">
        <v>169</v>
      </c>
      <c r="Y345" s="148"/>
      <c r="Z345" s="148"/>
      <c r="AA345" s="148"/>
      <c r="AB345" s="148"/>
      <c r="AC345" s="148"/>
      <c r="AD345" s="148"/>
      <c r="AE345" s="148"/>
      <c r="AF345" s="148"/>
      <c r="AG345" s="148" t="s">
        <v>407</v>
      </c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</row>
    <row r="346" spans="1:60" outlineLevel="1" x14ac:dyDescent="0.2">
      <c r="A346" s="155"/>
      <c r="B346" s="156"/>
      <c r="C346" s="187" t="s">
        <v>1275</v>
      </c>
      <c r="D346" s="185"/>
      <c r="E346" s="186">
        <v>284.77999999999997</v>
      </c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48"/>
      <c r="Z346" s="148"/>
      <c r="AA346" s="148"/>
      <c r="AB346" s="148"/>
      <c r="AC346" s="148"/>
      <c r="AD346" s="148"/>
      <c r="AE346" s="148"/>
      <c r="AF346" s="148"/>
      <c r="AG346" s="148" t="s">
        <v>200</v>
      </c>
      <c r="AH346" s="148">
        <v>0</v>
      </c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</row>
    <row r="347" spans="1:60" ht="22.5" outlineLevel="1" x14ac:dyDescent="0.2">
      <c r="A347" s="166">
        <v>168</v>
      </c>
      <c r="B347" s="167" t="s">
        <v>716</v>
      </c>
      <c r="C347" s="181" t="s">
        <v>717</v>
      </c>
      <c r="D347" s="168" t="s">
        <v>218</v>
      </c>
      <c r="E347" s="169">
        <v>651.57000000000005</v>
      </c>
      <c r="F347" s="170"/>
      <c r="G347" s="171">
        <f>ROUND(E347*F347,2)</f>
        <v>0</v>
      </c>
      <c r="H347" s="158">
        <v>62.13</v>
      </c>
      <c r="I347" s="157">
        <f>ROUND(E347*H347,2)</f>
        <v>40482.04</v>
      </c>
      <c r="J347" s="158">
        <v>44.37</v>
      </c>
      <c r="K347" s="157">
        <f>ROUND(E347*J347,2)</f>
        <v>28910.16</v>
      </c>
      <c r="L347" s="157">
        <v>15</v>
      </c>
      <c r="M347" s="157">
        <f>G347*(1+L347/100)</f>
        <v>0</v>
      </c>
      <c r="N347" s="157">
        <v>1.7000000000000001E-4</v>
      </c>
      <c r="O347" s="157">
        <f>ROUND(E347*N347,2)</f>
        <v>0.11</v>
      </c>
      <c r="P347" s="157">
        <v>0</v>
      </c>
      <c r="Q347" s="157">
        <f>ROUND(E347*P347,2)</f>
        <v>0</v>
      </c>
      <c r="R347" s="157"/>
      <c r="S347" s="157" t="s">
        <v>411</v>
      </c>
      <c r="T347" s="157" t="s">
        <v>411</v>
      </c>
      <c r="U347" s="157">
        <v>0.12</v>
      </c>
      <c r="V347" s="157">
        <f>ROUND(E347*U347,2)</f>
        <v>78.19</v>
      </c>
      <c r="W347" s="157"/>
      <c r="X347" s="157" t="s">
        <v>169</v>
      </c>
      <c r="Y347" s="148"/>
      <c r="Z347" s="148"/>
      <c r="AA347" s="148"/>
      <c r="AB347" s="148"/>
      <c r="AC347" s="148"/>
      <c r="AD347" s="148"/>
      <c r="AE347" s="148"/>
      <c r="AF347" s="148"/>
      <c r="AG347" s="148" t="s">
        <v>407</v>
      </c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</row>
    <row r="348" spans="1:60" outlineLevel="1" x14ac:dyDescent="0.2">
      <c r="A348" s="155"/>
      <c r="B348" s="156"/>
      <c r="C348" s="187" t="s">
        <v>1276</v>
      </c>
      <c r="D348" s="185"/>
      <c r="E348" s="186">
        <v>651.57000000000005</v>
      </c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48"/>
      <c r="Z348" s="148"/>
      <c r="AA348" s="148"/>
      <c r="AB348" s="148"/>
      <c r="AC348" s="148"/>
      <c r="AD348" s="148"/>
      <c r="AE348" s="148"/>
      <c r="AF348" s="148"/>
      <c r="AG348" s="148" t="s">
        <v>200</v>
      </c>
      <c r="AH348" s="148">
        <v>0</v>
      </c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</row>
    <row r="349" spans="1:60" outlineLevel="1" x14ac:dyDescent="0.2">
      <c r="A349" s="166">
        <v>169</v>
      </c>
      <c r="B349" s="167" t="s">
        <v>718</v>
      </c>
      <c r="C349" s="181" t="s">
        <v>719</v>
      </c>
      <c r="D349" s="168" t="s">
        <v>218</v>
      </c>
      <c r="E349" s="169">
        <v>651.57000000000005</v>
      </c>
      <c r="F349" s="170"/>
      <c r="G349" s="171">
        <f>ROUND(E349*F349,2)</f>
        <v>0</v>
      </c>
      <c r="H349" s="158">
        <v>219.61</v>
      </c>
      <c r="I349" s="157">
        <f>ROUND(E349*H349,2)</f>
        <v>143091.29</v>
      </c>
      <c r="J349" s="158">
        <v>52.39</v>
      </c>
      <c r="K349" s="157">
        <f>ROUND(E349*J349,2)</f>
        <v>34135.75</v>
      </c>
      <c r="L349" s="157">
        <v>15</v>
      </c>
      <c r="M349" s="157">
        <f>G349*(1+L349/100)</f>
        <v>0</v>
      </c>
      <c r="N349" s="157">
        <v>4.2000000000000002E-4</v>
      </c>
      <c r="O349" s="157">
        <f>ROUND(E349*N349,2)</f>
        <v>0.27</v>
      </c>
      <c r="P349" s="157">
        <v>0</v>
      </c>
      <c r="Q349" s="157">
        <f>ROUND(E349*P349,2)</f>
        <v>0</v>
      </c>
      <c r="R349" s="157"/>
      <c r="S349" s="157" t="s">
        <v>187</v>
      </c>
      <c r="T349" s="157" t="s">
        <v>187</v>
      </c>
      <c r="U349" s="157">
        <v>0.09</v>
      </c>
      <c r="V349" s="157">
        <f>ROUND(E349*U349,2)</f>
        <v>58.64</v>
      </c>
      <c r="W349" s="157"/>
      <c r="X349" s="157" t="s">
        <v>169</v>
      </c>
      <c r="Y349" s="148"/>
      <c r="Z349" s="148"/>
      <c r="AA349" s="148"/>
      <c r="AB349" s="148"/>
      <c r="AC349" s="148"/>
      <c r="AD349" s="148"/>
      <c r="AE349" s="148"/>
      <c r="AF349" s="148"/>
      <c r="AG349" s="148" t="s">
        <v>407</v>
      </c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</row>
    <row r="350" spans="1:60" outlineLevel="1" x14ac:dyDescent="0.2">
      <c r="A350" s="155"/>
      <c r="B350" s="156"/>
      <c r="C350" s="187" t="s">
        <v>1276</v>
      </c>
      <c r="D350" s="185"/>
      <c r="E350" s="186">
        <v>651.57000000000005</v>
      </c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48"/>
      <c r="Z350" s="148"/>
      <c r="AA350" s="148"/>
      <c r="AB350" s="148"/>
      <c r="AC350" s="148"/>
      <c r="AD350" s="148"/>
      <c r="AE350" s="148"/>
      <c r="AF350" s="148"/>
      <c r="AG350" s="148" t="s">
        <v>200</v>
      </c>
      <c r="AH350" s="148">
        <v>0</v>
      </c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</row>
    <row r="351" spans="1:60" outlineLevel="1" x14ac:dyDescent="0.2">
      <c r="A351" s="172">
        <v>170</v>
      </c>
      <c r="B351" s="173" t="s">
        <v>720</v>
      </c>
      <c r="C351" s="180" t="s">
        <v>721</v>
      </c>
      <c r="D351" s="174" t="s">
        <v>231</v>
      </c>
      <c r="E351" s="175">
        <v>0.42144999999999999</v>
      </c>
      <c r="F351" s="176"/>
      <c r="G351" s="177">
        <f>ROUND(E351*F351,2)</f>
        <v>0</v>
      </c>
      <c r="H351" s="158">
        <v>0</v>
      </c>
      <c r="I351" s="157">
        <f>ROUND(E351*H351,2)</f>
        <v>0</v>
      </c>
      <c r="J351" s="158">
        <v>1150</v>
      </c>
      <c r="K351" s="157">
        <f>ROUND(E351*J351,2)</f>
        <v>484.67</v>
      </c>
      <c r="L351" s="157">
        <v>15</v>
      </c>
      <c r="M351" s="157">
        <f>G351*(1+L351/100)</f>
        <v>0</v>
      </c>
      <c r="N351" s="157">
        <v>0</v>
      </c>
      <c r="O351" s="157">
        <f>ROUND(E351*N351,2)</f>
        <v>0</v>
      </c>
      <c r="P351" s="157">
        <v>0</v>
      </c>
      <c r="Q351" s="157">
        <f>ROUND(E351*P351,2)</f>
        <v>0</v>
      </c>
      <c r="R351" s="157"/>
      <c r="S351" s="157" t="s">
        <v>187</v>
      </c>
      <c r="T351" s="157" t="s">
        <v>187</v>
      </c>
      <c r="U351" s="157">
        <v>2.3290000000000002</v>
      </c>
      <c r="V351" s="157">
        <f>ROUND(E351*U351,2)</f>
        <v>0.98</v>
      </c>
      <c r="W351" s="157"/>
      <c r="X351" s="157" t="s">
        <v>169</v>
      </c>
      <c r="Y351" s="148"/>
      <c r="Z351" s="148"/>
      <c r="AA351" s="148"/>
      <c r="AB351" s="148"/>
      <c r="AC351" s="148"/>
      <c r="AD351" s="148"/>
      <c r="AE351" s="148"/>
      <c r="AF351" s="148"/>
      <c r="AG351" s="148" t="s">
        <v>454</v>
      </c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</row>
    <row r="352" spans="1:60" x14ac:dyDescent="0.2">
      <c r="A352" s="160" t="s">
        <v>162</v>
      </c>
      <c r="B352" s="161" t="s">
        <v>119</v>
      </c>
      <c r="C352" s="179" t="s">
        <v>120</v>
      </c>
      <c r="D352" s="162"/>
      <c r="E352" s="163"/>
      <c r="F352" s="164"/>
      <c r="G352" s="165">
        <f>SUMIF(AG353:AG353,"&lt;&gt;NOR",G353:G353)</f>
        <v>0</v>
      </c>
      <c r="H352" s="159"/>
      <c r="I352" s="159">
        <f>SUM(I353:I353)</f>
        <v>0</v>
      </c>
      <c r="J352" s="159"/>
      <c r="K352" s="159">
        <f>SUM(K353:K353)</f>
        <v>8450</v>
      </c>
      <c r="L352" s="159"/>
      <c r="M352" s="159">
        <f>SUM(M353:M353)</f>
        <v>0</v>
      </c>
      <c r="N352" s="159"/>
      <c r="O352" s="159">
        <f>SUM(O353:O353)</f>
        <v>0</v>
      </c>
      <c r="P352" s="159"/>
      <c r="Q352" s="159">
        <f>SUM(Q353:Q353)</f>
        <v>0</v>
      </c>
      <c r="R352" s="159"/>
      <c r="S352" s="159"/>
      <c r="T352" s="159"/>
      <c r="U352" s="159"/>
      <c r="V352" s="159">
        <f>SUM(V353:V353)</f>
        <v>0</v>
      </c>
      <c r="W352" s="159"/>
      <c r="X352" s="159"/>
      <c r="AG352" t="s">
        <v>163</v>
      </c>
    </row>
    <row r="353" spans="1:60" ht="22.5" outlineLevel="1" x14ac:dyDescent="0.2">
      <c r="A353" s="172">
        <v>171</v>
      </c>
      <c r="B353" s="173" t="s">
        <v>722</v>
      </c>
      <c r="C353" s="180" t="s">
        <v>723</v>
      </c>
      <c r="D353" s="174" t="s">
        <v>343</v>
      </c>
      <c r="E353" s="175">
        <v>13</v>
      </c>
      <c r="F353" s="176"/>
      <c r="G353" s="177">
        <f>ROUND(E353*F353,2)</f>
        <v>0</v>
      </c>
      <c r="H353" s="158">
        <v>0</v>
      </c>
      <c r="I353" s="157">
        <f>ROUND(E353*H353,2)</f>
        <v>0</v>
      </c>
      <c r="J353" s="158">
        <v>650</v>
      </c>
      <c r="K353" s="157">
        <f>ROUND(E353*J353,2)</f>
        <v>8450</v>
      </c>
      <c r="L353" s="157">
        <v>15</v>
      </c>
      <c r="M353" s="157">
        <f>G353*(1+L353/100)</f>
        <v>0</v>
      </c>
      <c r="N353" s="157">
        <v>0</v>
      </c>
      <c r="O353" s="157">
        <f>ROUND(E353*N353,2)</f>
        <v>0</v>
      </c>
      <c r="P353" s="157">
        <v>0</v>
      </c>
      <c r="Q353" s="157">
        <f>ROUND(E353*P353,2)</f>
        <v>0</v>
      </c>
      <c r="R353" s="157"/>
      <c r="S353" s="157" t="s">
        <v>167</v>
      </c>
      <c r="T353" s="157" t="s">
        <v>168</v>
      </c>
      <c r="U353" s="157">
        <v>0</v>
      </c>
      <c r="V353" s="157">
        <f>ROUND(E353*U353,2)</f>
        <v>0</v>
      </c>
      <c r="W353" s="157"/>
      <c r="X353" s="157" t="s">
        <v>169</v>
      </c>
      <c r="Y353" s="148"/>
      <c r="Z353" s="148"/>
      <c r="AA353" s="148"/>
      <c r="AB353" s="148"/>
      <c r="AC353" s="148"/>
      <c r="AD353" s="148"/>
      <c r="AE353" s="148"/>
      <c r="AF353" s="148"/>
      <c r="AG353" s="148" t="s">
        <v>170</v>
      </c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</row>
    <row r="354" spans="1:60" x14ac:dyDescent="0.2">
      <c r="A354" s="160" t="s">
        <v>162</v>
      </c>
      <c r="B354" s="161" t="s">
        <v>121</v>
      </c>
      <c r="C354" s="179" t="s">
        <v>122</v>
      </c>
      <c r="D354" s="162"/>
      <c r="E354" s="163"/>
      <c r="F354" s="164"/>
      <c r="G354" s="165">
        <f>SUMIF(AG355:AG364,"&lt;&gt;NOR",G355:G364)</f>
        <v>0</v>
      </c>
      <c r="H354" s="159"/>
      <c r="I354" s="159">
        <f>SUM(I355:I364)</f>
        <v>0</v>
      </c>
      <c r="J354" s="159"/>
      <c r="K354" s="159">
        <f>SUM(K355:K364)</f>
        <v>337550</v>
      </c>
      <c r="L354" s="159"/>
      <c r="M354" s="159">
        <f>SUM(M355:M364)</f>
        <v>0</v>
      </c>
      <c r="N354" s="159"/>
      <c r="O354" s="159">
        <f>SUM(O355:O364)</f>
        <v>0</v>
      </c>
      <c r="P354" s="159"/>
      <c r="Q354" s="159">
        <f>SUM(Q355:Q364)</f>
        <v>0</v>
      </c>
      <c r="R354" s="159"/>
      <c r="S354" s="159"/>
      <c r="T354" s="159"/>
      <c r="U354" s="159"/>
      <c r="V354" s="159">
        <f>SUM(V355:V364)</f>
        <v>0</v>
      </c>
      <c r="W354" s="159"/>
      <c r="X354" s="159"/>
      <c r="AG354" t="s">
        <v>163</v>
      </c>
    </row>
    <row r="355" spans="1:60" outlineLevel="1" x14ac:dyDescent="0.2">
      <c r="A355" s="172">
        <v>172</v>
      </c>
      <c r="B355" s="173" t="s">
        <v>1277</v>
      </c>
      <c r="C355" s="180" t="s">
        <v>1278</v>
      </c>
      <c r="D355" s="174" t="s">
        <v>264</v>
      </c>
      <c r="E355" s="175">
        <v>2</v>
      </c>
      <c r="F355" s="176"/>
      <c r="G355" s="177">
        <f t="shared" ref="G355:G364" si="28">ROUND(E355*F355,2)</f>
        <v>0</v>
      </c>
      <c r="H355" s="158">
        <v>0</v>
      </c>
      <c r="I355" s="157">
        <f t="shared" ref="I355:I364" si="29">ROUND(E355*H355,2)</f>
        <v>0</v>
      </c>
      <c r="J355" s="158">
        <v>45000</v>
      </c>
      <c r="K355" s="157">
        <f t="shared" ref="K355:K364" si="30">ROUND(E355*J355,2)</f>
        <v>90000</v>
      </c>
      <c r="L355" s="157">
        <v>15</v>
      </c>
      <c r="M355" s="157">
        <f t="shared" ref="M355:M364" si="31">G355*(1+L355/100)</f>
        <v>0</v>
      </c>
      <c r="N355" s="157">
        <v>0</v>
      </c>
      <c r="O355" s="157">
        <f t="shared" ref="O355:O364" si="32">ROUND(E355*N355,2)</f>
        <v>0</v>
      </c>
      <c r="P355" s="157">
        <v>0</v>
      </c>
      <c r="Q355" s="157">
        <f t="shared" ref="Q355:Q364" si="33">ROUND(E355*P355,2)</f>
        <v>0</v>
      </c>
      <c r="R355" s="157"/>
      <c r="S355" s="157" t="s">
        <v>167</v>
      </c>
      <c r="T355" s="157" t="s">
        <v>168</v>
      </c>
      <c r="U355" s="157">
        <v>0</v>
      </c>
      <c r="V355" s="157">
        <f t="shared" ref="V355:V364" si="34">ROUND(E355*U355,2)</f>
        <v>0</v>
      </c>
      <c r="W355" s="157"/>
      <c r="X355" s="157" t="s">
        <v>169</v>
      </c>
      <c r="Y355" s="148"/>
      <c r="Z355" s="148"/>
      <c r="AA355" s="148"/>
      <c r="AB355" s="148"/>
      <c r="AC355" s="148"/>
      <c r="AD355" s="148"/>
      <c r="AE355" s="148"/>
      <c r="AF355" s="148"/>
      <c r="AG355" s="148" t="s">
        <v>170</v>
      </c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</row>
    <row r="356" spans="1:60" ht="22.5" outlineLevel="1" x14ac:dyDescent="0.2">
      <c r="A356" s="172">
        <v>173</v>
      </c>
      <c r="B356" s="173" t="s">
        <v>1279</v>
      </c>
      <c r="C356" s="180" t="s">
        <v>1280</v>
      </c>
      <c r="D356" s="174" t="s">
        <v>264</v>
      </c>
      <c r="E356" s="175">
        <v>16</v>
      </c>
      <c r="F356" s="176"/>
      <c r="G356" s="177">
        <f t="shared" si="28"/>
        <v>0</v>
      </c>
      <c r="H356" s="158">
        <v>0</v>
      </c>
      <c r="I356" s="157">
        <f t="shared" si="29"/>
        <v>0</v>
      </c>
      <c r="J356" s="158">
        <v>5000</v>
      </c>
      <c r="K356" s="157">
        <f t="shared" si="30"/>
        <v>80000</v>
      </c>
      <c r="L356" s="157">
        <v>15</v>
      </c>
      <c r="M356" s="157">
        <f t="shared" si="31"/>
        <v>0</v>
      </c>
      <c r="N356" s="157">
        <v>0</v>
      </c>
      <c r="O356" s="157">
        <f t="shared" si="32"/>
        <v>0</v>
      </c>
      <c r="P356" s="157">
        <v>0</v>
      </c>
      <c r="Q356" s="157">
        <f t="shared" si="33"/>
        <v>0</v>
      </c>
      <c r="R356" s="157"/>
      <c r="S356" s="157" t="s">
        <v>167</v>
      </c>
      <c r="T356" s="157" t="s">
        <v>168</v>
      </c>
      <c r="U356" s="157">
        <v>0</v>
      </c>
      <c r="V356" s="157">
        <f t="shared" si="34"/>
        <v>0</v>
      </c>
      <c r="W356" s="157"/>
      <c r="X356" s="157" t="s">
        <v>169</v>
      </c>
      <c r="Y356" s="148"/>
      <c r="Z356" s="148"/>
      <c r="AA356" s="148"/>
      <c r="AB356" s="148"/>
      <c r="AC356" s="148"/>
      <c r="AD356" s="148"/>
      <c r="AE356" s="148"/>
      <c r="AF356" s="148"/>
      <c r="AG356" s="148" t="s">
        <v>170</v>
      </c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</row>
    <row r="357" spans="1:60" ht="22.5" outlineLevel="1" x14ac:dyDescent="0.2">
      <c r="A357" s="172">
        <v>174</v>
      </c>
      <c r="B357" s="173" t="s">
        <v>1281</v>
      </c>
      <c r="C357" s="180" t="s">
        <v>1282</v>
      </c>
      <c r="D357" s="174" t="s">
        <v>264</v>
      </c>
      <c r="E357" s="175">
        <v>8</v>
      </c>
      <c r="F357" s="176"/>
      <c r="G357" s="177">
        <f t="shared" si="28"/>
        <v>0</v>
      </c>
      <c r="H357" s="158">
        <v>0</v>
      </c>
      <c r="I357" s="157">
        <f t="shared" si="29"/>
        <v>0</v>
      </c>
      <c r="J357" s="158">
        <v>5000</v>
      </c>
      <c r="K357" s="157">
        <f t="shared" si="30"/>
        <v>40000</v>
      </c>
      <c r="L357" s="157">
        <v>15</v>
      </c>
      <c r="M357" s="157">
        <f t="shared" si="31"/>
        <v>0</v>
      </c>
      <c r="N357" s="157">
        <v>0</v>
      </c>
      <c r="O357" s="157">
        <f t="shared" si="32"/>
        <v>0</v>
      </c>
      <c r="P357" s="157">
        <v>0</v>
      </c>
      <c r="Q357" s="157">
        <f t="shared" si="33"/>
        <v>0</v>
      </c>
      <c r="R357" s="157"/>
      <c r="S357" s="157" t="s">
        <v>167</v>
      </c>
      <c r="T357" s="157" t="s">
        <v>168</v>
      </c>
      <c r="U357" s="157">
        <v>0</v>
      </c>
      <c r="V357" s="157">
        <f t="shared" si="34"/>
        <v>0</v>
      </c>
      <c r="W357" s="157"/>
      <c r="X357" s="157" t="s">
        <v>169</v>
      </c>
      <c r="Y357" s="148"/>
      <c r="Z357" s="148"/>
      <c r="AA357" s="148"/>
      <c r="AB357" s="148"/>
      <c r="AC357" s="148"/>
      <c r="AD357" s="148"/>
      <c r="AE357" s="148"/>
      <c r="AF357" s="148"/>
      <c r="AG357" s="148" t="s">
        <v>170</v>
      </c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</row>
    <row r="358" spans="1:60" ht="22.5" outlineLevel="1" x14ac:dyDescent="0.2">
      <c r="A358" s="172">
        <v>175</v>
      </c>
      <c r="B358" s="173" t="s">
        <v>738</v>
      </c>
      <c r="C358" s="180" t="s">
        <v>739</v>
      </c>
      <c r="D358" s="174" t="s">
        <v>343</v>
      </c>
      <c r="E358" s="175">
        <v>13</v>
      </c>
      <c r="F358" s="176"/>
      <c r="G358" s="177">
        <f t="shared" si="28"/>
        <v>0</v>
      </c>
      <c r="H358" s="158">
        <v>0</v>
      </c>
      <c r="I358" s="157">
        <f t="shared" si="29"/>
        <v>0</v>
      </c>
      <c r="J358" s="158">
        <v>500</v>
      </c>
      <c r="K358" s="157">
        <f t="shared" si="30"/>
        <v>6500</v>
      </c>
      <c r="L358" s="157">
        <v>15</v>
      </c>
      <c r="M358" s="157">
        <f t="shared" si="31"/>
        <v>0</v>
      </c>
      <c r="N358" s="157">
        <v>0</v>
      </c>
      <c r="O358" s="157">
        <f t="shared" si="32"/>
        <v>0</v>
      </c>
      <c r="P358" s="157">
        <v>0</v>
      </c>
      <c r="Q358" s="157">
        <f t="shared" si="33"/>
        <v>0</v>
      </c>
      <c r="R358" s="157"/>
      <c r="S358" s="157" t="s">
        <v>167</v>
      </c>
      <c r="T358" s="157" t="s">
        <v>168</v>
      </c>
      <c r="U358" s="157">
        <v>0</v>
      </c>
      <c r="V358" s="157">
        <f t="shared" si="34"/>
        <v>0</v>
      </c>
      <c r="W358" s="157"/>
      <c r="X358" s="157" t="s">
        <v>169</v>
      </c>
      <c r="Y358" s="148"/>
      <c r="Z358" s="148"/>
      <c r="AA358" s="148"/>
      <c r="AB358" s="148"/>
      <c r="AC358" s="148"/>
      <c r="AD358" s="148"/>
      <c r="AE358" s="148"/>
      <c r="AF358" s="148"/>
      <c r="AG358" s="148" t="s">
        <v>170</v>
      </c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</row>
    <row r="359" spans="1:60" ht="22.5" outlineLevel="1" x14ac:dyDescent="0.2">
      <c r="A359" s="172">
        <v>176</v>
      </c>
      <c r="B359" s="173" t="s">
        <v>740</v>
      </c>
      <c r="C359" s="180" t="s">
        <v>741</v>
      </c>
      <c r="D359" s="174" t="s">
        <v>343</v>
      </c>
      <c r="E359" s="175">
        <v>124</v>
      </c>
      <c r="F359" s="176"/>
      <c r="G359" s="177">
        <f t="shared" si="28"/>
        <v>0</v>
      </c>
      <c r="H359" s="158">
        <v>0</v>
      </c>
      <c r="I359" s="157">
        <f t="shared" si="29"/>
        <v>0</v>
      </c>
      <c r="J359" s="158">
        <v>300</v>
      </c>
      <c r="K359" s="157">
        <f t="shared" si="30"/>
        <v>37200</v>
      </c>
      <c r="L359" s="157">
        <v>15</v>
      </c>
      <c r="M359" s="157">
        <f t="shared" si="31"/>
        <v>0</v>
      </c>
      <c r="N359" s="157">
        <v>0</v>
      </c>
      <c r="O359" s="157">
        <f t="shared" si="32"/>
        <v>0</v>
      </c>
      <c r="P359" s="157">
        <v>0</v>
      </c>
      <c r="Q359" s="157">
        <f t="shared" si="33"/>
        <v>0</v>
      </c>
      <c r="R359" s="157"/>
      <c r="S359" s="157" t="s">
        <v>167</v>
      </c>
      <c r="T359" s="157" t="s">
        <v>168</v>
      </c>
      <c r="U359" s="157">
        <v>0</v>
      </c>
      <c r="V359" s="157">
        <f t="shared" si="34"/>
        <v>0</v>
      </c>
      <c r="W359" s="157"/>
      <c r="X359" s="157" t="s">
        <v>169</v>
      </c>
      <c r="Y359" s="148"/>
      <c r="Z359" s="148"/>
      <c r="AA359" s="148"/>
      <c r="AB359" s="148"/>
      <c r="AC359" s="148"/>
      <c r="AD359" s="148"/>
      <c r="AE359" s="148"/>
      <c r="AF359" s="148"/>
      <c r="AG359" s="148" t="s">
        <v>170</v>
      </c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</row>
    <row r="360" spans="1:60" ht="22.5" outlineLevel="1" x14ac:dyDescent="0.2">
      <c r="A360" s="172">
        <v>177</v>
      </c>
      <c r="B360" s="173" t="s">
        <v>746</v>
      </c>
      <c r="C360" s="180" t="s">
        <v>747</v>
      </c>
      <c r="D360" s="174" t="s">
        <v>264</v>
      </c>
      <c r="E360" s="175">
        <v>4</v>
      </c>
      <c r="F360" s="176"/>
      <c r="G360" s="177">
        <f t="shared" si="28"/>
        <v>0</v>
      </c>
      <c r="H360" s="158">
        <v>0</v>
      </c>
      <c r="I360" s="157">
        <f t="shared" si="29"/>
        <v>0</v>
      </c>
      <c r="J360" s="158">
        <v>800</v>
      </c>
      <c r="K360" s="157">
        <f t="shared" si="30"/>
        <v>3200</v>
      </c>
      <c r="L360" s="157">
        <v>15</v>
      </c>
      <c r="M360" s="157">
        <f t="shared" si="31"/>
        <v>0</v>
      </c>
      <c r="N360" s="157">
        <v>0</v>
      </c>
      <c r="O360" s="157">
        <f t="shared" si="32"/>
        <v>0</v>
      </c>
      <c r="P360" s="157">
        <v>0</v>
      </c>
      <c r="Q360" s="157">
        <f t="shared" si="33"/>
        <v>0</v>
      </c>
      <c r="R360" s="157"/>
      <c r="S360" s="157" t="s">
        <v>167</v>
      </c>
      <c r="T360" s="157" t="s">
        <v>168</v>
      </c>
      <c r="U360" s="157">
        <v>0</v>
      </c>
      <c r="V360" s="157">
        <f t="shared" si="34"/>
        <v>0</v>
      </c>
      <c r="W360" s="157"/>
      <c r="X360" s="157" t="s">
        <v>169</v>
      </c>
      <c r="Y360" s="148"/>
      <c r="Z360" s="148"/>
      <c r="AA360" s="148"/>
      <c r="AB360" s="148"/>
      <c r="AC360" s="148"/>
      <c r="AD360" s="148"/>
      <c r="AE360" s="148"/>
      <c r="AF360" s="148"/>
      <c r="AG360" s="148" t="s">
        <v>170</v>
      </c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</row>
    <row r="361" spans="1:60" ht="22.5" outlineLevel="1" x14ac:dyDescent="0.2">
      <c r="A361" s="172">
        <v>178</v>
      </c>
      <c r="B361" s="173" t="s">
        <v>748</v>
      </c>
      <c r="C361" s="180" t="s">
        <v>749</v>
      </c>
      <c r="D361" s="174" t="s">
        <v>264</v>
      </c>
      <c r="E361" s="175">
        <v>3</v>
      </c>
      <c r="F361" s="176"/>
      <c r="G361" s="177">
        <f t="shared" si="28"/>
        <v>0</v>
      </c>
      <c r="H361" s="158">
        <v>0</v>
      </c>
      <c r="I361" s="157">
        <f t="shared" si="29"/>
        <v>0</v>
      </c>
      <c r="J361" s="158">
        <v>1000</v>
      </c>
      <c r="K361" s="157">
        <f t="shared" si="30"/>
        <v>3000</v>
      </c>
      <c r="L361" s="157">
        <v>15</v>
      </c>
      <c r="M361" s="157">
        <f t="shared" si="31"/>
        <v>0</v>
      </c>
      <c r="N361" s="157">
        <v>0</v>
      </c>
      <c r="O361" s="157">
        <f t="shared" si="32"/>
        <v>0</v>
      </c>
      <c r="P361" s="157">
        <v>0</v>
      </c>
      <c r="Q361" s="157">
        <f t="shared" si="33"/>
        <v>0</v>
      </c>
      <c r="R361" s="157"/>
      <c r="S361" s="157" t="s">
        <v>167</v>
      </c>
      <c r="T361" s="157" t="s">
        <v>168</v>
      </c>
      <c r="U361" s="157">
        <v>0</v>
      </c>
      <c r="V361" s="157">
        <f t="shared" si="34"/>
        <v>0</v>
      </c>
      <c r="W361" s="157"/>
      <c r="X361" s="157" t="s">
        <v>169</v>
      </c>
      <c r="Y361" s="148"/>
      <c r="Z361" s="148"/>
      <c r="AA361" s="148"/>
      <c r="AB361" s="148"/>
      <c r="AC361" s="148"/>
      <c r="AD361" s="148"/>
      <c r="AE361" s="148"/>
      <c r="AF361" s="148"/>
      <c r="AG361" s="148" t="s">
        <v>170</v>
      </c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</row>
    <row r="362" spans="1:60" ht="22.5" outlineLevel="1" x14ac:dyDescent="0.2">
      <c r="A362" s="172">
        <v>179</v>
      </c>
      <c r="B362" s="173" t="s">
        <v>1283</v>
      </c>
      <c r="C362" s="180" t="s">
        <v>1284</v>
      </c>
      <c r="D362" s="174" t="s">
        <v>264</v>
      </c>
      <c r="E362" s="175">
        <v>1</v>
      </c>
      <c r="F362" s="176"/>
      <c r="G362" s="177">
        <f t="shared" si="28"/>
        <v>0</v>
      </c>
      <c r="H362" s="158">
        <v>0</v>
      </c>
      <c r="I362" s="157">
        <f t="shared" si="29"/>
        <v>0</v>
      </c>
      <c r="J362" s="158">
        <v>1000</v>
      </c>
      <c r="K362" s="157">
        <f t="shared" si="30"/>
        <v>1000</v>
      </c>
      <c r="L362" s="157">
        <v>15</v>
      </c>
      <c r="M362" s="157">
        <f t="shared" si="31"/>
        <v>0</v>
      </c>
      <c r="N362" s="157">
        <v>0</v>
      </c>
      <c r="O362" s="157">
        <f t="shared" si="32"/>
        <v>0</v>
      </c>
      <c r="P362" s="157">
        <v>0</v>
      </c>
      <c r="Q362" s="157">
        <f t="shared" si="33"/>
        <v>0</v>
      </c>
      <c r="R362" s="157"/>
      <c r="S362" s="157" t="s">
        <v>167</v>
      </c>
      <c r="T362" s="157" t="s">
        <v>168</v>
      </c>
      <c r="U362" s="157">
        <v>0</v>
      </c>
      <c r="V362" s="157">
        <f t="shared" si="34"/>
        <v>0</v>
      </c>
      <c r="W362" s="157"/>
      <c r="X362" s="157" t="s">
        <v>169</v>
      </c>
      <c r="Y362" s="148"/>
      <c r="Z362" s="148"/>
      <c r="AA362" s="148"/>
      <c r="AB362" s="148"/>
      <c r="AC362" s="148"/>
      <c r="AD362" s="148"/>
      <c r="AE362" s="148"/>
      <c r="AF362" s="148"/>
      <c r="AG362" s="148" t="s">
        <v>170</v>
      </c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</row>
    <row r="363" spans="1:60" ht="22.5" outlineLevel="1" x14ac:dyDescent="0.2">
      <c r="A363" s="172">
        <v>180</v>
      </c>
      <c r="B363" s="173" t="s">
        <v>756</v>
      </c>
      <c r="C363" s="180" t="s">
        <v>757</v>
      </c>
      <c r="D363" s="174" t="s">
        <v>343</v>
      </c>
      <c r="E363" s="175">
        <v>99</v>
      </c>
      <c r="F363" s="176"/>
      <c r="G363" s="177">
        <f t="shared" si="28"/>
        <v>0</v>
      </c>
      <c r="H363" s="158">
        <v>0</v>
      </c>
      <c r="I363" s="157">
        <f t="shared" si="29"/>
        <v>0</v>
      </c>
      <c r="J363" s="158">
        <v>750</v>
      </c>
      <c r="K363" s="157">
        <f t="shared" si="30"/>
        <v>74250</v>
      </c>
      <c r="L363" s="157">
        <v>15</v>
      </c>
      <c r="M363" s="157">
        <f t="shared" si="31"/>
        <v>0</v>
      </c>
      <c r="N363" s="157">
        <v>0</v>
      </c>
      <c r="O363" s="157">
        <f t="shared" si="32"/>
        <v>0</v>
      </c>
      <c r="P363" s="157">
        <v>0</v>
      </c>
      <c r="Q363" s="157">
        <f t="shared" si="33"/>
        <v>0</v>
      </c>
      <c r="R363" s="157"/>
      <c r="S363" s="157" t="s">
        <v>167</v>
      </c>
      <c r="T363" s="157" t="s">
        <v>168</v>
      </c>
      <c r="U363" s="157">
        <v>0</v>
      </c>
      <c r="V363" s="157">
        <f t="shared" si="34"/>
        <v>0</v>
      </c>
      <c r="W363" s="157"/>
      <c r="X363" s="157" t="s">
        <v>169</v>
      </c>
      <c r="Y363" s="148"/>
      <c r="Z363" s="148"/>
      <c r="AA363" s="148"/>
      <c r="AB363" s="148"/>
      <c r="AC363" s="148"/>
      <c r="AD363" s="148"/>
      <c r="AE363" s="148"/>
      <c r="AF363" s="148"/>
      <c r="AG363" s="148" t="s">
        <v>170</v>
      </c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</row>
    <row r="364" spans="1:60" outlineLevel="1" x14ac:dyDescent="0.2">
      <c r="A364" s="172">
        <v>181</v>
      </c>
      <c r="B364" s="173" t="s">
        <v>758</v>
      </c>
      <c r="C364" s="180" t="s">
        <v>759</v>
      </c>
      <c r="D364" s="174" t="s">
        <v>264</v>
      </c>
      <c r="E364" s="175">
        <v>3</v>
      </c>
      <c r="F364" s="176"/>
      <c r="G364" s="177">
        <f t="shared" si="28"/>
        <v>0</v>
      </c>
      <c r="H364" s="158">
        <v>0</v>
      </c>
      <c r="I364" s="157">
        <f t="shared" si="29"/>
        <v>0</v>
      </c>
      <c r="J364" s="158">
        <v>800</v>
      </c>
      <c r="K364" s="157">
        <f t="shared" si="30"/>
        <v>2400</v>
      </c>
      <c r="L364" s="157">
        <v>15</v>
      </c>
      <c r="M364" s="157">
        <f t="shared" si="31"/>
        <v>0</v>
      </c>
      <c r="N364" s="157">
        <v>0</v>
      </c>
      <c r="O364" s="157">
        <f t="shared" si="32"/>
        <v>0</v>
      </c>
      <c r="P364" s="157">
        <v>0</v>
      </c>
      <c r="Q364" s="157">
        <f t="shared" si="33"/>
        <v>0</v>
      </c>
      <c r="R364" s="157"/>
      <c r="S364" s="157" t="s">
        <v>167</v>
      </c>
      <c r="T364" s="157" t="s">
        <v>168</v>
      </c>
      <c r="U364" s="157">
        <v>0</v>
      </c>
      <c r="V364" s="157">
        <f t="shared" si="34"/>
        <v>0</v>
      </c>
      <c r="W364" s="157"/>
      <c r="X364" s="157" t="s">
        <v>169</v>
      </c>
      <c r="Y364" s="148"/>
      <c r="Z364" s="148"/>
      <c r="AA364" s="148"/>
      <c r="AB364" s="148"/>
      <c r="AC364" s="148"/>
      <c r="AD364" s="148"/>
      <c r="AE364" s="148"/>
      <c r="AF364" s="148"/>
      <c r="AG364" s="148" t="s">
        <v>170</v>
      </c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</row>
    <row r="365" spans="1:60" x14ac:dyDescent="0.2">
      <c r="A365" s="160" t="s">
        <v>162</v>
      </c>
      <c r="B365" s="161" t="s">
        <v>123</v>
      </c>
      <c r="C365" s="179" t="s">
        <v>124</v>
      </c>
      <c r="D365" s="162"/>
      <c r="E365" s="163"/>
      <c r="F365" s="164"/>
      <c r="G365" s="165">
        <f>SUMIF(AG366:AG384,"&lt;&gt;NOR",G366:G384)</f>
        <v>0</v>
      </c>
      <c r="H365" s="159"/>
      <c r="I365" s="159">
        <f>SUM(I366:I384)</f>
        <v>0</v>
      </c>
      <c r="J365" s="159"/>
      <c r="K365" s="159">
        <f>SUM(K366:K384)</f>
        <v>1933000</v>
      </c>
      <c r="L365" s="159"/>
      <c r="M365" s="159">
        <f>SUM(M366:M384)</f>
        <v>0</v>
      </c>
      <c r="N365" s="159"/>
      <c r="O365" s="159">
        <f>SUM(O366:O384)</f>
        <v>0</v>
      </c>
      <c r="P365" s="159"/>
      <c r="Q365" s="159">
        <f>SUM(Q366:Q384)</f>
        <v>0</v>
      </c>
      <c r="R365" s="159"/>
      <c r="S365" s="159"/>
      <c r="T365" s="159"/>
      <c r="U365" s="159"/>
      <c r="V365" s="159">
        <f>SUM(V366:V384)</f>
        <v>0</v>
      </c>
      <c r="W365" s="159"/>
      <c r="X365" s="159"/>
      <c r="AG365" t="s">
        <v>163</v>
      </c>
    </row>
    <row r="366" spans="1:60" ht="22.5" outlineLevel="1" x14ac:dyDescent="0.2">
      <c r="A366" s="172">
        <v>182</v>
      </c>
      <c r="B366" s="173" t="s">
        <v>1285</v>
      </c>
      <c r="C366" s="180" t="s">
        <v>1286</v>
      </c>
      <c r="D366" s="174" t="s">
        <v>264</v>
      </c>
      <c r="E366" s="175">
        <v>1</v>
      </c>
      <c r="F366" s="176"/>
      <c r="G366" s="177">
        <f t="shared" ref="G366:G384" si="35">ROUND(E366*F366,2)</f>
        <v>0</v>
      </c>
      <c r="H366" s="158">
        <v>0</v>
      </c>
      <c r="I366" s="157">
        <f t="shared" ref="I366:I384" si="36">ROUND(E366*H366,2)</f>
        <v>0</v>
      </c>
      <c r="J366" s="158">
        <v>5000</v>
      </c>
      <c r="K366" s="157">
        <f t="shared" ref="K366:K384" si="37">ROUND(E366*J366,2)</f>
        <v>5000</v>
      </c>
      <c r="L366" s="157">
        <v>15</v>
      </c>
      <c r="M366" s="157">
        <f t="shared" ref="M366:M384" si="38">G366*(1+L366/100)</f>
        <v>0</v>
      </c>
      <c r="N366" s="157">
        <v>0</v>
      </c>
      <c r="O366" s="157">
        <f t="shared" ref="O366:O384" si="39">ROUND(E366*N366,2)</f>
        <v>0</v>
      </c>
      <c r="P366" s="157">
        <v>0</v>
      </c>
      <c r="Q366" s="157">
        <f t="shared" ref="Q366:Q384" si="40">ROUND(E366*P366,2)</f>
        <v>0</v>
      </c>
      <c r="R366" s="157"/>
      <c r="S366" s="157" t="s">
        <v>167</v>
      </c>
      <c r="T366" s="157" t="s">
        <v>168</v>
      </c>
      <c r="U366" s="157">
        <v>0</v>
      </c>
      <c r="V366" s="157">
        <f t="shared" ref="V366:V384" si="41">ROUND(E366*U366,2)</f>
        <v>0</v>
      </c>
      <c r="W366" s="157"/>
      <c r="X366" s="157" t="s">
        <v>169</v>
      </c>
      <c r="Y366" s="148"/>
      <c r="Z366" s="148"/>
      <c r="AA366" s="148"/>
      <c r="AB366" s="148"/>
      <c r="AC366" s="148"/>
      <c r="AD366" s="148"/>
      <c r="AE366" s="148"/>
      <c r="AF366" s="148"/>
      <c r="AG366" s="148" t="s">
        <v>170</v>
      </c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</row>
    <row r="367" spans="1:60" ht="22.5" outlineLevel="1" x14ac:dyDescent="0.2">
      <c r="A367" s="172">
        <v>183</v>
      </c>
      <c r="B367" s="173" t="s">
        <v>1287</v>
      </c>
      <c r="C367" s="180" t="s">
        <v>1288</v>
      </c>
      <c r="D367" s="174" t="s">
        <v>264</v>
      </c>
      <c r="E367" s="175">
        <v>2</v>
      </c>
      <c r="F367" s="176"/>
      <c r="G367" s="177">
        <f t="shared" si="35"/>
        <v>0</v>
      </c>
      <c r="H367" s="158">
        <v>0</v>
      </c>
      <c r="I367" s="157">
        <f t="shared" si="36"/>
        <v>0</v>
      </c>
      <c r="J367" s="158">
        <v>3000</v>
      </c>
      <c r="K367" s="157">
        <f t="shared" si="37"/>
        <v>6000</v>
      </c>
      <c r="L367" s="157">
        <v>15</v>
      </c>
      <c r="M367" s="157">
        <f t="shared" si="38"/>
        <v>0</v>
      </c>
      <c r="N367" s="157">
        <v>0</v>
      </c>
      <c r="O367" s="157">
        <f t="shared" si="39"/>
        <v>0</v>
      </c>
      <c r="P367" s="157">
        <v>0</v>
      </c>
      <c r="Q367" s="157">
        <f t="shared" si="40"/>
        <v>0</v>
      </c>
      <c r="R367" s="157"/>
      <c r="S367" s="157" t="s">
        <v>167</v>
      </c>
      <c r="T367" s="157" t="s">
        <v>168</v>
      </c>
      <c r="U367" s="157">
        <v>0</v>
      </c>
      <c r="V367" s="157">
        <f t="shared" si="41"/>
        <v>0</v>
      </c>
      <c r="W367" s="157"/>
      <c r="X367" s="157" t="s">
        <v>169</v>
      </c>
      <c r="Y367" s="148"/>
      <c r="Z367" s="148"/>
      <c r="AA367" s="148"/>
      <c r="AB367" s="148"/>
      <c r="AC367" s="148"/>
      <c r="AD367" s="148"/>
      <c r="AE367" s="148"/>
      <c r="AF367" s="148"/>
      <c r="AG367" s="148" t="s">
        <v>170</v>
      </c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</row>
    <row r="368" spans="1:60" ht="22.5" outlineLevel="1" x14ac:dyDescent="0.2">
      <c r="A368" s="172">
        <v>184</v>
      </c>
      <c r="B368" s="173" t="s">
        <v>760</v>
      </c>
      <c r="C368" s="180" t="s">
        <v>761</v>
      </c>
      <c r="D368" s="174" t="s">
        <v>264</v>
      </c>
      <c r="E368" s="175">
        <v>33</v>
      </c>
      <c r="F368" s="176"/>
      <c r="G368" s="177">
        <f t="shared" si="35"/>
        <v>0</v>
      </c>
      <c r="H368" s="158">
        <v>0</v>
      </c>
      <c r="I368" s="157">
        <f t="shared" si="36"/>
        <v>0</v>
      </c>
      <c r="J368" s="158">
        <v>25000</v>
      </c>
      <c r="K368" s="157">
        <f t="shared" si="37"/>
        <v>825000</v>
      </c>
      <c r="L368" s="157">
        <v>15</v>
      </c>
      <c r="M368" s="157">
        <f t="shared" si="38"/>
        <v>0</v>
      </c>
      <c r="N368" s="157">
        <v>0</v>
      </c>
      <c r="O368" s="157">
        <f t="shared" si="39"/>
        <v>0</v>
      </c>
      <c r="P368" s="157">
        <v>0</v>
      </c>
      <c r="Q368" s="157">
        <f t="shared" si="40"/>
        <v>0</v>
      </c>
      <c r="R368" s="157"/>
      <c r="S368" s="157" t="s">
        <v>167</v>
      </c>
      <c r="T368" s="157" t="s">
        <v>168</v>
      </c>
      <c r="U368" s="157">
        <v>0</v>
      </c>
      <c r="V368" s="157">
        <f t="shared" si="41"/>
        <v>0</v>
      </c>
      <c r="W368" s="157"/>
      <c r="X368" s="157" t="s">
        <v>169</v>
      </c>
      <c r="Y368" s="148"/>
      <c r="Z368" s="148"/>
      <c r="AA368" s="148"/>
      <c r="AB368" s="148"/>
      <c r="AC368" s="148"/>
      <c r="AD368" s="148"/>
      <c r="AE368" s="148"/>
      <c r="AF368" s="148"/>
      <c r="AG368" s="148" t="s">
        <v>170</v>
      </c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</row>
    <row r="369" spans="1:60" ht="22.5" outlineLevel="1" x14ac:dyDescent="0.2">
      <c r="A369" s="172">
        <v>185</v>
      </c>
      <c r="B369" s="173" t="s">
        <v>1289</v>
      </c>
      <c r="C369" s="180" t="s">
        <v>1290</v>
      </c>
      <c r="D369" s="174" t="s">
        <v>264</v>
      </c>
      <c r="E369" s="175">
        <v>3</v>
      </c>
      <c r="F369" s="176"/>
      <c r="G369" s="177">
        <f t="shared" si="35"/>
        <v>0</v>
      </c>
      <c r="H369" s="158">
        <v>0</v>
      </c>
      <c r="I369" s="157">
        <f t="shared" si="36"/>
        <v>0</v>
      </c>
      <c r="J369" s="158">
        <v>10000</v>
      </c>
      <c r="K369" s="157">
        <f t="shared" si="37"/>
        <v>30000</v>
      </c>
      <c r="L369" s="157">
        <v>15</v>
      </c>
      <c r="M369" s="157">
        <f t="shared" si="38"/>
        <v>0</v>
      </c>
      <c r="N369" s="157">
        <v>0</v>
      </c>
      <c r="O369" s="157">
        <f t="shared" si="39"/>
        <v>0</v>
      </c>
      <c r="P369" s="157">
        <v>0</v>
      </c>
      <c r="Q369" s="157">
        <f t="shared" si="40"/>
        <v>0</v>
      </c>
      <c r="R369" s="157"/>
      <c r="S369" s="157" t="s">
        <v>167</v>
      </c>
      <c r="T369" s="157" t="s">
        <v>168</v>
      </c>
      <c r="U369" s="157">
        <v>0</v>
      </c>
      <c r="V369" s="157">
        <f t="shared" si="41"/>
        <v>0</v>
      </c>
      <c r="W369" s="157"/>
      <c r="X369" s="157" t="s">
        <v>169</v>
      </c>
      <c r="Y369" s="148"/>
      <c r="Z369" s="148"/>
      <c r="AA369" s="148"/>
      <c r="AB369" s="148"/>
      <c r="AC369" s="148"/>
      <c r="AD369" s="148"/>
      <c r="AE369" s="148"/>
      <c r="AF369" s="148"/>
      <c r="AG369" s="148" t="s">
        <v>170</v>
      </c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</row>
    <row r="370" spans="1:60" ht="22.5" outlineLevel="1" x14ac:dyDescent="0.2">
      <c r="A370" s="172">
        <v>186</v>
      </c>
      <c r="B370" s="173" t="s">
        <v>1291</v>
      </c>
      <c r="C370" s="180" t="s">
        <v>1292</v>
      </c>
      <c r="D370" s="174" t="s">
        <v>264</v>
      </c>
      <c r="E370" s="175">
        <v>4</v>
      </c>
      <c r="F370" s="176"/>
      <c r="G370" s="177">
        <f t="shared" si="35"/>
        <v>0</v>
      </c>
      <c r="H370" s="158">
        <v>0</v>
      </c>
      <c r="I370" s="157">
        <f t="shared" si="36"/>
        <v>0</v>
      </c>
      <c r="J370" s="158">
        <v>8000</v>
      </c>
      <c r="K370" s="157">
        <f t="shared" si="37"/>
        <v>32000</v>
      </c>
      <c r="L370" s="157">
        <v>15</v>
      </c>
      <c r="M370" s="157">
        <f t="shared" si="38"/>
        <v>0</v>
      </c>
      <c r="N370" s="157">
        <v>0</v>
      </c>
      <c r="O370" s="157">
        <f t="shared" si="39"/>
        <v>0</v>
      </c>
      <c r="P370" s="157">
        <v>0</v>
      </c>
      <c r="Q370" s="157">
        <f t="shared" si="40"/>
        <v>0</v>
      </c>
      <c r="R370" s="157"/>
      <c r="S370" s="157" t="s">
        <v>167</v>
      </c>
      <c r="T370" s="157" t="s">
        <v>168</v>
      </c>
      <c r="U370" s="157">
        <v>0</v>
      </c>
      <c r="V370" s="157">
        <f t="shared" si="41"/>
        <v>0</v>
      </c>
      <c r="W370" s="157"/>
      <c r="X370" s="157" t="s">
        <v>169</v>
      </c>
      <c r="Y370" s="148"/>
      <c r="Z370" s="148"/>
      <c r="AA370" s="148"/>
      <c r="AB370" s="148"/>
      <c r="AC370" s="148"/>
      <c r="AD370" s="148"/>
      <c r="AE370" s="148"/>
      <c r="AF370" s="148"/>
      <c r="AG370" s="148" t="s">
        <v>170</v>
      </c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</row>
    <row r="371" spans="1:60" ht="22.5" outlineLevel="1" x14ac:dyDescent="0.2">
      <c r="A371" s="172">
        <v>187</v>
      </c>
      <c r="B371" s="173" t="s">
        <v>1293</v>
      </c>
      <c r="C371" s="180" t="s">
        <v>1294</v>
      </c>
      <c r="D371" s="174" t="s">
        <v>264</v>
      </c>
      <c r="E371" s="175">
        <v>2</v>
      </c>
      <c r="F371" s="176"/>
      <c r="G371" s="177">
        <f t="shared" si="35"/>
        <v>0</v>
      </c>
      <c r="H371" s="158">
        <v>0</v>
      </c>
      <c r="I371" s="157">
        <f t="shared" si="36"/>
        <v>0</v>
      </c>
      <c r="J371" s="158">
        <v>20000</v>
      </c>
      <c r="K371" s="157">
        <f t="shared" si="37"/>
        <v>40000</v>
      </c>
      <c r="L371" s="157">
        <v>15</v>
      </c>
      <c r="M371" s="157">
        <f t="shared" si="38"/>
        <v>0</v>
      </c>
      <c r="N371" s="157">
        <v>0</v>
      </c>
      <c r="O371" s="157">
        <f t="shared" si="39"/>
        <v>0</v>
      </c>
      <c r="P371" s="157">
        <v>0</v>
      </c>
      <c r="Q371" s="157">
        <f t="shared" si="40"/>
        <v>0</v>
      </c>
      <c r="R371" s="157"/>
      <c r="S371" s="157" t="s">
        <v>167</v>
      </c>
      <c r="T371" s="157" t="s">
        <v>168</v>
      </c>
      <c r="U371" s="157">
        <v>0</v>
      </c>
      <c r="V371" s="157">
        <f t="shared" si="41"/>
        <v>0</v>
      </c>
      <c r="W371" s="157"/>
      <c r="X371" s="157" t="s">
        <v>169</v>
      </c>
      <c r="Y371" s="148"/>
      <c r="Z371" s="148"/>
      <c r="AA371" s="148"/>
      <c r="AB371" s="148"/>
      <c r="AC371" s="148"/>
      <c r="AD371" s="148"/>
      <c r="AE371" s="148"/>
      <c r="AF371" s="148"/>
      <c r="AG371" s="148" t="s">
        <v>170</v>
      </c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</row>
    <row r="372" spans="1:60" ht="22.5" outlineLevel="1" x14ac:dyDescent="0.2">
      <c r="A372" s="172">
        <v>188</v>
      </c>
      <c r="B372" s="173" t="s">
        <v>1295</v>
      </c>
      <c r="C372" s="180" t="s">
        <v>1296</v>
      </c>
      <c r="D372" s="174" t="s">
        <v>264</v>
      </c>
      <c r="E372" s="175">
        <v>1</v>
      </c>
      <c r="F372" s="176"/>
      <c r="G372" s="177">
        <f t="shared" si="35"/>
        <v>0</v>
      </c>
      <c r="H372" s="158">
        <v>0</v>
      </c>
      <c r="I372" s="157">
        <f t="shared" si="36"/>
        <v>0</v>
      </c>
      <c r="J372" s="158">
        <v>60000</v>
      </c>
      <c r="K372" s="157">
        <f t="shared" si="37"/>
        <v>60000</v>
      </c>
      <c r="L372" s="157">
        <v>15</v>
      </c>
      <c r="M372" s="157">
        <f t="shared" si="38"/>
        <v>0</v>
      </c>
      <c r="N372" s="157">
        <v>0</v>
      </c>
      <c r="O372" s="157">
        <f t="shared" si="39"/>
        <v>0</v>
      </c>
      <c r="P372" s="157">
        <v>0</v>
      </c>
      <c r="Q372" s="157">
        <f t="shared" si="40"/>
        <v>0</v>
      </c>
      <c r="R372" s="157"/>
      <c r="S372" s="157" t="s">
        <v>167</v>
      </c>
      <c r="T372" s="157" t="s">
        <v>168</v>
      </c>
      <c r="U372" s="157">
        <v>0</v>
      </c>
      <c r="V372" s="157">
        <f t="shared" si="41"/>
        <v>0</v>
      </c>
      <c r="W372" s="157"/>
      <c r="X372" s="157" t="s">
        <v>169</v>
      </c>
      <c r="Y372" s="148"/>
      <c r="Z372" s="148"/>
      <c r="AA372" s="148"/>
      <c r="AB372" s="148"/>
      <c r="AC372" s="148"/>
      <c r="AD372" s="148"/>
      <c r="AE372" s="148"/>
      <c r="AF372" s="148"/>
      <c r="AG372" s="148" t="s">
        <v>170</v>
      </c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</row>
    <row r="373" spans="1:60" ht="22.5" outlineLevel="1" x14ac:dyDescent="0.2">
      <c r="A373" s="172">
        <v>189</v>
      </c>
      <c r="B373" s="173" t="s">
        <v>1297</v>
      </c>
      <c r="C373" s="180" t="s">
        <v>1298</v>
      </c>
      <c r="D373" s="174" t="s">
        <v>264</v>
      </c>
      <c r="E373" s="175">
        <v>1</v>
      </c>
      <c r="F373" s="176"/>
      <c r="G373" s="177">
        <f t="shared" si="35"/>
        <v>0</v>
      </c>
      <c r="H373" s="158">
        <v>0</v>
      </c>
      <c r="I373" s="157">
        <f t="shared" si="36"/>
        <v>0</v>
      </c>
      <c r="J373" s="158">
        <v>60000</v>
      </c>
      <c r="K373" s="157">
        <f t="shared" si="37"/>
        <v>60000</v>
      </c>
      <c r="L373" s="157">
        <v>15</v>
      </c>
      <c r="M373" s="157">
        <f t="shared" si="38"/>
        <v>0</v>
      </c>
      <c r="N373" s="157">
        <v>0</v>
      </c>
      <c r="O373" s="157">
        <f t="shared" si="39"/>
        <v>0</v>
      </c>
      <c r="P373" s="157">
        <v>0</v>
      </c>
      <c r="Q373" s="157">
        <f t="shared" si="40"/>
        <v>0</v>
      </c>
      <c r="R373" s="157"/>
      <c r="S373" s="157" t="s">
        <v>167</v>
      </c>
      <c r="T373" s="157" t="s">
        <v>168</v>
      </c>
      <c r="U373" s="157">
        <v>0</v>
      </c>
      <c r="V373" s="157">
        <f t="shared" si="41"/>
        <v>0</v>
      </c>
      <c r="W373" s="157"/>
      <c r="X373" s="157" t="s">
        <v>169</v>
      </c>
      <c r="Y373" s="148"/>
      <c r="Z373" s="148"/>
      <c r="AA373" s="148"/>
      <c r="AB373" s="148"/>
      <c r="AC373" s="148"/>
      <c r="AD373" s="148"/>
      <c r="AE373" s="148"/>
      <c r="AF373" s="148"/>
      <c r="AG373" s="148" t="s">
        <v>170</v>
      </c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</row>
    <row r="374" spans="1:60" ht="22.5" outlineLevel="1" x14ac:dyDescent="0.2">
      <c r="A374" s="172">
        <v>190</v>
      </c>
      <c r="B374" s="173" t="s">
        <v>1299</v>
      </c>
      <c r="C374" s="180" t="s">
        <v>1300</v>
      </c>
      <c r="D374" s="174" t="s">
        <v>264</v>
      </c>
      <c r="E374" s="175">
        <v>1</v>
      </c>
      <c r="F374" s="176"/>
      <c r="G374" s="177">
        <f t="shared" si="35"/>
        <v>0</v>
      </c>
      <c r="H374" s="158">
        <v>0</v>
      </c>
      <c r="I374" s="157">
        <f t="shared" si="36"/>
        <v>0</v>
      </c>
      <c r="J374" s="158">
        <v>30000</v>
      </c>
      <c r="K374" s="157">
        <f t="shared" si="37"/>
        <v>30000</v>
      </c>
      <c r="L374" s="157">
        <v>15</v>
      </c>
      <c r="M374" s="157">
        <f t="shared" si="38"/>
        <v>0</v>
      </c>
      <c r="N374" s="157">
        <v>0</v>
      </c>
      <c r="O374" s="157">
        <f t="shared" si="39"/>
        <v>0</v>
      </c>
      <c r="P374" s="157">
        <v>0</v>
      </c>
      <c r="Q374" s="157">
        <f t="shared" si="40"/>
        <v>0</v>
      </c>
      <c r="R374" s="157"/>
      <c r="S374" s="157" t="s">
        <v>167</v>
      </c>
      <c r="T374" s="157" t="s">
        <v>168</v>
      </c>
      <c r="U374" s="157">
        <v>0</v>
      </c>
      <c r="V374" s="157">
        <f t="shared" si="41"/>
        <v>0</v>
      </c>
      <c r="W374" s="157"/>
      <c r="X374" s="157" t="s">
        <v>169</v>
      </c>
      <c r="Y374" s="148"/>
      <c r="Z374" s="148"/>
      <c r="AA374" s="148"/>
      <c r="AB374" s="148"/>
      <c r="AC374" s="148"/>
      <c r="AD374" s="148"/>
      <c r="AE374" s="148"/>
      <c r="AF374" s="148"/>
      <c r="AG374" s="148" t="s">
        <v>170</v>
      </c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</row>
    <row r="375" spans="1:60" ht="22.5" outlineLevel="1" x14ac:dyDescent="0.2">
      <c r="A375" s="172">
        <v>191</v>
      </c>
      <c r="B375" s="173" t="s">
        <v>1301</v>
      </c>
      <c r="C375" s="180" t="s">
        <v>1302</v>
      </c>
      <c r="D375" s="174" t="s">
        <v>264</v>
      </c>
      <c r="E375" s="175">
        <v>1</v>
      </c>
      <c r="F375" s="176"/>
      <c r="G375" s="177">
        <f t="shared" si="35"/>
        <v>0</v>
      </c>
      <c r="H375" s="158">
        <v>0</v>
      </c>
      <c r="I375" s="157">
        <f t="shared" si="36"/>
        <v>0</v>
      </c>
      <c r="J375" s="158">
        <v>30000</v>
      </c>
      <c r="K375" s="157">
        <f t="shared" si="37"/>
        <v>30000</v>
      </c>
      <c r="L375" s="157">
        <v>15</v>
      </c>
      <c r="M375" s="157">
        <f t="shared" si="38"/>
        <v>0</v>
      </c>
      <c r="N375" s="157">
        <v>0</v>
      </c>
      <c r="O375" s="157">
        <f t="shared" si="39"/>
        <v>0</v>
      </c>
      <c r="P375" s="157">
        <v>0</v>
      </c>
      <c r="Q375" s="157">
        <f t="shared" si="40"/>
        <v>0</v>
      </c>
      <c r="R375" s="157"/>
      <c r="S375" s="157" t="s">
        <v>167</v>
      </c>
      <c r="T375" s="157" t="s">
        <v>168</v>
      </c>
      <c r="U375" s="157">
        <v>0</v>
      </c>
      <c r="V375" s="157">
        <f t="shared" si="41"/>
        <v>0</v>
      </c>
      <c r="W375" s="157"/>
      <c r="X375" s="157" t="s">
        <v>169</v>
      </c>
      <c r="Y375" s="148"/>
      <c r="Z375" s="148"/>
      <c r="AA375" s="148"/>
      <c r="AB375" s="148"/>
      <c r="AC375" s="148"/>
      <c r="AD375" s="148"/>
      <c r="AE375" s="148"/>
      <c r="AF375" s="148"/>
      <c r="AG375" s="148" t="s">
        <v>170</v>
      </c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</row>
    <row r="376" spans="1:60" ht="22.5" outlineLevel="1" x14ac:dyDescent="0.2">
      <c r="A376" s="172">
        <v>192</v>
      </c>
      <c r="B376" s="173" t="s">
        <v>1303</v>
      </c>
      <c r="C376" s="180" t="s">
        <v>1304</v>
      </c>
      <c r="D376" s="174" t="s">
        <v>264</v>
      </c>
      <c r="E376" s="175">
        <v>4</v>
      </c>
      <c r="F376" s="176"/>
      <c r="G376" s="177">
        <f t="shared" si="35"/>
        <v>0</v>
      </c>
      <c r="H376" s="158">
        <v>0</v>
      </c>
      <c r="I376" s="157">
        <f t="shared" si="36"/>
        <v>0</v>
      </c>
      <c r="J376" s="158">
        <v>10000</v>
      </c>
      <c r="K376" s="157">
        <f t="shared" si="37"/>
        <v>40000</v>
      </c>
      <c r="L376" s="157">
        <v>15</v>
      </c>
      <c r="M376" s="157">
        <f t="shared" si="38"/>
        <v>0</v>
      </c>
      <c r="N376" s="157">
        <v>0</v>
      </c>
      <c r="O376" s="157">
        <f t="shared" si="39"/>
        <v>0</v>
      </c>
      <c r="P376" s="157">
        <v>0</v>
      </c>
      <c r="Q376" s="157">
        <f t="shared" si="40"/>
        <v>0</v>
      </c>
      <c r="R376" s="157"/>
      <c r="S376" s="157" t="s">
        <v>167</v>
      </c>
      <c r="T376" s="157" t="s">
        <v>168</v>
      </c>
      <c r="U376" s="157">
        <v>0</v>
      </c>
      <c r="V376" s="157">
        <f t="shared" si="41"/>
        <v>0</v>
      </c>
      <c r="W376" s="157"/>
      <c r="X376" s="157" t="s">
        <v>169</v>
      </c>
      <c r="Y376" s="148"/>
      <c r="Z376" s="148"/>
      <c r="AA376" s="148"/>
      <c r="AB376" s="148"/>
      <c r="AC376" s="148"/>
      <c r="AD376" s="148"/>
      <c r="AE376" s="148"/>
      <c r="AF376" s="148"/>
      <c r="AG376" s="148" t="s">
        <v>170</v>
      </c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</row>
    <row r="377" spans="1:60" ht="22.5" outlineLevel="1" x14ac:dyDescent="0.2">
      <c r="A377" s="172">
        <v>193</v>
      </c>
      <c r="B377" s="173" t="s">
        <v>796</v>
      </c>
      <c r="C377" s="180" t="s">
        <v>797</v>
      </c>
      <c r="D377" s="174" t="s">
        <v>264</v>
      </c>
      <c r="E377" s="175">
        <v>5</v>
      </c>
      <c r="F377" s="176"/>
      <c r="G377" s="177">
        <f t="shared" si="35"/>
        <v>0</v>
      </c>
      <c r="H377" s="158">
        <v>0</v>
      </c>
      <c r="I377" s="157">
        <f t="shared" si="36"/>
        <v>0</v>
      </c>
      <c r="J377" s="158">
        <v>23000</v>
      </c>
      <c r="K377" s="157">
        <f t="shared" si="37"/>
        <v>115000</v>
      </c>
      <c r="L377" s="157">
        <v>15</v>
      </c>
      <c r="M377" s="157">
        <f t="shared" si="38"/>
        <v>0</v>
      </c>
      <c r="N377" s="157">
        <v>0</v>
      </c>
      <c r="O377" s="157">
        <f t="shared" si="39"/>
        <v>0</v>
      </c>
      <c r="P377" s="157">
        <v>0</v>
      </c>
      <c r="Q377" s="157">
        <f t="shared" si="40"/>
        <v>0</v>
      </c>
      <c r="R377" s="157"/>
      <c r="S377" s="157" t="s">
        <v>167</v>
      </c>
      <c r="T377" s="157" t="s">
        <v>168</v>
      </c>
      <c r="U377" s="157">
        <v>0</v>
      </c>
      <c r="V377" s="157">
        <f t="shared" si="41"/>
        <v>0</v>
      </c>
      <c r="W377" s="157"/>
      <c r="X377" s="157" t="s">
        <v>169</v>
      </c>
      <c r="Y377" s="148"/>
      <c r="Z377" s="148"/>
      <c r="AA377" s="148"/>
      <c r="AB377" s="148"/>
      <c r="AC377" s="148"/>
      <c r="AD377" s="148"/>
      <c r="AE377" s="148"/>
      <c r="AF377" s="148"/>
      <c r="AG377" s="148" t="s">
        <v>170</v>
      </c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</row>
    <row r="378" spans="1:60" ht="22.5" outlineLevel="1" x14ac:dyDescent="0.2">
      <c r="A378" s="172">
        <v>194</v>
      </c>
      <c r="B378" s="173" t="s">
        <v>798</v>
      </c>
      <c r="C378" s="180" t="s">
        <v>799</v>
      </c>
      <c r="D378" s="174" t="s">
        <v>264</v>
      </c>
      <c r="E378" s="175">
        <v>5</v>
      </c>
      <c r="F378" s="176"/>
      <c r="G378" s="177">
        <f t="shared" si="35"/>
        <v>0</v>
      </c>
      <c r="H378" s="158">
        <v>0</v>
      </c>
      <c r="I378" s="157">
        <f t="shared" si="36"/>
        <v>0</v>
      </c>
      <c r="J378" s="158">
        <v>20000</v>
      </c>
      <c r="K378" s="157">
        <f t="shared" si="37"/>
        <v>100000</v>
      </c>
      <c r="L378" s="157">
        <v>15</v>
      </c>
      <c r="M378" s="157">
        <f t="shared" si="38"/>
        <v>0</v>
      </c>
      <c r="N378" s="157">
        <v>0</v>
      </c>
      <c r="O378" s="157">
        <f t="shared" si="39"/>
        <v>0</v>
      </c>
      <c r="P378" s="157">
        <v>0</v>
      </c>
      <c r="Q378" s="157">
        <f t="shared" si="40"/>
        <v>0</v>
      </c>
      <c r="R378" s="157"/>
      <c r="S378" s="157" t="s">
        <v>167</v>
      </c>
      <c r="T378" s="157" t="s">
        <v>168</v>
      </c>
      <c r="U378" s="157">
        <v>0</v>
      </c>
      <c r="V378" s="157">
        <f t="shared" si="41"/>
        <v>0</v>
      </c>
      <c r="W378" s="157"/>
      <c r="X378" s="157" t="s">
        <v>169</v>
      </c>
      <c r="Y378" s="148"/>
      <c r="Z378" s="148"/>
      <c r="AA378" s="148"/>
      <c r="AB378" s="148"/>
      <c r="AC378" s="148"/>
      <c r="AD378" s="148"/>
      <c r="AE378" s="148"/>
      <c r="AF378" s="148"/>
      <c r="AG378" s="148" t="s">
        <v>170</v>
      </c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</row>
    <row r="379" spans="1:60" ht="22.5" outlineLevel="1" x14ac:dyDescent="0.2">
      <c r="A379" s="172">
        <v>195</v>
      </c>
      <c r="B379" s="173" t="s">
        <v>1305</v>
      </c>
      <c r="C379" s="180" t="s">
        <v>1306</v>
      </c>
      <c r="D379" s="174" t="s">
        <v>264</v>
      </c>
      <c r="E379" s="175">
        <v>1</v>
      </c>
      <c r="F379" s="176"/>
      <c r="G379" s="177">
        <f t="shared" si="35"/>
        <v>0</v>
      </c>
      <c r="H379" s="158">
        <v>0</v>
      </c>
      <c r="I379" s="157">
        <f t="shared" si="36"/>
        <v>0</v>
      </c>
      <c r="J379" s="158">
        <v>45000</v>
      </c>
      <c r="K379" s="157">
        <f t="shared" si="37"/>
        <v>45000</v>
      </c>
      <c r="L379" s="157">
        <v>15</v>
      </c>
      <c r="M379" s="157">
        <f t="shared" si="38"/>
        <v>0</v>
      </c>
      <c r="N379" s="157">
        <v>0</v>
      </c>
      <c r="O379" s="157">
        <f t="shared" si="39"/>
        <v>0</v>
      </c>
      <c r="P379" s="157">
        <v>0</v>
      </c>
      <c r="Q379" s="157">
        <f t="shared" si="40"/>
        <v>0</v>
      </c>
      <c r="R379" s="157"/>
      <c r="S379" s="157" t="s">
        <v>167</v>
      </c>
      <c r="T379" s="157" t="s">
        <v>168</v>
      </c>
      <c r="U379" s="157">
        <v>0</v>
      </c>
      <c r="V379" s="157">
        <f t="shared" si="41"/>
        <v>0</v>
      </c>
      <c r="W379" s="157"/>
      <c r="X379" s="157" t="s">
        <v>169</v>
      </c>
      <c r="Y379" s="148"/>
      <c r="Z379" s="148"/>
      <c r="AA379" s="148"/>
      <c r="AB379" s="148"/>
      <c r="AC379" s="148"/>
      <c r="AD379" s="148"/>
      <c r="AE379" s="148"/>
      <c r="AF379" s="148"/>
      <c r="AG379" s="148" t="s">
        <v>170</v>
      </c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</row>
    <row r="380" spans="1:60" ht="22.5" outlineLevel="1" x14ac:dyDescent="0.2">
      <c r="A380" s="172">
        <v>196</v>
      </c>
      <c r="B380" s="173" t="s">
        <v>1307</v>
      </c>
      <c r="C380" s="180" t="s">
        <v>1308</v>
      </c>
      <c r="D380" s="174" t="s">
        <v>264</v>
      </c>
      <c r="E380" s="175">
        <v>1</v>
      </c>
      <c r="F380" s="176"/>
      <c r="G380" s="177">
        <f t="shared" si="35"/>
        <v>0</v>
      </c>
      <c r="H380" s="158">
        <v>0</v>
      </c>
      <c r="I380" s="157">
        <f t="shared" si="36"/>
        <v>0</v>
      </c>
      <c r="J380" s="158">
        <v>25000</v>
      </c>
      <c r="K380" s="157">
        <f t="shared" si="37"/>
        <v>25000</v>
      </c>
      <c r="L380" s="157">
        <v>15</v>
      </c>
      <c r="M380" s="157">
        <f t="shared" si="38"/>
        <v>0</v>
      </c>
      <c r="N380" s="157">
        <v>0</v>
      </c>
      <c r="O380" s="157">
        <f t="shared" si="39"/>
        <v>0</v>
      </c>
      <c r="P380" s="157">
        <v>0</v>
      </c>
      <c r="Q380" s="157">
        <f t="shared" si="40"/>
        <v>0</v>
      </c>
      <c r="R380" s="157"/>
      <c r="S380" s="157" t="s">
        <v>167</v>
      </c>
      <c r="T380" s="157" t="s">
        <v>168</v>
      </c>
      <c r="U380" s="157">
        <v>0</v>
      </c>
      <c r="V380" s="157">
        <f t="shared" si="41"/>
        <v>0</v>
      </c>
      <c r="W380" s="157"/>
      <c r="X380" s="157" t="s">
        <v>169</v>
      </c>
      <c r="Y380" s="148"/>
      <c r="Z380" s="148"/>
      <c r="AA380" s="148"/>
      <c r="AB380" s="148"/>
      <c r="AC380" s="148"/>
      <c r="AD380" s="148"/>
      <c r="AE380" s="148"/>
      <c r="AF380" s="148"/>
      <c r="AG380" s="148" t="s">
        <v>170</v>
      </c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</row>
    <row r="381" spans="1:60" ht="22.5" outlineLevel="1" x14ac:dyDescent="0.2">
      <c r="A381" s="172">
        <v>197</v>
      </c>
      <c r="B381" s="173" t="s">
        <v>1309</v>
      </c>
      <c r="C381" s="180" t="s">
        <v>1310</v>
      </c>
      <c r="D381" s="174" t="s">
        <v>264</v>
      </c>
      <c r="E381" s="175">
        <v>1</v>
      </c>
      <c r="F381" s="176"/>
      <c r="G381" s="177">
        <f t="shared" si="35"/>
        <v>0</v>
      </c>
      <c r="H381" s="158">
        <v>0</v>
      </c>
      <c r="I381" s="157">
        <f t="shared" si="36"/>
        <v>0</v>
      </c>
      <c r="J381" s="158">
        <v>16000</v>
      </c>
      <c r="K381" s="157">
        <f t="shared" si="37"/>
        <v>16000</v>
      </c>
      <c r="L381" s="157">
        <v>15</v>
      </c>
      <c r="M381" s="157">
        <f t="shared" si="38"/>
        <v>0</v>
      </c>
      <c r="N381" s="157">
        <v>0</v>
      </c>
      <c r="O381" s="157">
        <f t="shared" si="39"/>
        <v>0</v>
      </c>
      <c r="P381" s="157">
        <v>0</v>
      </c>
      <c r="Q381" s="157">
        <f t="shared" si="40"/>
        <v>0</v>
      </c>
      <c r="R381" s="157"/>
      <c r="S381" s="157" t="s">
        <v>167</v>
      </c>
      <c r="T381" s="157" t="s">
        <v>168</v>
      </c>
      <c r="U381" s="157">
        <v>0</v>
      </c>
      <c r="V381" s="157">
        <f t="shared" si="41"/>
        <v>0</v>
      </c>
      <c r="W381" s="157"/>
      <c r="X381" s="157" t="s">
        <v>169</v>
      </c>
      <c r="Y381" s="148"/>
      <c r="Z381" s="148"/>
      <c r="AA381" s="148"/>
      <c r="AB381" s="148"/>
      <c r="AC381" s="148"/>
      <c r="AD381" s="148"/>
      <c r="AE381" s="148"/>
      <c r="AF381" s="148"/>
      <c r="AG381" s="148" t="s">
        <v>170</v>
      </c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</row>
    <row r="382" spans="1:60" ht="22.5" outlineLevel="1" x14ac:dyDescent="0.2">
      <c r="A382" s="172">
        <v>198</v>
      </c>
      <c r="B382" s="173" t="s">
        <v>818</v>
      </c>
      <c r="C382" s="180" t="s">
        <v>819</v>
      </c>
      <c r="D382" s="174" t="s">
        <v>264</v>
      </c>
      <c r="E382" s="175">
        <v>6</v>
      </c>
      <c r="F382" s="176"/>
      <c r="G382" s="177">
        <f t="shared" si="35"/>
        <v>0</v>
      </c>
      <c r="H382" s="158">
        <v>0</v>
      </c>
      <c r="I382" s="157">
        <f t="shared" si="36"/>
        <v>0</v>
      </c>
      <c r="J382" s="158">
        <v>6000</v>
      </c>
      <c r="K382" s="157">
        <f t="shared" si="37"/>
        <v>36000</v>
      </c>
      <c r="L382" s="157">
        <v>15</v>
      </c>
      <c r="M382" s="157">
        <f t="shared" si="38"/>
        <v>0</v>
      </c>
      <c r="N382" s="157">
        <v>0</v>
      </c>
      <c r="O382" s="157">
        <f t="shared" si="39"/>
        <v>0</v>
      </c>
      <c r="P382" s="157">
        <v>0</v>
      </c>
      <c r="Q382" s="157">
        <f t="shared" si="40"/>
        <v>0</v>
      </c>
      <c r="R382" s="157"/>
      <c r="S382" s="157" t="s">
        <v>167</v>
      </c>
      <c r="T382" s="157" t="s">
        <v>168</v>
      </c>
      <c r="U382" s="157">
        <v>0</v>
      </c>
      <c r="V382" s="157">
        <f t="shared" si="41"/>
        <v>0</v>
      </c>
      <c r="W382" s="157"/>
      <c r="X382" s="157" t="s">
        <v>169</v>
      </c>
      <c r="Y382" s="148"/>
      <c r="Z382" s="148"/>
      <c r="AA382" s="148"/>
      <c r="AB382" s="148"/>
      <c r="AC382" s="148"/>
      <c r="AD382" s="148"/>
      <c r="AE382" s="148"/>
      <c r="AF382" s="148"/>
      <c r="AG382" s="148" t="s">
        <v>170</v>
      </c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</row>
    <row r="383" spans="1:60" ht="22.5" outlineLevel="1" x14ac:dyDescent="0.2">
      <c r="A383" s="172">
        <v>199</v>
      </c>
      <c r="B383" s="173" t="s">
        <v>820</v>
      </c>
      <c r="C383" s="180" t="s">
        <v>821</v>
      </c>
      <c r="D383" s="174" t="s">
        <v>264</v>
      </c>
      <c r="E383" s="175">
        <v>3</v>
      </c>
      <c r="F383" s="176"/>
      <c r="G383" s="177">
        <f t="shared" si="35"/>
        <v>0</v>
      </c>
      <c r="H383" s="158">
        <v>0</v>
      </c>
      <c r="I383" s="157">
        <f t="shared" si="36"/>
        <v>0</v>
      </c>
      <c r="J383" s="158">
        <v>6000</v>
      </c>
      <c r="K383" s="157">
        <f t="shared" si="37"/>
        <v>18000</v>
      </c>
      <c r="L383" s="157">
        <v>15</v>
      </c>
      <c r="M383" s="157">
        <f t="shared" si="38"/>
        <v>0</v>
      </c>
      <c r="N383" s="157">
        <v>0</v>
      </c>
      <c r="O383" s="157">
        <f t="shared" si="39"/>
        <v>0</v>
      </c>
      <c r="P383" s="157">
        <v>0</v>
      </c>
      <c r="Q383" s="157">
        <f t="shared" si="40"/>
        <v>0</v>
      </c>
      <c r="R383" s="157"/>
      <c r="S383" s="157" t="s">
        <v>167</v>
      </c>
      <c r="T383" s="157" t="s">
        <v>168</v>
      </c>
      <c r="U383" s="157">
        <v>0</v>
      </c>
      <c r="V383" s="157">
        <f t="shared" si="41"/>
        <v>0</v>
      </c>
      <c r="W383" s="157"/>
      <c r="X383" s="157" t="s">
        <v>169</v>
      </c>
      <c r="Y383" s="148"/>
      <c r="Z383" s="148"/>
      <c r="AA383" s="148"/>
      <c r="AB383" s="148"/>
      <c r="AC383" s="148"/>
      <c r="AD383" s="148"/>
      <c r="AE383" s="148"/>
      <c r="AF383" s="148"/>
      <c r="AG383" s="148" t="s">
        <v>170</v>
      </c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</row>
    <row r="384" spans="1:60" ht="22.5" outlineLevel="1" x14ac:dyDescent="0.2">
      <c r="A384" s="172">
        <v>200</v>
      </c>
      <c r="B384" s="173" t="s">
        <v>1311</v>
      </c>
      <c r="C384" s="180" t="s">
        <v>1312</v>
      </c>
      <c r="D384" s="174" t="s">
        <v>264</v>
      </c>
      <c r="E384" s="175">
        <v>6</v>
      </c>
      <c r="F384" s="176"/>
      <c r="G384" s="177">
        <f t="shared" si="35"/>
        <v>0</v>
      </c>
      <c r="H384" s="158">
        <v>0</v>
      </c>
      <c r="I384" s="157">
        <f t="shared" si="36"/>
        <v>0</v>
      </c>
      <c r="J384" s="158">
        <v>70000</v>
      </c>
      <c r="K384" s="157">
        <f t="shared" si="37"/>
        <v>420000</v>
      </c>
      <c r="L384" s="157">
        <v>15</v>
      </c>
      <c r="M384" s="157">
        <f t="shared" si="38"/>
        <v>0</v>
      </c>
      <c r="N384" s="157">
        <v>0</v>
      </c>
      <c r="O384" s="157">
        <f t="shared" si="39"/>
        <v>0</v>
      </c>
      <c r="P384" s="157">
        <v>0</v>
      </c>
      <c r="Q384" s="157">
        <f t="shared" si="40"/>
        <v>0</v>
      </c>
      <c r="R384" s="157"/>
      <c r="S384" s="157" t="s">
        <v>167</v>
      </c>
      <c r="T384" s="157" t="s">
        <v>168</v>
      </c>
      <c r="U384" s="157">
        <v>0</v>
      </c>
      <c r="V384" s="157">
        <f t="shared" si="41"/>
        <v>0</v>
      </c>
      <c r="W384" s="157"/>
      <c r="X384" s="157" t="s">
        <v>169</v>
      </c>
      <c r="Y384" s="148"/>
      <c r="Z384" s="148"/>
      <c r="AA384" s="148"/>
      <c r="AB384" s="148"/>
      <c r="AC384" s="148"/>
      <c r="AD384" s="148"/>
      <c r="AE384" s="148"/>
      <c r="AF384" s="148"/>
      <c r="AG384" s="148" t="s">
        <v>170</v>
      </c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</row>
    <row r="385" spans="1:60" x14ac:dyDescent="0.2">
      <c r="A385" s="160" t="s">
        <v>162</v>
      </c>
      <c r="B385" s="161" t="s">
        <v>125</v>
      </c>
      <c r="C385" s="179" t="s">
        <v>126</v>
      </c>
      <c r="D385" s="162"/>
      <c r="E385" s="163"/>
      <c r="F385" s="164"/>
      <c r="G385" s="165">
        <f>SUMIF(AG386:AG395,"&lt;&gt;NOR",G386:G395)</f>
        <v>0</v>
      </c>
      <c r="H385" s="159"/>
      <c r="I385" s="159">
        <f>SUM(I386:I395)</f>
        <v>29899.88</v>
      </c>
      <c r="J385" s="159"/>
      <c r="K385" s="159">
        <f>SUM(K386:K395)</f>
        <v>356186.24</v>
      </c>
      <c r="L385" s="159"/>
      <c r="M385" s="159">
        <f>SUM(M386:M395)</f>
        <v>0</v>
      </c>
      <c r="N385" s="159"/>
      <c r="O385" s="159">
        <f>SUM(O386:O395)</f>
        <v>6.7799999999999994</v>
      </c>
      <c r="P385" s="159"/>
      <c r="Q385" s="159">
        <f>SUM(Q386:Q395)</f>
        <v>0</v>
      </c>
      <c r="R385" s="159"/>
      <c r="S385" s="159"/>
      <c r="T385" s="159"/>
      <c r="U385" s="159"/>
      <c r="V385" s="159">
        <f>SUM(V386:V395)</f>
        <v>418.29</v>
      </c>
      <c r="W385" s="159"/>
      <c r="X385" s="159"/>
      <c r="AG385" t="s">
        <v>163</v>
      </c>
    </row>
    <row r="386" spans="1:60" outlineLevel="1" x14ac:dyDescent="0.2">
      <c r="A386" s="172">
        <v>201</v>
      </c>
      <c r="B386" s="173" t="s">
        <v>822</v>
      </c>
      <c r="C386" s="180" t="s">
        <v>823</v>
      </c>
      <c r="D386" s="174" t="s">
        <v>0</v>
      </c>
      <c r="E386" s="175">
        <v>1363.7964999999999</v>
      </c>
      <c r="F386" s="176"/>
      <c r="G386" s="177">
        <f>ROUND(E386*F386,2)</f>
        <v>0</v>
      </c>
      <c r="H386" s="158">
        <v>0</v>
      </c>
      <c r="I386" s="157">
        <f>ROUND(E386*H386,2)</f>
        <v>0</v>
      </c>
      <c r="J386" s="158">
        <v>8.1</v>
      </c>
      <c r="K386" s="157">
        <f>ROUND(E386*J386,2)</f>
        <v>11046.75</v>
      </c>
      <c r="L386" s="157">
        <v>15</v>
      </c>
      <c r="M386" s="157">
        <f>G386*(1+L386/100)</f>
        <v>0</v>
      </c>
      <c r="N386" s="157">
        <v>0</v>
      </c>
      <c r="O386" s="157">
        <f>ROUND(E386*N386,2)</f>
        <v>0</v>
      </c>
      <c r="P386" s="157">
        <v>0</v>
      </c>
      <c r="Q386" s="157">
        <f>ROUND(E386*P386,2)</f>
        <v>0</v>
      </c>
      <c r="R386" s="157"/>
      <c r="S386" s="157" t="s">
        <v>187</v>
      </c>
      <c r="T386" s="157" t="s">
        <v>187</v>
      </c>
      <c r="U386" s="157">
        <v>0</v>
      </c>
      <c r="V386" s="157">
        <f>ROUND(E386*U386,2)</f>
        <v>0</v>
      </c>
      <c r="W386" s="157"/>
      <c r="X386" s="157" t="s">
        <v>169</v>
      </c>
      <c r="Y386" s="148"/>
      <c r="Z386" s="148"/>
      <c r="AA386" s="148"/>
      <c r="AB386" s="148"/>
      <c r="AC386" s="148"/>
      <c r="AD386" s="148"/>
      <c r="AE386" s="148"/>
      <c r="AF386" s="148"/>
      <c r="AG386" s="148" t="s">
        <v>454</v>
      </c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</row>
    <row r="387" spans="1:60" outlineLevel="1" x14ac:dyDescent="0.2">
      <c r="A387" s="166">
        <v>202</v>
      </c>
      <c r="B387" s="167" t="s">
        <v>824</v>
      </c>
      <c r="C387" s="181" t="s">
        <v>825</v>
      </c>
      <c r="D387" s="168" t="s">
        <v>218</v>
      </c>
      <c r="E387" s="169">
        <v>304.79899999999998</v>
      </c>
      <c r="F387" s="170"/>
      <c r="G387" s="171">
        <f>ROUND(E387*F387,2)</f>
        <v>0</v>
      </c>
      <c r="H387" s="158">
        <v>0</v>
      </c>
      <c r="I387" s="157">
        <f>ROUND(E387*H387,2)</f>
        <v>0</v>
      </c>
      <c r="J387" s="158">
        <v>350</v>
      </c>
      <c r="K387" s="157">
        <f>ROUND(E387*J387,2)</f>
        <v>106679.65</v>
      </c>
      <c r="L387" s="157">
        <v>15</v>
      </c>
      <c r="M387" s="157">
        <f>G387*(1+L387/100)</f>
        <v>0</v>
      </c>
      <c r="N387" s="157">
        <v>1.9199999999999998E-2</v>
      </c>
      <c r="O387" s="157">
        <f>ROUND(E387*N387,2)</f>
        <v>5.85</v>
      </c>
      <c r="P387" s="157">
        <v>0</v>
      </c>
      <c r="Q387" s="157">
        <f>ROUND(E387*P387,2)</f>
        <v>0</v>
      </c>
      <c r="R387" s="157"/>
      <c r="S387" s="157" t="s">
        <v>167</v>
      </c>
      <c r="T387" s="157" t="s">
        <v>168</v>
      </c>
      <c r="U387" s="157">
        <v>0</v>
      </c>
      <c r="V387" s="157">
        <f>ROUND(E387*U387,2)</f>
        <v>0</v>
      </c>
      <c r="W387" s="157"/>
      <c r="X387" s="157" t="s">
        <v>169</v>
      </c>
      <c r="Y387" s="148"/>
      <c r="Z387" s="148"/>
      <c r="AA387" s="148"/>
      <c r="AB387" s="148"/>
      <c r="AC387" s="148"/>
      <c r="AD387" s="148"/>
      <c r="AE387" s="148"/>
      <c r="AF387" s="148"/>
      <c r="AG387" s="148" t="s">
        <v>170</v>
      </c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</row>
    <row r="388" spans="1:60" outlineLevel="1" x14ac:dyDescent="0.2">
      <c r="A388" s="155"/>
      <c r="B388" s="156"/>
      <c r="C388" s="187" t="s">
        <v>1313</v>
      </c>
      <c r="D388" s="185"/>
      <c r="E388" s="186">
        <v>304.8</v>
      </c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48"/>
      <c r="Z388" s="148"/>
      <c r="AA388" s="148"/>
      <c r="AB388" s="148"/>
      <c r="AC388" s="148"/>
      <c r="AD388" s="148"/>
      <c r="AE388" s="148"/>
      <c r="AF388" s="148"/>
      <c r="AG388" s="148" t="s">
        <v>200</v>
      </c>
      <c r="AH388" s="148">
        <v>0</v>
      </c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</row>
    <row r="389" spans="1:60" outlineLevel="1" x14ac:dyDescent="0.2">
      <c r="A389" s="166">
        <v>203</v>
      </c>
      <c r="B389" s="167" t="s">
        <v>826</v>
      </c>
      <c r="C389" s="181" t="s">
        <v>827</v>
      </c>
      <c r="D389" s="168" t="s">
        <v>218</v>
      </c>
      <c r="E389" s="169">
        <v>66</v>
      </c>
      <c r="F389" s="170"/>
      <c r="G389" s="171">
        <f>ROUND(E389*F389,2)</f>
        <v>0</v>
      </c>
      <c r="H389" s="158">
        <v>0</v>
      </c>
      <c r="I389" s="157">
        <f>ROUND(E389*H389,2)</f>
        <v>0</v>
      </c>
      <c r="J389" s="158">
        <v>450</v>
      </c>
      <c r="K389" s="157">
        <f>ROUND(E389*J389,2)</f>
        <v>29700</v>
      </c>
      <c r="L389" s="157">
        <v>15</v>
      </c>
      <c r="M389" s="157">
        <f>G389*(1+L389/100)</f>
        <v>0</v>
      </c>
      <c r="N389" s="157">
        <v>0</v>
      </c>
      <c r="O389" s="157">
        <f>ROUND(E389*N389,2)</f>
        <v>0</v>
      </c>
      <c r="P389" s="157">
        <v>0</v>
      </c>
      <c r="Q389" s="157">
        <f>ROUND(E389*P389,2)</f>
        <v>0</v>
      </c>
      <c r="R389" s="157"/>
      <c r="S389" s="157" t="s">
        <v>167</v>
      </c>
      <c r="T389" s="157" t="s">
        <v>168</v>
      </c>
      <c r="U389" s="157">
        <v>0</v>
      </c>
      <c r="V389" s="157">
        <f>ROUND(E389*U389,2)</f>
        <v>0</v>
      </c>
      <c r="W389" s="157"/>
      <c r="X389" s="157" t="s">
        <v>169</v>
      </c>
      <c r="Y389" s="148"/>
      <c r="Z389" s="148"/>
      <c r="AA389" s="148"/>
      <c r="AB389" s="148"/>
      <c r="AC389" s="148"/>
      <c r="AD389" s="148"/>
      <c r="AE389" s="148"/>
      <c r="AF389" s="148"/>
      <c r="AG389" s="148" t="s">
        <v>170</v>
      </c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</row>
    <row r="390" spans="1:60" outlineLevel="1" x14ac:dyDescent="0.2">
      <c r="A390" s="155"/>
      <c r="B390" s="156"/>
      <c r="C390" s="187" t="s">
        <v>1314</v>
      </c>
      <c r="D390" s="185"/>
      <c r="E390" s="186">
        <v>66</v>
      </c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48"/>
      <c r="Z390" s="148"/>
      <c r="AA390" s="148"/>
      <c r="AB390" s="148"/>
      <c r="AC390" s="148"/>
      <c r="AD390" s="148"/>
      <c r="AE390" s="148"/>
      <c r="AF390" s="148"/>
      <c r="AG390" s="148" t="s">
        <v>200</v>
      </c>
      <c r="AH390" s="148">
        <v>0</v>
      </c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</row>
    <row r="391" spans="1:60" ht="22.5" outlineLevel="1" x14ac:dyDescent="0.2">
      <c r="A391" s="166">
        <v>204</v>
      </c>
      <c r="B391" s="167" t="s">
        <v>828</v>
      </c>
      <c r="C391" s="181" t="s">
        <v>829</v>
      </c>
      <c r="D391" s="168" t="s">
        <v>218</v>
      </c>
      <c r="E391" s="169">
        <v>337.09</v>
      </c>
      <c r="F391" s="170"/>
      <c r="G391" s="171">
        <f>ROUND(E391*F391,2)</f>
        <v>0</v>
      </c>
      <c r="H391" s="158">
        <v>88.7</v>
      </c>
      <c r="I391" s="157">
        <f>ROUND(E391*H391,2)</f>
        <v>29899.88</v>
      </c>
      <c r="J391" s="158">
        <v>619.29999999999995</v>
      </c>
      <c r="K391" s="157">
        <f>ROUND(E391*J391,2)</f>
        <v>208759.84</v>
      </c>
      <c r="L391" s="157">
        <v>15</v>
      </c>
      <c r="M391" s="157">
        <f>G391*(1+L391/100)</f>
        <v>0</v>
      </c>
      <c r="N391" s="157">
        <v>2.7499999999999998E-3</v>
      </c>
      <c r="O391" s="157">
        <f>ROUND(E391*N391,2)</f>
        <v>0.93</v>
      </c>
      <c r="P391" s="157">
        <v>0</v>
      </c>
      <c r="Q391" s="157">
        <f>ROUND(E391*P391,2)</f>
        <v>0</v>
      </c>
      <c r="R391" s="157"/>
      <c r="S391" s="157" t="s">
        <v>187</v>
      </c>
      <c r="T391" s="157" t="s">
        <v>187</v>
      </c>
      <c r="U391" s="157">
        <v>1.24089</v>
      </c>
      <c r="V391" s="157">
        <f>ROUND(E391*U391,2)</f>
        <v>418.29</v>
      </c>
      <c r="W391" s="157"/>
      <c r="X391" s="157" t="s">
        <v>528</v>
      </c>
      <c r="Y391" s="148"/>
      <c r="Z391" s="148"/>
      <c r="AA391" s="148"/>
      <c r="AB391" s="148"/>
      <c r="AC391" s="148"/>
      <c r="AD391" s="148"/>
      <c r="AE391" s="148"/>
      <c r="AF391" s="148"/>
      <c r="AG391" s="148" t="s">
        <v>529</v>
      </c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</row>
    <row r="392" spans="1:60" outlineLevel="1" x14ac:dyDescent="0.2">
      <c r="A392" s="155"/>
      <c r="B392" s="156"/>
      <c r="C392" s="187" t="s">
        <v>1315</v>
      </c>
      <c r="D392" s="185"/>
      <c r="E392" s="186">
        <v>60</v>
      </c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48"/>
      <c r="Z392" s="148"/>
      <c r="AA392" s="148"/>
      <c r="AB392" s="148"/>
      <c r="AC392" s="148"/>
      <c r="AD392" s="148"/>
      <c r="AE392" s="148"/>
      <c r="AF392" s="148"/>
      <c r="AG392" s="148" t="s">
        <v>200</v>
      </c>
      <c r="AH392" s="148">
        <v>0</v>
      </c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</row>
    <row r="393" spans="1:60" outlineLevel="1" x14ac:dyDescent="0.2">
      <c r="A393" s="155"/>
      <c r="B393" s="156"/>
      <c r="C393" s="187" t="s">
        <v>1169</v>
      </c>
      <c r="D393" s="185"/>
      <c r="E393" s="186">
        <v>108.78</v>
      </c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48"/>
      <c r="Z393" s="148"/>
      <c r="AA393" s="148"/>
      <c r="AB393" s="148"/>
      <c r="AC393" s="148"/>
      <c r="AD393" s="148"/>
      <c r="AE393" s="148"/>
      <c r="AF393" s="148"/>
      <c r="AG393" s="148" t="s">
        <v>200</v>
      </c>
      <c r="AH393" s="148">
        <v>0</v>
      </c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</row>
    <row r="394" spans="1:60" outlineLevel="1" x14ac:dyDescent="0.2">
      <c r="A394" s="155"/>
      <c r="B394" s="156"/>
      <c r="C394" s="187" t="s">
        <v>1316</v>
      </c>
      <c r="D394" s="185"/>
      <c r="E394" s="186">
        <v>57.43</v>
      </c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48"/>
      <c r="Z394" s="148"/>
      <c r="AA394" s="148"/>
      <c r="AB394" s="148"/>
      <c r="AC394" s="148"/>
      <c r="AD394" s="148"/>
      <c r="AE394" s="148"/>
      <c r="AF394" s="148"/>
      <c r="AG394" s="148" t="s">
        <v>200</v>
      </c>
      <c r="AH394" s="148">
        <v>0</v>
      </c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</row>
    <row r="395" spans="1:60" outlineLevel="1" x14ac:dyDescent="0.2">
      <c r="A395" s="155"/>
      <c r="B395" s="156"/>
      <c r="C395" s="187" t="s">
        <v>1317</v>
      </c>
      <c r="D395" s="185"/>
      <c r="E395" s="186">
        <v>110.88</v>
      </c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48"/>
      <c r="Z395" s="148"/>
      <c r="AA395" s="148"/>
      <c r="AB395" s="148"/>
      <c r="AC395" s="148"/>
      <c r="AD395" s="148"/>
      <c r="AE395" s="148"/>
      <c r="AF395" s="148"/>
      <c r="AG395" s="148" t="s">
        <v>200</v>
      </c>
      <c r="AH395" s="148">
        <v>0</v>
      </c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</row>
    <row r="396" spans="1:60" x14ac:dyDescent="0.2">
      <c r="A396" s="160" t="s">
        <v>162</v>
      </c>
      <c r="B396" s="161" t="s">
        <v>129</v>
      </c>
      <c r="C396" s="179" t="s">
        <v>130</v>
      </c>
      <c r="D396" s="162"/>
      <c r="E396" s="163"/>
      <c r="F396" s="164"/>
      <c r="G396" s="165">
        <f>SUMIF(AG397:AG402,"&lt;&gt;NOR",G397:G402)</f>
        <v>0</v>
      </c>
      <c r="H396" s="159"/>
      <c r="I396" s="159">
        <f>SUM(I397:I402)</f>
        <v>3276.47</v>
      </c>
      <c r="J396" s="159"/>
      <c r="K396" s="159">
        <f>SUM(K397:K402)</f>
        <v>46854.31</v>
      </c>
      <c r="L396" s="159"/>
      <c r="M396" s="159">
        <f>SUM(M397:M402)</f>
        <v>0</v>
      </c>
      <c r="N396" s="159"/>
      <c r="O396" s="159">
        <f>SUM(O397:O402)</f>
        <v>0.16999999999999998</v>
      </c>
      <c r="P396" s="159"/>
      <c r="Q396" s="159">
        <f>SUM(Q397:Q402)</f>
        <v>0</v>
      </c>
      <c r="R396" s="159"/>
      <c r="S396" s="159"/>
      <c r="T396" s="159"/>
      <c r="U396" s="159"/>
      <c r="V396" s="159">
        <f>SUM(V397:V402)</f>
        <v>80.48</v>
      </c>
      <c r="W396" s="159"/>
      <c r="X396" s="159"/>
      <c r="AG396" t="s">
        <v>163</v>
      </c>
    </row>
    <row r="397" spans="1:60" outlineLevel="1" x14ac:dyDescent="0.2">
      <c r="A397" s="166">
        <v>205</v>
      </c>
      <c r="B397" s="167" t="s">
        <v>830</v>
      </c>
      <c r="C397" s="181" t="s">
        <v>831</v>
      </c>
      <c r="D397" s="168" t="s">
        <v>218</v>
      </c>
      <c r="E397" s="169">
        <v>605.34100000000001</v>
      </c>
      <c r="F397" s="170"/>
      <c r="G397" s="171">
        <f>ROUND(E397*F397,2)</f>
        <v>0</v>
      </c>
      <c r="H397" s="158">
        <v>4.16</v>
      </c>
      <c r="I397" s="157">
        <f>ROUND(E397*H397,2)</f>
        <v>2518.2199999999998</v>
      </c>
      <c r="J397" s="158">
        <v>16.04</v>
      </c>
      <c r="K397" s="157">
        <f>ROUND(E397*J397,2)</f>
        <v>9709.67</v>
      </c>
      <c r="L397" s="157">
        <v>15</v>
      </c>
      <c r="M397" s="157">
        <f>G397*(1+L397/100)</f>
        <v>0</v>
      </c>
      <c r="N397" s="157">
        <v>6.9999999999999994E-5</v>
      </c>
      <c r="O397" s="157">
        <f>ROUND(E397*N397,2)</f>
        <v>0.04</v>
      </c>
      <c r="P397" s="157">
        <v>0</v>
      </c>
      <c r="Q397" s="157">
        <f>ROUND(E397*P397,2)</f>
        <v>0</v>
      </c>
      <c r="R397" s="157"/>
      <c r="S397" s="157" t="s">
        <v>187</v>
      </c>
      <c r="T397" s="157" t="s">
        <v>187</v>
      </c>
      <c r="U397" s="157">
        <v>3.2480000000000002E-2</v>
      </c>
      <c r="V397" s="157">
        <f>ROUND(E397*U397,2)</f>
        <v>19.66</v>
      </c>
      <c r="W397" s="157"/>
      <c r="X397" s="157" t="s">
        <v>169</v>
      </c>
      <c r="Y397" s="148"/>
      <c r="Z397" s="148"/>
      <c r="AA397" s="148"/>
      <c r="AB397" s="148"/>
      <c r="AC397" s="148"/>
      <c r="AD397" s="148"/>
      <c r="AE397" s="148"/>
      <c r="AF397" s="148"/>
      <c r="AG397" s="148" t="s">
        <v>407</v>
      </c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</row>
    <row r="398" spans="1:60" outlineLevel="1" x14ac:dyDescent="0.2">
      <c r="A398" s="155"/>
      <c r="B398" s="156"/>
      <c r="C398" s="187" t="s">
        <v>1318</v>
      </c>
      <c r="D398" s="185"/>
      <c r="E398" s="186">
        <v>605.34</v>
      </c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48"/>
      <c r="Z398" s="148"/>
      <c r="AA398" s="148"/>
      <c r="AB398" s="148"/>
      <c r="AC398" s="148"/>
      <c r="AD398" s="148"/>
      <c r="AE398" s="148"/>
      <c r="AF398" s="148"/>
      <c r="AG398" s="148" t="s">
        <v>200</v>
      </c>
      <c r="AH398" s="148">
        <v>0</v>
      </c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</row>
    <row r="399" spans="1:60" outlineLevel="1" x14ac:dyDescent="0.2">
      <c r="A399" s="166">
        <v>206</v>
      </c>
      <c r="B399" s="167" t="s">
        <v>833</v>
      </c>
      <c r="C399" s="181" t="s">
        <v>834</v>
      </c>
      <c r="D399" s="168" t="s">
        <v>218</v>
      </c>
      <c r="E399" s="169">
        <v>150.446</v>
      </c>
      <c r="F399" s="170"/>
      <c r="G399" s="171">
        <f>ROUND(E399*F399,2)</f>
        <v>0</v>
      </c>
      <c r="H399" s="158">
        <v>5.04</v>
      </c>
      <c r="I399" s="157">
        <f>ROUND(E399*H399,2)</f>
        <v>758.25</v>
      </c>
      <c r="J399" s="158">
        <v>50.36</v>
      </c>
      <c r="K399" s="157">
        <f>ROUND(E399*J399,2)</f>
        <v>7576.46</v>
      </c>
      <c r="L399" s="157">
        <v>15</v>
      </c>
      <c r="M399" s="157">
        <f>G399*(1+L399/100)</f>
        <v>0</v>
      </c>
      <c r="N399" s="157">
        <v>1.6000000000000001E-4</v>
      </c>
      <c r="O399" s="157">
        <f>ROUND(E399*N399,2)</f>
        <v>0.02</v>
      </c>
      <c r="P399" s="157">
        <v>0</v>
      </c>
      <c r="Q399" s="157">
        <f>ROUND(E399*P399,2)</f>
        <v>0</v>
      </c>
      <c r="R399" s="157"/>
      <c r="S399" s="157" t="s">
        <v>187</v>
      </c>
      <c r="T399" s="157" t="s">
        <v>187</v>
      </c>
      <c r="U399" s="157">
        <v>0.10191</v>
      </c>
      <c r="V399" s="157">
        <f>ROUND(E399*U399,2)</f>
        <v>15.33</v>
      </c>
      <c r="W399" s="157"/>
      <c r="X399" s="157" t="s">
        <v>169</v>
      </c>
      <c r="Y399" s="148"/>
      <c r="Z399" s="148"/>
      <c r="AA399" s="148"/>
      <c r="AB399" s="148"/>
      <c r="AC399" s="148"/>
      <c r="AD399" s="148"/>
      <c r="AE399" s="148"/>
      <c r="AF399" s="148"/>
      <c r="AG399" s="148" t="s">
        <v>407</v>
      </c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</row>
    <row r="400" spans="1:60" outlineLevel="1" x14ac:dyDescent="0.2">
      <c r="A400" s="155"/>
      <c r="B400" s="156"/>
      <c r="C400" s="187" t="s">
        <v>1319</v>
      </c>
      <c r="D400" s="185"/>
      <c r="E400" s="186">
        <v>150.44999999999999</v>
      </c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48"/>
      <c r="Z400" s="148"/>
      <c r="AA400" s="148"/>
      <c r="AB400" s="148"/>
      <c r="AC400" s="148"/>
      <c r="AD400" s="148"/>
      <c r="AE400" s="148"/>
      <c r="AF400" s="148"/>
      <c r="AG400" s="148" t="s">
        <v>200</v>
      </c>
      <c r="AH400" s="148">
        <v>0</v>
      </c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</row>
    <row r="401" spans="1:60" outlineLevel="1" x14ac:dyDescent="0.2">
      <c r="A401" s="166">
        <v>207</v>
      </c>
      <c r="B401" s="167" t="s">
        <v>836</v>
      </c>
      <c r="C401" s="181" t="s">
        <v>837</v>
      </c>
      <c r="D401" s="168" t="s">
        <v>218</v>
      </c>
      <c r="E401" s="169">
        <v>454.89499999999998</v>
      </c>
      <c r="F401" s="170"/>
      <c r="G401" s="171">
        <f>ROUND(E401*F401,2)</f>
        <v>0</v>
      </c>
      <c r="H401" s="158">
        <v>0</v>
      </c>
      <c r="I401" s="157">
        <f>ROUND(E401*H401,2)</f>
        <v>0</v>
      </c>
      <c r="J401" s="158">
        <v>65</v>
      </c>
      <c r="K401" s="157">
        <f>ROUND(E401*J401,2)</f>
        <v>29568.18</v>
      </c>
      <c r="L401" s="157">
        <v>15</v>
      </c>
      <c r="M401" s="157">
        <f>G401*(1+L401/100)</f>
        <v>0</v>
      </c>
      <c r="N401" s="157">
        <v>2.5000000000000001E-4</v>
      </c>
      <c r="O401" s="157">
        <f>ROUND(E401*N401,2)</f>
        <v>0.11</v>
      </c>
      <c r="P401" s="157">
        <v>0</v>
      </c>
      <c r="Q401" s="157">
        <f>ROUND(E401*P401,2)</f>
        <v>0</v>
      </c>
      <c r="R401" s="157"/>
      <c r="S401" s="157" t="s">
        <v>167</v>
      </c>
      <c r="T401" s="157" t="s">
        <v>168</v>
      </c>
      <c r="U401" s="157">
        <v>0.1</v>
      </c>
      <c r="V401" s="157">
        <f>ROUND(E401*U401,2)</f>
        <v>45.49</v>
      </c>
      <c r="W401" s="157"/>
      <c r="X401" s="157" t="s">
        <v>169</v>
      </c>
      <c r="Y401" s="148"/>
      <c r="Z401" s="148"/>
      <c r="AA401" s="148"/>
      <c r="AB401" s="148"/>
      <c r="AC401" s="148"/>
      <c r="AD401" s="148"/>
      <c r="AE401" s="148"/>
      <c r="AF401" s="148"/>
      <c r="AG401" s="148" t="s">
        <v>407</v>
      </c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</row>
    <row r="402" spans="1:60" outlineLevel="1" x14ac:dyDescent="0.2">
      <c r="A402" s="155"/>
      <c r="B402" s="156"/>
      <c r="C402" s="187" t="s">
        <v>1320</v>
      </c>
      <c r="D402" s="185"/>
      <c r="E402" s="186">
        <v>454.89499999999998</v>
      </c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48"/>
      <c r="Z402" s="148"/>
      <c r="AA402" s="148"/>
      <c r="AB402" s="148"/>
      <c r="AC402" s="148"/>
      <c r="AD402" s="148"/>
      <c r="AE402" s="148"/>
      <c r="AF402" s="148"/>
      <c r="AG402" s="148" t="s">
        <v>200</v>
      </c>
      <c r="AH402" s="148">
        <v>0</v>
      </c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</row>
    <row r="403" spans="1:60" x14ac:dyDescent="0.2">
      <c r="A403" s="5"/>
      <c r="B403" s="6"/>
      <c r="C403" s="182"/>
      <c r="D403" s="8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AE403">
        <v>15</v>
      </c>
      <c r="AF403">
        <v>21</v>
      </c>
    </row>
    <row r="404" spans="1:60" x14ac:dyDescent="0.2">
      <c r="A404" s="151"/>
      <c r="B404" s="152" t="s">
        <v>31</v>
      </c>
      <c r="C404" s="183"/>
      <c r="D404" s="153"/>
      <c r="E404" s="154"/>
      <c r="F404" s="154"/>
      <c r="G404" s="178">
        <f>G8+G24+G27+G44+G52+G115+G214+G216+G233+G280+G300+G344+G352+G354+G365+G385+G396</f>
        <v>0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AE404">
        <f>SUMIF(L7:L402,AE403,G7:G402)</f>
        <v>0</v>
      </c>
      <c r="AF404">
        <f>SUMIF(L7:L402,AF403,G7:G402)</f>
        <v>0</v>
      </c>
      <c r="AG404" t="s">
        <v>192</v>
      </c>
    </row>
    <row r="405" spans="1:60" x14ac:dyDescent="0.2">
      <c r="A405" s="5"/>
      <c r="B405" s="6"/>
      <c r="C405" s="182"/>
      <c r="D405" s="8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60" x14ac:dyDescent="0.2">
      <c r="A406" s="5"/>
      <c r="B406" s="6"/>
      <c r="C406" s="182"/>
      <c r="D406" s="8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60" x14ac:dyDescent="0.2">
      <c r="A407" s="266" t="s">
        <v>193</v>
      </c>
      <c r="B407" s="266"/>
      <c r="C407" s="267"/>
      <c r="D407" s="8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60" x14ac:dyDescent="0.2">
      <c r="A408" s="247"/>
      <c r="B408" s="248"/>
      <c r="C408" s="249"/>
      <c r="D408" s="248"/>
      <c r="E408" s="248"/>
      <c r="F408" s="248"/>
      <c r="G408" s="250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AG408" t="s">
        <v>194</v>
      </c>
    </row>
    <row r="409" spans="1:60" x14ac:dyDescent="0.2">
      <c r="A409" s="251"/>
      <c r="B409" s="252"/>
      <c r="C409" s="253"/>
      <c r="D409" s="252"/>
      <c r="E409" s="252"/>
      <c r="F409" s="252"/>
      <c r="G409" s="254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60" x14ac:dyDescent="0.2">
      <c r="A410" s="251"/>
      <c r="B410" s="252"/>
      <c r="C410" s="253"/>
      <c r="D410" s="252"/>
      <c r="E410" s="252"/>
      <c r="F410" s="252"/>
      <c r="G410" s="254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60" x14ac:dyDescent="0.2">
      <c r="A411" s="251"/>
      <c r="B411" s="252"/>
      <c r="C411" s="253"/>
      <c r="D411" s="252"/>
      <c r="E411" s="252"/>
      <c r="F411" s="252"/>
      <c r="G411" s="254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60" x14ac:dyDescent="0.2">
      <c r="A412" s="255"/>
      <c r="B412" s="256"/>
      <c r="C412" s="257"/>
      <c r="D412" s="256"/>
      <c r="E412" s="256"/>
      <c r="F412" s="256"/>
      <c r="G412" s="258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60" x14ac:dyDescent="0.2">
      <c r="A413" s="5"/>
      <c r="B413" s="6"/>
      <c r="C413" s="182"/>
      <c r="D413" s="8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60" x14ac:dyDescent="0.2">
      <c r="C414" s="184"/>
      <c r="D414" s="139"/>
      <c r="AG414" t="s">
        <v>195</v>
      </c>
    </row>
    <row r="415" spans="1:60" x14ac:dyDescent="0.2">
      <c r="D415" s="139"/>
    </row>
    <row r="416" spans="1:60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</sheetData>
  <mergeCells count="6">
    <mergeCell ref="A408:G412"/>
    <mergeCell ref="A1:G1"/>
    <mergeCell ref="C2:G2"/>
    <mergeCell ref="C3:G3"/>
    <mergeCell ref="C4:G4"/>
    <mergeCell ref="A407:C40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BH5003"/>
  <sheetViews>
    <sheetView workbookViewId="0">
      <pane ySplit="7" topLeftCell="A123" activePane="bottomLeft" state="frozen"/>
      <selection pane="bottomLeft" activeCell="AB172" sqref="AB172"/>
    </sheetView>
  </sheetViews>
  <sheetFormatPr defaultRowHeight="12.75" outlineLevelRow="1" x14ac:dyDescent="0.2"/>
  <cols>
    <col min="1" max="1" width="3.42578125" customWidth="1"/>
    <col min="2" max="2" width="12.7109375" style="87" customWidth="1"/>
    <col min="3" max="3" width="38.28515625" style="87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7</v>
      </c>
      <c r="B1" s="259"/>
      <c r="C1" s="259"/>
      <c r="D1" s="259"/>
      <c r="E1" s="259"/>
      <c r="F1" s="259"/>
      <c r="G1" s="259"/>
      <c r="AG1" t="s">
        <v>137</v>
      </c>
    </row>
    <row r="2" spans="1:60" ht="25.15" customHeight="1" x14ac:dyDescent="0.2">
      <c r="A2" s="140" t="s">
        <v>8</v>
      </c>
      <c r="B2" s="75" t="s">
        <v>43</v>
      </c>
      <c r="C2" s="260" t="s">
        <v>44</v>
      </c>
      <c r="D2" s="261"/>
      <c r="E2" s="261"/>
      <c r="F2" s="261"/>
      <c r="G2" s="262"/>
      <c r="AG2" t="s">
        <v>138</v>
      </c>
    </row>
    <row r="3" spans="1:60" ht="25.15" customHeight="1" x14ac:dyDescent="0.2">
      <c r="A3" s="140" t="s">
        <v>9</v>
      </c>
      <c r="B3" s="75" t="s">
        <v>46</v>
      </c>
      <c r="C3" s="260" t="s">
        <v>47</v>
      </c>
      <c r="D3" s="261"/>
      <c r="E3" s="261"/>
      <c r="F3" s="261"/>
      <c r="G3" s="262"/>
      <c r="AC3" s="87" t="s">
        <v>138</v>
      </c>
      <c r="AG3" t="s">
        <v>139</v>
      </c>
    </row>
    <row r="4" spans="1:60" ht="25.15" customHeight="1" x14ac:dyDescent="0.2">
      <c r="A4" s="141" t="s">
        <v>10</v>
      </c>
      <c r="B4" s="142" t="s">
        <v>56</v>
      </c>
      <c r="C4" s="263" t="s">
        <v>57</v>
      </c>
      <c r="D4" s="264"/>
      <c r="E4" s="264"/>
      <c r="F4" s="264"/>
      <c r="G4" s="265"/>
      <c r="AG4" t="s">
        <v>140</v>
      </c>
    </row>
    <row r="5" spans="1:60" x14ac:dyDescent="0.2">
      <c r="D5" s="139"/>
    </row>
    <row r="6" spans="1:60" ht="38.25" x14ac:dyDescent="0.2">
      <c r="A6" s="144" t="s">
        <v>141</v>
      </c>
      <c r="B6" s="146" t="s">
        <v>142</v>
      </c>
      <c r="C6" s="146" t="s">
        <v>143</v>
      </c>
      <c r="D6" s="145" t="s">
        <v>144</v>
      </c>
      <c r="E6" s="144" t="s">
        <v>145</v>
      </c>
      <c r="F6" s="143" t="s">
        <v>146</v>
      </c>
      <c r="G6" s="144" t="s">
        <v>31</v>
      </c>
      <c r="H6" s="147" t="s">
        <v>32</v>
      </c>
      <c r="I6" s="147" t="s">
        <v>147</v>
      </c>
      <c r="J6" s="147" t="s">
        <v>33</v>
      </c>
      <c r="K6" s="147" t="s">
        <v>148</v>
      </c>
      <c r="L6" s="147" t="s">
        <v>149</v>
      </c>
      <c r="M6" s="147" t="s">
        <v>150</v>
      </c>
      <c r="N6" s="147" t="s">
        <v>151</v>
      </c>
      <c r="O6" s="147" t="s">
        <v>152</v>
      </c>
      <c r="P6" s="147" t="s">
        <v>153</v>
      </c>
      <c r="Q6" s="147" t="s">
        <v>154</v>
      </c>
      <c r="R6" s="147" t="s">
        <v>155</v>
      </c>
      <c r="S6" s="147" t="s">
        <v>156</v>
      </c>
      <c r="T6" s="147" t="s">
        <v>157</v>
      </c>
      <c r="U6" s="147" t="s">
        <v>158</v>
      </c>
      <c r="V6" s="147" t="s">
        <v>159</v>
      </c>
      <c r="W6" s="147" t="s">
        <v>160</v>
      </c>
      <c r="X6" s="147" t="s">
        <v>161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0" t="s">
        <v>162</v>
      </c>
      <c r="B8" s="161" t="s">
        <v>73</v>
      </c>
      <c r="C8" s="179" t="s">
        <v>74</v>
      </c>
      <c r="D8" s="162"/>
      <c r="E8" s="163"/>
      <c r="F8" s="164"/>
      <c r="G8" s="165">
        <f>SUMIF(AG9:AG11,"&lt;&gt;NOR",G9:G11)</f>
        <v>0</v>
      </c>
      <c r="H8" s="159"/>
      <c r="I8" s="159">
        <f>SUM(I9:I11)</f>
        <v>0</v>
      </c>
      <c r="J8" s="159"/>
      <c r="K8" s="159">
        <f>SUM(K9:K11)</f>
        <v>9975.1299999999992</v>
      </c>
      <c r="L8" s="159"/>
      <c r="M8" s="159">
        <f>SUM(M9:M11)</f>
        <v>0</v>
      </c>
      <c r="N8" s="159"/>
      <c r="O8" s="159">
        <f>SUM(O9:O11)</f>
        <v>0</v>
      </c>
      <c r="P8" s="159"/>
      <c r="Q8" s="159">
        <f>SUM(Q9:Q11)</f>
        <v>0</v>
      </c>
      <c r="R8" s="159"/>
      <c r="S8" s="159"/>
      <c r="T8" s="159"/>
      <c r="U8" s="159"/>
      <c r="V8" s="159">
        <f>SUM(V9:V11)</f>
        <v>13.13</v>
      </c>
      <c r="W8" s="159"/>
      <c r="X8" s="159"/>
      <c r="AG8" t="s">
        <v>163</v>
      </c>
    </row>
    <row r="9" spans="1:60" outlineLevel="1" x14ac:dyDescent="0.2">
      <c r="A9" s="166">
        <v>1</v>
      </c>
      <c r="B9" s="167" t="s">
        <v>1321</v>
      </c>
      <c r="C9" s="181" t="s">
        <v>1322</v>
      </c>
      <c r="D9" s="168" t="s">
        <v>343</v>
      </c>
      <c r="E9" s="169">
        <v>12.5</v>
      </c>
      <c r="F9" s="170"/>
      <c r="G9" s="171">
        <f>ROUND(E9*F9,2)</f>
        <v>0</v>
      </c>
      <c r="H9" s="158">
        <v>0</v>
      </c>
      <c r="I9" s="157">
        <f>ROUND(E9*H9,2)</f>
        <v>0</v>
      </c>
      <c r="J9" s="158">
        <v>798.01</v>
      </c>
      <c r="K9" s="157">
        <f>ROUND(E9*J9,2)</f>
        <v>9975.1299999999992</v>
      </c>
      <c r="L9" s="157">
        <v>15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187</v>
      </c>
      <c r="T9" s="157" t="s">
        <v>168</v>
      </c>
      <c r="U9" s="157">
        <v>1.05</v>
      </c>
      <c r="V9" s="157">
        <f>ROUND(E9*U9,2)</f>
        <v>13.13</v>
      </c>
      <c r="W9" s="157"/>
      <c r="X9" s="157" t="s">
        <v>169</v>
      </c>
      <c r="Y9" s="148"/>
      <c r="Z9" s="148"/>
      <c r="AA9" s="148"/>
      <c r="AB9" s="148"/>
      <c r="AC9" s="148"/>
      <c r="AD9" s="148"/>
      <c r="AE9" s="148"/>
      <c r="AF9" s="148"/>
      <c r="AG9" s="148" t="s">
        <v>170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7" t="s">
        <v>1323</v>
      </c>
      <c r="D10" s="185"/>
      <c r="E10" s="18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200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55"/>
      <c r="B11" s="156"/>
      <c r="C11" s="187" t="s">
        <v>1324</v>
      </c>
      <c r="D11" s="185"/>
      <c r="E11" s="186">
        <v>12.5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200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x14ac:dyDescent="0.2">
      <c r="A12" s="160" t="s">
        <v>162</v>
      </c>
      <c r="B12" s="161" t="s">
        <v>113</v>
      </c>
      <c r="C12" s="179" t="s">
        <v>114</v>
      </c>
      <c r="D12" s="162"/>
      <c r="E12" s="163"/>
      <c r="F12" s="164"/>
      <c r="G12" s="165">
        <f>SUMIF(AG13:AG13,"&lt;&gt;NOR",G13:G13)</f>
        <v>0</v>
      </c>
      <c r="H12" s="159"/>
      <c r="I12" s="159">
        <f>SUM(I13:I13)</f>
        <v>0</v>
      </c>
      <c r="J12" s="159"/>
      <c r="K12" s="159">
        <f>SUM(K13:K13)</f>
        <v>52647</v>
      </c>
      <c r="L12" s="159"/>
      <c r="M12" s="159">
        <f>SUM(M13:M13)</f>
        <v>0</v>
      </c>
      <c r="N12" s="159"/>
      <c r="O12" s="159">
        <f>SUM(O13:O13)</f>
        <v>0</v>
      </c>
      <c r="P12" s="159"/>
      <c r="Q12" s="159">
        <f>SUM(Q13:Q13)</f>
        <v>0</v>
      </c>
      <c r="R12" s="159"/>
      <c r="S12" s="159"/>
      <c r="T12" s="159"/>
      <c r="U12" s="159"/>
      <c r="V12" s="159">
        <f>SUM(V13:V13)</f>
        <v>0</v>
      </c>
      <c r="W12" s="159"/>
      <c r="X12" s="159"/>
      <c r="Y12" s="148"/>
      <c r="AG12" t="s">
        <v>163</v>
      </c>
    </row>
    <row r="13" spans="1:60" ht="22.5" outlineLevel="1" x14ac:dyDescent="0.2">
      <c r="A13" s="172">
        <v>2</v>
      </c>
      <c r="B13" s="173" t="s">
        <v>632</v>
      </c>
      <c r="C13" s="180" t="s">
        <v>633</v>
      </c>
      <c r="D13" s="174" t="s">
        <v>634</v>
      </c>
      <c r="E13" s="175">
        <v>763</v>
      </c>
      <c r="F13" s="176"/>
      <c r="G13" s="177">
        <f>ROUND(E13*F13,2)</f>
        <v>0</v>
      </c>
      <c r="H13" s="158">
        <v>0</v>
      </c>
      <c r="I13" s="157">
        <f>ROUND(E13*H13,2)</f>
        <v>0</v>
      </c>
      <c r="J13" s="158">
        <v>69</v>
      </c>
      <c r="K13" s="157">
        <f>ROUND(E13*J13,2)</f>
        <v>52647</v>
      </c>
      <c r="L13" s="157">
        <v>15</v>
      </c>
      <c r="M13" s="157">
        <f>G13*(1+L13/100)</f>
        <v>0</v>
      </c>
      <c r="N13" s="157">
        <v>0</v>
      </c>
      <c r="O13" s="157">
        <f>ROUND(E13*N13,2)</f>
        <v>0</v>
      </c>
      <c r="P13" s="157">
        <v>0</v>
      </c>
      <c r="Q13" s="157">
        <f>ROUND(E13*P13,2)</f>
        <v>0</v>
      </c>
      <c r="R13" s="157"/>
      <c r="S13" s="157" t="s">
        <v>167</v>
      </c>
      <c r="T13" s="157" t="s">
        <v>168</v>
      </c>
      <c r="U13" s="157">
        <v>0</v>
      </c>
      <c r="V13" s="157">
        <f>ROUND(E13*U13,2)</f>
        <v>0</v>
      </c>
      <c r="W13" s="157"/>
      <c r="X13" s="157" t="s">
        <v>169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170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x14ac:dyDescent="0.2">
      <c r="A14" s="160" t="s">
        <v>162</v>
      </c>
      <c r="B14" s="161" t="s">
        <v>73</v>
      </c>
      <c r="C14" s="179" t="s">
        <v>74</v>
      </c>
      <c r="D14" s="162"/>
      <c r="E14" s="163"/>
      <c r="F14" s="164"/>
      <c r="G14" s="165">
        <f>SUMIF(AG15:AG21,"&lt;&gt;NOR",G15:G21)</f>
        <v>0</v>
      </c>
      <c r="H14" s="159"/>
      <c r="I14" s="159">
        <f>SUM(I15:I21)</f>
        <v>598.78</v>
      </c>
      <c r="J14" s="159"/>
      <c r="K14" s="159">
        <f>SUM(K15:K21)</f>
        <v>1400.33</v>
      </c>
      <c r="L14" s="159"/>
      <c r="M14" s="159">
        <f>SUM(M15:M21)</f>
        <v>0</v>
      </c>
      <c r="N14" s="159"/>
      <c r="O14" s="159">
        <f>SUM(O15:O21)</f>
        <v>0</v>
      </c>
      <c r="P14" s="159"/>
      <c r="Q14" s="159">
        <f>SUM(Q15:Q21)</f>
        <v>0</v>
      </c>
      <c r="R14" s="159"/>
      <c r="S14" s="159"/>
      <c r="T14" s="159"/>
      <c r="U14" s="159"/>
      <c r="V14" s="159">
        <f>SUM(V15:V21)</f>
        <v>2.48</v>
      </c>
      <c r="W14" s="159"/>
      <c r="X14" s="159"/>
      <c r="Y14" s="148"/>
      <c r="AG14" t="s">
        <v>163</v>
      </c>
    </row>
    <row r="15" spans="1:60" outlineLevel="1" x14ac:dyDescent="0.2">
      <c r="A15" s="166">
        <v>3</v>
      </c>
      <c r="B15" s="167" t="s">
        <v>1325</v>
      </c>
      <c r="C15" s="181" t="s">
        <v>1326</v>
      </c>
      <c r="D15" s="168" t="s">
        <v>242</v>
      </c>
      <c r="E15" s="169">
        <v>2</v>
      </c>
      <c r="F15" s="170"/>
      <c r="G15" s="171">
        <f>ROUND(E15*F15,2)</f>
        <v>0</v>
      </c>
      <c r="H15" s="158">
        <v>0</v>
      </c>
      <c r="I15" s="157">
        <f>ROUND(E15*H15,2)</f>
        <v>0</v>
      </c>
      <c r="J15" s="158">
        <v>624</v>
      </c>
      <c r="K15" s="157">
        <f>ROUND(E15*J15,2)</f>
        <v>1248</v>
      </c>
      <c r="L15" s="157">
        <v>15</v>
      </c>
      <c r="M15" s="157">
        <f>G15*(1+L15/100)</f>
        <v>0</v>
      </c>
      <c r="N15" s="157">
        <v>0</v>
      </c>
      <c r="O15" s="157">
        <f>ROUND(E15*N15,2)</f>
        <v>0</v>
      </c>
      <c r="P15" s="157">
        <v>0</v>
      </c>
      <c r="Q15" s="157">
        <f>ROUND(E15*P15,2)</f>
        <v>0</v>
      </c>
      <c r="R15" s="157"/>
      <c r="S15" s="157" t="s">
        <v>187</v>
      </c>
      <c r="T15" s="157" t="s">
        <v>168</v>
      </c>
      <c r="U15" s="157">
        <v>1.24</v>
      </c>
      <c r="V15" s="157">
        <f>ROUND(E15*U15,2)</f>
        <v>2.48</v>
      </c>
      <c r="W15" s="157"/>
      <c r="X15" s="157" t="s">
        <v>169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170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55"/>
      <c r="B16" s="156"/>
      <c r="C16" s="187" t="s">
        <v>1327</v>
      </c>
      <c r="D16" s="185"/>
      <c r="E16" s="18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200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187" t="s">
        <v>69</v>
      </c>
      <c r="D17" s="185"/>
      <c r="E17" s="186">
        <v>2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200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6">
        <v>4</v>
      </c>
      <c r="B18" s="167" t="s">
        <v>1328</v>
      </c>
      <c r="C18" s="181" t="s">
        <v>1329</v>
      </c>
      <c r="D18" s="168" t="s">
        <v>242</v>
      </c>
      <c r="E18" s="169">
        <v>2</v>
      </c>
      <c r="F18" s="170"/>
      <c r="G18" s="171">
        <f>ROUND(E18*F18,2)</f>
        <v>0</v>
      </c>
      <c r="H18" s="158">
        <v>299.39</v>
      </c>
      <c r="I18" s="157">
        <f>ROUND(E18*H18,2)</f>
        <v>598.78</v>
      </c>
      <c r="J18" s="158">
        <v>0</v>
      </c>
      <c r="K18" s="157">
        <f>ROUND(E18*J18,2)</f>
        <v>0</v>
      </c>
      <c r="L18" s="157">
        <v>15</v>
      </c>
      <c r="M18" s="157">
        <f>G18*(1+L18/100)</f>
        <v>0</v>
      </c>
      <c r="N18" s="157">
        <v>0</v>
      </c>
      <c r="O18" s="157">
        <f>ROUND(E18*N18,2)</f>
        <v>0</v>
      </c>
      <c r="P18" s="157">
        <v>0</v>
      </c>
      <c r="Q18" s="157">
        <f>ROUND(E18*P18,2)</f>
        <v>0</v>
      </c>
      <c r="R18" s="157" t="s">
        <v>363</v>
      </c>
      <c r="S18" s="157" t="s">
        <v>187</v>
      </c>
      <c r="T18" s="157" t="s">
        <v>168</v>
      </c>
      <c r="U18" s="157">
        <v>0</v>
      </c>
      <c r="V18" s="157">
        <f>ROUND(E18*U18,2)</f>
        <v>0</v>
      </c>
      <c r="W18" s="157"/>
      <c r="X18" s="157" t="s">
        <v>183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1330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187" t="s">
        <v>1327</v>
      </c>
      <c r="D19" s="185"/>
      <c r="E19" s="186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200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55"/>
      <c r="B20" s="156"/>
      <c r="C20" s="187" t="s">
        <v>69</v>
      </c>
      <c r="D20" s="185"/>
      <c r="E20" s="186">
        <v>2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 t="s">
        <v>200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22.5" outlineLevel="1" x14ac:dyDescent="0.2">
      <c r="A21" s="172">
        <v>5</v>
      </c>
      <c r="B21" s="173" t="s">
        <v>1331</v>
      </c>
      <c r="C21" s="180" t="s">
        <v>1332</v>
      </c>
      <c r="D21" s="174" t="s">
        <v>231</v>
      </c>
      <c r="E21" s="175">
        <v>0.17754</v>
      </c>
      <c r="F21" s="176"/>
      <c r="G21" s="177">
        <f>ROUND(E21*F21,2)</f>
        <v>0</v>
      </c>
      <c r="H21" s="158">
        <v>0</v>
      </c>
      <c r="I21" s="157">
        <f>ROUND(E21*H21,2)</f>
        <v>0</v>
      </c>
      <c r="J21" s="158">
        <v>858</v>
      </c>
      <c r="K21" s="157">
        <f>ROUND(E21*J21,2)</f>
        <v>152.33000000000001</v>
      </c>
      <c r="L21" s="157">
        <v>15</v>
      </c>
      <c r="M21" s="157">
        <f>G21*(1+L21/100)</f>
        <v>0</v>
      </c>
      <c r="N21" s="157">
        <v>0</v>
      </c>
      <c r="O21" s="157">
        <f>ROUND(E21*N21,2)</f>
        <v>0</v>
      </c>
      <c r="P21" s="157">
        <v>0</v>
      </c>
      <c r="Q21" s="157">
        <f>ROUND(E21*P21,2)</f>
        <v>0</v>
      </c>
      <c r="R21" s="157"/>
      <c r="S21" s="157" t="s">
        <v>167</v>
      </c>
      <c r="T21" s="157" t="s">
        <v>168</v>
      </c>
      <c r="U21" s="157">
        <v>0</v>
      </c>
      <c r="V21" s="157">
        <f>ROUND(E21*U21,2)</f>
        <v>0</v>
      </c>
      <c r="W21" s="157"/>
      <c r="X21" s="157" t="s">
        <v>169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170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x14ac:dyDescent="0.2">
      <c r="A22" s="160" t="s">
        <v>162</v>
      </c>
      <c r="B22" s="161" t="s">
        <v>97</v>
      </c>
      <c r="C22" s="179" t="s">
        <v>98</v>
      </c>
      <c r="D22" s="162"/>
      <c r="E22" s="163"/>
      <c r="F22" s="164"/>
      <c r="G22" s="165">
        <f>SUMIF(AG23:AG50,"&lt;&gt;NOR",G23:G50)</f>
        <v>0</v>
      </c>
      <c r="H22" s="159"/>
      <c r="I22" s="159">
        <f>SUM(I23:I50)</f>
        <v>42212.41</v>
      </c>
      <c r="J22" s="159"/>
      <c r="K22" s="159">
        <f>SUM(K23:K50)</f>
        <v>9039.8700000000008</v>
      </c>
      <c r="L22" s="159"/>
      <c r="M22" s="159">
        <f>SUM(M23:M50)</f>
        <v>0</v>
      </c>
      <c r="N22" s="159"/>
      <c r="O22" s="159">
        <f>SUM(O23:O50)</f>
        <v>0</v>
      </c>
      <c r="P22" s="159"/>
      <c r="Q22" s="159">
        <f>SUM(Q23:Q50)</f>
        <v>0</v>
      </c>
      <c r="R22" s="159"/>
      <c r="S22" s="159"/>
      <c r="T22" s="159"/>
      <c r="U22" s="159"/>
      <c r="V22" s="159">
        <f>SUM(V23:V50)</f>
        <v>19.009999999999998</v>
      </c>
      <c r="W22" s="159"/>
      <c r="X22" s="159"/>
      <c r="Y22" s="148"/>
      <c r="AG22" t="s">
        <v>163</v>
      </c>
    </row>
    <row r="23" spans="1:60" outlineLevel="1" x14ac:dyDescent="0.2">
      <c r="A23" s="166">
        <v>6</v>
      </c>
      <c r="B23" s="167" t="s">
        <v>1333</v>
      </c>
      <c r="C23" s="181" t="s">
        <v>1334</v>
      </c>
      <c r="D23" s="168" t="s">
        <v>343</v>
      </c>
      <c r="E23" s="169">
        <v>57.5</v>
      </c>
      <c r="F23" s="170"/>
      <c r="G23" s="171">
        <f>ROUND(E23*F23,2)</f>
        <v>0</v>
      </c>
      <c r="H23" s="158">
        <v>0</v>
      </c>
      <c r="I23" s="157">
        <f>ROUND(E23*H23,2)</f>
        <v>0</v>
      </c>
      <c r="J23" s="158">
        <v>37</v>
      </c>
      <c r="K23" s="157">
        <f>ROUND(E23*J23,2)</f>
        <v>2127.5</v>
      </c>
      <c r="L23" s="157">
        <v>15</v>
      </c>
      <c r="M23" s="157">
        <f>G23*(1+L23/100)</f>
        <v>0</v>
      </c>
      <c r="N23" s="157">
        <v>0</v>
      </c>
      <c r="O23" s="157">
        <f>ROUND(E23*N23,2)</f>
        <v>0</v>
      </c>
      <c r="P23" s="157">
        <v>0</v>
      </c>
      <c r="Q23" s="157">
        <f>ROUND(E23*P23,2)</f>
        <v>0</v>
      </c>
      <c r="R23" s="157"/>
      <c r="S23" s="157" t="s">
        <v>187</v>
      </c>
      <c r="T23" s="157" t="s">
        <v>168</v>
      </c>
      <c r="U23" s="157">
        <v>8.2000000000000003E-2</v>
      </c>
      <c r="V23" s="157">
        <f>ROUND(E23*U23,2)</f>
        <v>4.72</v>
      </c>
      <c r="W23" s="157"/>
      <c r="X23" s="157" t="s">
        <v>169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407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55"/>
      <c r="B24" s="156"/>
      <c r="C24" s="187" t="s">
        <v>1335</v>
      </c>
      <c r="D24" s="185"/>
      <c r="E24" s="186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200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55"/>
      <c r="B25" s="156"/>
      <c r="C25" s="187" t="s">
        <v>1336</v>
      </c>
      <c r="D25" s="185"/>
      <c r="E25" s="186">
        <v>57.5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200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22.5" outlineLevel="1" x14ac:dyDescent="0.2">
      <c r="A26" s="166">
        <v>7</v>
      </c>
      <c r="B26" s="167" t="s">
        <v>1337</v>
      </c>
      <c r="C26" s="181" t="s">
        <v>1338</v>
      </c>
      <c r="D26" s="168" t="s">
        <v>343</v>
      </c>
      <c r="E26" s="169">
        <v>34</v>
      </c>
      <c r="F26" s="170"/>
      <c r="G26" s="171">
        <f>ROUND(E26*F26,2)</f>
        <v>0</v>
      </c>
      <c r="H26" s="158">
        <v>273.5</v>
      </c>
      <c r="I26" s="157">
        <f>ROUND(E26*H26,2)</f>
        <v>9299</v>
      </c>
      <c r="J26" s="158">
        <v>0</v>
      </c>
      <c r="K26" s="157">
        <f>ROUND(E26*J26,2)</f>
        <v>0</v>
      </c>
      <c r="L26" s="157">
        <v>15</v>
      </c>
      <c r="M26" s="157">
        <f>G26*(1+L26/100)</f>
        <v>0</v>
      </c>
      <c r="N26" s="157">
        <v>0</v>
      </c>
      <c r="O26" s="157">
        <f>ROUND(E26*N26,2)</f>
        <v>0</v>
      </c>
      <c r="P26" s="157">
        <v>0</v>
      </c>
      <c r="Q26" s="157">
        <f>ROUND(E26*P26,2)</f>
        <v>0</v>
      </c>
      <c r="R26" s="157"/>
      <c r="S26" s="157" t="s">
        <v>167</v>
      </c>
      <c r="T26" s="157" t="s">
        <v>168</v>
      </c>
      <c r="U26" s="157">
        <v>0</v>
      </c>
      <c r="V26" s="157">
        <f>ROUND(E26*U26,2)</f>
        <v>0</v>
      </c>
      <c r="W26" s="157"/>
      <c r="X26" s="157" t="s">
        <v>183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1330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55"/>
      <c r="B27" s="156"/>
      <c r="C27" s="187" t="s">
        <v>1339</v>
      </c>
      <c r="D27" s="185"/>
      <c r="E27" s="18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200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187" t="s">
        <v>73</v>
      </c>
      <c r="D28" s="185"/>
      <c r="E28" s="186">
        <v>34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200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22.5" outlineLevel="1" x14ac:dyDescent="0.2">
      <c r="A29" s="166">
        <v>8</v>
      </c>
      <c r="B29" s="167" t="s">
        <v>1340</v>
      </c>
      <c r="C29" s="181" t="s">
        <v>1341</v>
      </c>
      <c r="D29" s="168" t="s">
        <v>343</v>
      </c>
      <c r="E29" s="169">
        <v>26.5</v>
      </c>
      <c r="F29" s="170"/>
      <c r="G29" s="171">
        <f>ROUND(E29*F29,2)</f>
        <v>0</v>
      </c>
      <c r="H29" s="158">
        <v>328</v>
      </c>
      <c r="I29" s="157">
        <f>ROUND(E29*H29,2)</f>
        <v>8692</v>
      </c>
      <c r="J29" s="158">
        <v>0</v>
      </c>
      <c r="K29" s="157">
        <f>ROUND(E29*J29,2)</f>
        <v>0</v>
      </c>
      <c r="L29" s="157">
        <v>15</v>
      </c>
      <c r="M29" s="157">
        <f>G29*(1+L29/100)</f>
        <v>0</v>
      </c>
      <c r="N29" s="157">
        <v>0</v>
      </c>
      <c r="O29" s="157">
        <f>ROUND(E29*N29,2)</f>
        <v>0</v>
      </c>
      <c r="P29" s="157">
        <v>0</v>
      </c>
      <c r="Q29" s="157">
        <f>ROUND(E29*P29,2)</f>
        <v>0</v>
      </c>
      <c r="R29" s="157"/>
      <c r="S29" s="157" t="s">
        <v>167</v>
      </c>
      <c r="T29" s="157" t="s">
        <v>168</v>
      </c>
      <c r="U29" s="157">
        <v>0</v>
      </c>
      <c r="V29" s="157">
        <f>ROUND(E29*U29,2)</f>
        <v>0</v>
      </c>
      <c r="W29" s="157"/>
      <c r="X29" s="157" t="s">
        <v>183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1330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187" t="s">
        <v>1342</v>
      </c>
      <c r="D30" s="185"/>
      <c r="E30" s="18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200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5"/>
      <c r="B31" s="156"/>
      <c r="C31" s="187" t="s">
        <v>1343</v>
      </c>
      <c r="D31" s="185"/>
      <c r="E31" s="186">
        <v>26.5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200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66">
        <v>9</v>
      </c>
      <c r="B32" s="167" t="s">
        <v>1344</v>
      </c>
      <c r="C32" s="181" t="s">
        <v>1345</v>
      </c>
      <c r="D32" s="168" t="s">
        <v>343</v>
      </c>
      <c r="E32" s="169">
        <v>49</v>
      </c>
      <c r="F32" s="170"/>
      <c r="G32" s="171">
        <f>ROUND(E32*F32,2)</f>
        <v>0</v>
      </c>
      <c r="H32" s="158">
        <v>0</v>
      </c>
      <c r="I32" s="157">
        <f>ROUND(E32*H32,2)</f>
        <v>0</v>
      </c>
      <c r="J32" s="158">
        <v>51.4</v>
      </c>
      <c r="K32" s="157">
        <f>ROUND(E32*J32,2)</f>
        <v>2518.6</v>
      </c>
      <c r="L32" s="157">
        <v>15</v>
      </c>
      <c r="M32" s="157">
        <f>G32*(1+L32/100)</f>
        <v>0</v>
      </c>
      <c r="N32" s="157">
        <v>0</v>
      </c>
      <c r="O32" s="157">
        <f>ROUND(E32*N32,2)</f>
        <v>0</v>
      </c>
      <c r="P32" s="157">
        <v>0</v>
      </c>
      <c r="Q32" s="157">
        <f>ROUND(E32*P32,2)</f>
        <v>0</v>
      </c>
      <c r="R32" s="157"/>
      <c r="S32" s="157" t="s">
        <v>187</v>
      </c>
      <c r="T32" s="157" t="s">
        <v>168</v>
      </c>
      <c r="U32" s="157">
        <v>0.114</v>
      </c>
      <c r="V32" s="157">
        <f>ROUND(E32*U32,2)</f>
        <v>5.59</v>
      </c>
      <c r="W32" s="157"/>
      <c r="X32" s="157" t="s">
        <v>169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407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55"/>
      <c r="B33" s="156"/>
      <c r="C33" s="187" t="s">
        <v>1346</v>
      </c>
      <c r="D33" s="185"/>
      <c r="E33" s="186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200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55"/>
      <c r="B34" s="156"/>
      <c r="C34" s="187" t="s">
        <v>613</v>
      </c>
      <c r="D34" s="185"/>
      <c r="E34" s="186">
        <v>49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200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22.5" outlineLevel="1" x14ac:dyDescent="0.2">
      <c r="A35" s="166">
        <v>10</v>
      </c>
      <c r="B35" s="167" t="s">
        <v>1347</v>
      </c>
      <c r="C35" s="181" t="s">
        <v>1348</v>
      </c>
      <c r="D35" s="168" t="s">
        <v>343</v>
      </c>
      <c r="E35" s="169">
        <v>51.5</v>
      </c>
      <c r="F35" s="170"/>
      <c r="G35" s="171">
        <f>ROUND(E35*F35,2)</f>
        <v>0</v>
      </c>
      <c r="H35" s="158">
        <v>382</v>
      </c>
      <c r="I35" s="157">
        <f>ROUND(E35*H35,2)</f>
        <v>19673</v>
      </c>
      <c r="J35" s="158">
        <v>0</v>
      </c>
      <c r="K35" s="157">
        <f>ROUND(E35*J35,2)</f>
        <v>0</v>
      </c>
      <c r="L35" s="157">
        <v>15</v>
      </c>
      <c r="M35" s="157">
        <f>G35*(1+L35/100)</f>
        <v>0</v>
      </c>
      <c r="N35" s="157">
        <v>0</v>
      </c>
      <c r="O35" s="157">
        <f>ROUND(E35*N35,2)</f>
        <v>0</v>
      </c>
      <c r="P35" s="157">
        <v>0</v>
      </c>
      <c r="Q35" s="157">
        <f>ROUND(E35*P35,2)</f>
        <v>0</v>
      </c>
      <c r="R35" s="157"/>
      <c r="S35" s="157" t="s">
        <v>167</v>
      </c>
      <c r="T35" s="157" t="s">
        <v>168</v>
      </c>
      <c r="U35" s="157">
        <v>0</v>
      </c>
      <c r="V35" s="157">
        <f>ROUND(E35*U35,2)</f>
        <v>0</v>
      </c>
      <c r="W35" s="157"/>
      <c r="X35" s="157" t="s">
        <v>183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1330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55"/>
      <c r="B36" s="156"/>
      <c r="C36" s="187" t="s">
        <v>1349</v>
      </c>
      <c r="D36" s="185"/>
      <c r="E36" s="186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200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5"/>
      <c r="B37" s="156"/>
      <c r="C37" s="187" t="s">
        <v>1350</v>
      </c>
      <c r="D37" s="185"/>
      <c r="E37" s="186">
        <v>51.5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200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66">
        <v>11</v>
      </c>
      <c r="B38" s="167" t="s">
        <v>1351</v>
      </c>
      <c r="C38" s="181" t="s">
        <v>1352</v>
      </c>
      <c r="D38" s="168" t="s">
        <v>218</v>
      </c>
      <c r="E38" s="169">
        <v>12</v>
      </c>
      <c r="F38" s="170"/>
      <c r="G38" s="171">
        <f>ROUND(E38*F38,2)</f>
        <v>0</v>
      </c>
      <c r="H38" s="158">
        <v>0</v>
      </c>
      <c r="I38" s="157">
        <f>ROUND(E38*H38,2)</f>
        <v>0</v>
      </c>
      <c r="J38" s="158">
        <v>189.5</v>
      </c>
      <c r="K38" s="157">
        <f>ROUND(E38*J38,2)</f>
        <v>2274</v>
      </c>
      <c r="L38" s="157">
        <v>15</v>
      </c>
      <c r="M38" s="157">
        <f>G38*(1+L38/100)</f>
        <v>0</v>
      </c>
      <c r="N38" s="157">
        <v>0</v>
      </c>
      <c r="O38" s="157">
        <f>ROUND(E38*N38,2)</f>
        <v>0</v>
      </c>
      <c r="P38" s="157">
        <v>0</v>
      </c>
      <c r="Q38" s="157">
        <f>ROUND(E38*P38,2)</f>
        <v>0</v>
      </c>
      <c r="R38" s="157"/>
      <c r="S38" s="157" t="s">
        <v>187</v>
      </c>
      <c r="T38" s="157" t="s">
        <v>168</v>
      </c>
      <c r="U38" s="157">
        <v>0.374</v>
      </c>
      <c r="V38" s="157">
        <f>ROUND(E38*U38,2)</f>
        <v>4.49</v>
      </c>
      <c r="W38" s="157"/>
      <c r="X38" s="157" t="s">
        <v>169</v>
      </c>
      <c r="Y38" s="148"/>
      <c r="Z38" s="148"/>
      <c r="AA38" s="148"/>
      <c r="AB38" s="148"/>
      <c r="AC38" s="148"/>
      <c r="AD38" s="148"/>
      <c r="AE38" s="148"/>
      <c r="AF38" s="148"/>
      <c r="AG38" s="148" t="s">
        <v>407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55"/>
      <c r="B39" s="156"/>
      <c r="C39" s="187" t="s">
        <v>1353</v>
      </c>
      <c r="D39" s="185"/>
      <c r="E39" s="186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200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187" t="s">
        <v>1354</v>
      </c>
      <c r="D40" s="185"/>
      <c r="E40" s="186">
        <v>12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200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66">
        <v>12</v>
      </c>
      <c r="B41" s="167" t="s">
        <v>1355</v>
      </c>
      <c r="C41" s="181" t="s">
        <v>1356</v>
      </c>
      <c r="D41" s="168" t="s">
        <v>218</v>
      </c>
      <c r="E41" s="169">
        <v>1.5</v>
      </c>
      <c r="F41" s="170"/>
      <c r="G41" s="171">
        <f>ROUND(E41*F41,2)</f>
        <v>0</v>
      </c>
      <c r="H41" s="158">
        <v>0</v>
      </c>
      <c r="I41" s="157">
        <f>ROUND(E41*H41,2)</f>
        <v>0</v>
      </c>
      <c r="J41" s="158">
        <v>1356.99</v>
      </c>
      <c r="K41" s="157">
        <f>ROUND(E41*J41,2)</f>
        <v>2035.49</v>
      </c>
      <c r="L41" s="157">
        <v>15</v>
      </c>
      <c r="M41" s="157">
        <f>G41*(1+L41/100)</f>
        <v>0</v>
      </c>
      <c r="N41" s="157">
        <v>0</v>
      </c>
      <c r="O41" s="157">
        <f>ROUND(E41*N41,2)</f>
        <v>0</v>
      </c>
      <c r="P41" s="157">
        <v>0</v>
      </c>
      <c r="Q41" s="157">
        <f>ROUND(E41*P41,2)</f>
        <v>0</v>
      </c>
      <c r="R41" s="157"/>
      <c r="S41" s="157" t="s">
        <v>187</v>
      </c>
      <c r="T41" s="157" t="s">
        <v>168</v>
      </c>
      <c r="U41" s="157">
        <v>2.7040000000000002</v>
      </c>
      <c r="V41" s="157">
        <f>ROUND(E41*U41,2)</f>
        <v>4.0599999999999996</v>
      </c>
      <c r="W41" s="157"/>
      <c r="X41" s="157" t="s">
        <v>169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407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55"/>
      <c r="B42" s="156"/>
      <c r="C42" s="187" t="s">
        <v>1357</v>
      </c>
      <c r="D42" s="185"/>
      <c r="E42" s="186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200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55"/>
      <c r="B43" s="156"/>
      <c r="C43" s="187" t="s">
        <v>1358</v>
      </c>
      <c r="D43" s="185"/>
      <c r="E43" s="186">
        <v>1.5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200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66">
        <v>13</v>
      </c>
      <c r="B44" s="167" t="s">
        <v>1359</v>
      </c>
      <c r="C44" s="181" t="s">
        <v>1360</v>
      </c>
      <c r="D44" s="168" t="s">
        <v>634</v>
      </c>
      <c r="E44" s="169">
        <v>36.450000000000003</v>
      </c>
      <c r="F44" s="170"/>
      <c r="G44" s="171">
        <f>ROUND(E44*F44,2)</f>
        <v>0</v>
      </c>
      <c r="H44" s="158">
        <v>119.73</v>
      </c>
      <c r="I44" s="157">
        <f>ROUND(E44*H44,2)</f>
        <v>4364.16</v>
      </c>
      <c r="J44" s="158">
        <v>0</v>
      </c>
      <c r="K44" s="157">
        <f>ROUND(E44*J44,2)</f>
        <v>0</v>
      </c>
      <c r="L44" s="157">
        <v>15</v>
      </c>
      <c r="M44" s="157">
        <f>G44*(1+L44/100)</f>
        <v>0</v>
      </c>
      <c r="N44" s="157">
        <v>0</v>
      </c>
      <c r="O44" s="157">
        <f>ROUND(E44*N44,2)</f>
        <v>0</v>
      </c>
      <c r="P44" s="157">
        <v>0</v>
      </c>
      <c r="Q44" s="157">
        <f>ROUND(E44*P44,2)</f>
        <v>0</v>
      </c>
      <c r="R44" s="157" t="s">
        <v>363</v>
      </c>
      <c r="S44" s="157" t="s">
        <v>187</v>
      </c>
      <c r="T44" s="157" t="s">
        <v>168</v>
      </c>
      <c r="U44" s="157">
        <v>0</v>
      </c>
      <c r="V44" s="157">
        <f>ROUND(E44*U44,2)</f>
        <v>0</v>
      </c>
      <c r="W44" s="157"/>
      <c r="X44" s="157" t="s">
        <v>183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1330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187" t="s">
        <v>1361</v>
      </c>
      <c r="D45" s="185"/>
      <c r="E45" s="186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200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55"/>
      <c r="B46" s="156"/>
      <c r="C46" s="187" t="s">
        <v>1362</v>
      </c>
      <c r="D46" s="185"/>
      <c r="E46" s="186">
        <v>36.450000000000003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200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ht="22.5" outlineLevel="1" x14ac:dyDescent="0.2">
      <c r="A47" s="166">
        <v>14</v>
      </c>
      <c r="B47" s="167" t="s">
        <v>1363</v>
      </c>
      <c r="C47" s="181" t="s">
        <v>1364</v>
      </c>
      <c r="D47" s="168" t="s">
        <v>218</v>
      </c>
      <c r="E47" s="169">
        <v>0.5</v>
      </c>
      <c r="F47" s="170"/>
      <c r="G47" s="171">
        <f>ROUND(E47*F47,2)</f>
        <v>0</v>
      </c>
      <c r="H47" s="158">
        <v>368.49</v>
      </c>
      <c r="I47" s="157">
        <f>ROUND(E47*H47,2)</f>
        <v>184.25</v>
      </c>
      <c r="J47" s="158">
        <v>0</v>
      </c>
      <c r="K47" s="157">
        <f>ROUND(E47*J47,2)</f>
        <v>0</v>
      </c>
      <c r="L47" s="157">
        <v>15</v>
      </c>
      <c r="M47" s="157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7" t="s">
        <v>363</v>
      </c>
      <c r="S47" s="157" t="s">
        <v>187</v>
      </c>
      <c r="T47" s="157" t="s">
        <v>168</v>
      </c>
      <c r="U47" s="157">
        <v>0</v>
      </c>
      <c r="V47" s="157">
        <f>ROUND(E47*U47,2)</f>
        <v>0</v>
      </c>
      <c r="W47" s="157"/>
      <c r="X47" s="157" t="s">
        <v>183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1330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55"/>
      <c r="B48" s="156"/>
      <c r="C48" s="187" t="s">
        <v>1365</v>
      </c>
      <c r="D48" s="185"/>
      <c r="E48" s="186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200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55"/>
      <c r="B49" s="156"/>
      <c r="C49" s="187" t="s">
        <v>1366</v>
      </c>
      <c r="D49" s="185"/>
      <c r="E49" s="186">
        <v>0.5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8"/>
      <c r="Z49" s="148"/>
      <c r="AA49" s="148"/>
      <c r="AB49" s="148"/>
      <c r="AC49" s="148"/>
      <c r="AD49" s="148"/>
      <c r="AE49" s="148"/>
      <c r="AF49" s="148"/>
      <c r="AG49" s="148" t="s">
        <v>200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72">
        <v>15</v>
      </c>
      <c r="B50" s="173" t="s">
        <v>1367</v>
      </c>
      <c r="C50" s="180" t="s">
        <v>1368</v>
      </c>
      <c r="D50" s="174" t="s">
        <v>231</v>
      </c>
      <c r="E50" s="175">
        <v>7.5520000000000004E-2</v>
      </c>
      <c r="F50" s="176"/>
      <c r="G50" s="177">
        <f>ROUND(E50*F50,2)</f>
        <v>0</v>
      </c>
      <c r="H50" s="158">
        <v>0</v>
      </c>
      <c r="I50" s="157">
        <f>ROUND(E50*H50,2)</f>
        <v>0</v>
      </c>
      <c r="J50" s="158">
        <v>1116</v>
      </c>
      <c r="K50" s="157">
        <f>ROUND(E50*J50,2)</f>
        <v>84.28</v>
      </c>
      <c r="L50" s="157">
        <v>15</v>
      </c>
      <c r="M50" s="157">
        <f>G50*(1+L50/100)</f>
        <v>0</v>
      </c>
      <c r="N50" s="157">
        <v>0</v>
      </c>
      <c r="O50" s="157">
        <f>ROUND(E50*N50,2)</f>
        <v>0</v>
      </c>
      <c r="P50" s="157">
        <v>0</v>
      </c>
      <c r="Q50" s="157">
        <f>ROUND(E50*P50,2)</f>
        <v>0</v>
      </c>
      <c r="R50" s="157"/>
      <c r="S50" s="157" t="s">
        <v>187</v>
      </c>
      <c r="T50" s="157" t="s">
        <v>168</v>
      </c>
      <c r="U50" s="157">
        <v>1.966</v>
      </c>
      <c r="V50" s="157">
        <f>ROUND(E50*U50,2)</f>
        <v>0.15</v>
      </c>
      <c r="W50" s="157"/>
      <c r="X50" s="157" t="s">
        <v>169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407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x14ac:dyDescent="0.2">
      <c r="A51" s="160" t="s">
        <v>162</v>
      </c>
      <c r="B51" s="161" t="s">
        <v>105</v>
      </c>
      <c r="C51" s="179" t="s">
        <v>106</v>
      </c>
      <c r="D51" s="162"/>
      <c r="E51" s="163"/>
      <c r="F51" s="164"/>
      <c r="G51" s="165">
        <f>SUMIF(AG52:AG70,"&lt;&gt;NOR",G52:G70)</f>
        <v>0</v>
      </c>
      <c r="H51" s="159"/>
      <c r="I51" s="159">
        <f>SUM(I52:I70)</f>
        <v>35477.19</v>
      </c>
      <c r="J51" s="159"/>
      <c r="K51" s="159">
        <f>SUM(K52:K70)</f>
        <v>31351.03</v>
      </c>
      <c r="L51" s="159"/>
      <c r="M51" s="159">
        <f>SUM(M52:M70)</f>
        <v>0</v>
      </c>
      <c r="N51" s="159"/>
      <c r="O51" s="159">
        <f>SUM(O52:O70)</f>
        <v>0</v>
      </c>
      <c r="P51" s="159"/>
      <c r="Q51" s="159">
        <f>SUM(Q52:Q70)</f>
        <v>0</v>
      </c>
      <c r="R51" s="159"/>
      <c r="S51" s="159"/>
      <c r="T51" s="159"/>
      <c r="U51" s="159"/>
      <c r="V51" s="159">
        <f>SUM(V52:V70)</f>
        <v>49.71</v>
      </c>
      <c r="W51" s="159"/>
      <c r="X51" s="159"/>
      <c r="Y51" s="148"/>
      <c r="AG51" t="s">
        <v>163</v>
      </c>
    </row>
    <row r="52" spans="1:60" outlineLevel="1" x14ac:dyDescent="0.2">
      <c r="A52" s="166">
        <v>16</v>
      </c>
      <c r="B52" s="167" t="s">
        <v>1369</v>
      </c>
      <c r="C52" s="181" t="s">
        <v>1370</v>
      </c>
      <c r="D52" s="168" t="s">
        <v>343</v>
      </c>
      <c r="E52" s="169">
        <v>32.5</v>
      </c>
      <c r="F52" s="170"/>
      <c r="G52" s="171">
        <f>ROUND(E52*F52,2)</f>
        <v>0</v>
      </c>
      <c r="H52" s="158">
        <v>0</v>
      </c>
      <c r="I52" s="157">
        <f>ROUND(E52*H52,2)</f>
        <v>0</v>
      </c>
      <c r="J52" s="158">
        <v>266.5</v>
      </c>
      <c r="K52" s="157">
        <f>ROUND(E52*J52,2)</f>
        <v>8661.25</v>
      </c>
      <c r="L52" s="157">
        <v>15</v>
      </c>
      <c r="M52" s="157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7"/>
      <c r="S52" s="157" t="s">
        <v>187</v>
      </c>
      <c r="T52" s="157" t="s">
        <v>168</v>
      </c>
      <c r="U52" s="157">
        <v>0.43159999999999998</v>
      </c>
      <c r="V52" s="157">
        <f>ROUND(E52*U52,2)</f>
        <v>14.03</v>
      </c>
      <c r="W52" s="157"/>
      <c r="X52" s="157" t="s">
        <v>169</v>
      </c>
      <c r="Y52" s="148"/>
      <c r="Z52" s="148"/>
      <c r="AA52" s="148"/>
      <c r="AB52" s="148"/>
      <c r="AC52" s="148"/>
      <c r="AD52" s="148"/>
      <c r="AE52" s="148"/>
      <c r="AF52" s="148"/>
      <c r="AG52" s="148" t="s">
        <v>407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55"/>
      <c r="B53" s="156"/>
      <c r="C53" s="187" t="s">
        <v>1371</v>
      </c>
      <c r="D53" s="185"/>
      <c r="E53" s="186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200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187" t="s">
        <v>1372</v>
      </c>
      <c r="D54" s="185"/>
      <c r="E54" s="186">
        <v>32.5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200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22.5" outlineLevel="1" x14ac:dyDescent="0.2">
      <c r="A55" s="166">
        <v>17</v>
      </c>
      <c r="B55" s="167" t="s">
        <v>1373</v>
      </c>
      <c r="C55" s="181" t="s">
        <v>1374</v>
      </c>
      <c r="D55" s="168" t="s">
        <v>343</v>
      </c>
      <c r="E55" s="169">
        <v>34</v>
      </c>
      <c r="F55" s="170"/>
      <c r="G55" s="171">
        <f>ROUND(E55*F55,2)</f>
        <v>0</v>
      </c>
      <c r="H55" s="158">
        <v>177.61</v>
      </c>
      <c r="I55" s="157">
        <f>ROUND(E55*H55,2)</f>
        <v>6038.74</v>
      </c>
      <c r="J55" s="158">
        <v>0</v>
      </c>
      <c r="K55" s="157">
        <f>ROUND(E55*J55,2)</f>
        <v>0</v>
      </c>
      <c r="L55" s="157">
        <v>15</v>
      </c>
      <c r="M55" s="157">
        <f>G55*(1+L55/100)</f>
        <v>0</v>
      </c>
      <c r="N55" s="157">
        <v>0</v>
      </c>
      <c r="O55" s="157">
        <f>ROUND(E55*N55,2)</f>
        <v>0</v>
      </c>
      <c r="P55" s="157">
        <v>0</v>
      </c>
      <c r="Q55" s="157">
        <f>ROUND(E55*P55,2)</f>
        <v>0</v>
      </c>
      <c r="R55" s="157" t="s">
        <v>363</v>
      </c>
      <c r="S55" s="157" t="s">
        <v>187</v>
      </c>
      <c r="T55" s="157" t="s">
        <v>168</v>
      </c>
      <c r="U55" s="157">
        <v>0</v>
      </c>
      <c r="V55" s="157">
        <f>ROUND(E55*U55,2)</f>
        <v>0</v>
      </c>
      <c r="W55" s="157"/>
      <c r="X55" s="157" t="s">
        <v>183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1330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55"/>
      <c r="B56" s="156"/>
      <c r="C56" s="187" t="s">
        <v>1339</v>
      </c>
      <c r="D56" s="185"/>
      <c r="E56" s="186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200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55"/>
      <c r="B57" s="156"/>
      <c r="C57" s="187" t="s">
        <v>73</v>
      </c>
      <c r="D57" s="185"/>
      <c r="E57" s="186">
        <v>34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200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66">
        <v>18</v>
      </c>
      <c r="B58" s="167" t="s">
        <v>1375</v>
      </c>
      <c r="C58" s="181" t="s">
        <v>1376</v>
      </c>
      <c r="D58" s="168" t="s">
        <v>343</v>
      </c>
      <c r="E58" s="169">
        <v>25</v>
      </c>
      <c r="F58" s="170"/>
      <c r="G58" s="171">
        <f>ROUND(E58*F58,2)</f>
        <v>0</v>
      </c>
      <c r="H58" s="158">
        <v>0</v>
      </c>
      <c r="I58" s="157">
        <f>ROUND(E58*H58,2)</f>
        <v>0</v>
      </c>
      <c r="J58" s="158">
        <v>287.5</v>
      </c>
      <c r="K58" s="157">
        <f>ROUND(E58*J58,2)</f>
        <v>7187.5</v>
      </c>
      <c r="L58" s="157">
        <v>15</v>
      </c>
      <c r="M58" s="157">
        <f>G58*(1+L58/100)</f>
        <v>0</v>
      </c>
      <c r="N58" s="157">
        <v>0</v>
      </c>
      <c r="O58" s="157">
        <f>ROUND(E58*N58,2)</f>
        <v>0</v>
      </c>
      <c r="P58" s="157">
        <v>0</v>
      </c>
      <c r="Q58" s="157">
        <f>ROUND(E58*P58,2)</f>
        <v>0</v>
      </c>
      <c r="R58" s="157"/>
      <c r="S58" s="157" t="s">
        <v>187</v>
      </c>
      <c r="T58" s="157" t="s">
        <v>168</v>
      </c>
      <c r="U58" s="157">
        <v>0.44556000000000001</v>
      </c>
      <c r="V58" s="157">
        <f>ROUND(E58*U58,2)</f>
        <v>11.14</v>
      </c>
      <c r="W58" s="157"/>
      <c r="X58" s="157" t="s">
        <v>169</v>
      </c>
      <c r="Y58" s="148"/>
      <c r="Z58" s="148"/>
      <c r="AA58" s="148"/>
      <c r="AB58" s="148"/>
      <c r="AC58" s="148"/>
      <c r="AD58" s="148"/>
      <c r="AE58" s="148"/>
      <c r="AF58" s="148"/>
      <c r="AG58" s="148" t="s">
        <v>407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55"/>
      <c r="B59" s="156"/>
      <c r="C59" s="187" t="s">
        <v>1377</v>
      </c>
      <c r="D59" s="185"/>
      <c r="E59" s="186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200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/>
      <c r="B60" s="156"/>
      <c r="C60" s="187" t="s">
        <v>1378</v>
      </c>
      <c r="D60" s="185"/>
      <c r="E60" s="186">
        <v>25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200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ht="22.5" outlineLevel="1" x14ac:dyDescent="0.2">
      <c r="A61" s="166">
        <v>19</v>
      </c>
      <c r="B61" s="167" t="s">
        <v>1379</v>
      </c>
      <c r="C61" s="181" t="s">
        <v>1380</v>
      </c>
      <c r="D61" s="168" t="s">
        <v>343</v>
      </c>
      <c r="E61" s="169">
        <v>26.5</v>
      </c>
      <c r="F61" s="170"/>
      <c r="G61" s="171">
        <f>ROUND(E61*F61,2)</f>
        <v>0</v>
      </c>
      <c r="H61" s="158">
        <v>284.3</v>
      </c>
      <c r="I61" s="157">
        <f>ROUND(E61*H61,2)</f>
        <v>7533.95</v>
      </c>
      <c r="J61" s="158">
        <v>0</v>
      </c>
      <c r="K61" s="157">
        <f>ROUND(E61*J61,2)</f>
        <v>0</v>
      </c>
      <c r="L61" s="157">
        <v>15</v>
      </c>
      <c r="M61" s="157">
        <f>G61*(1+L61/100)</f>
        <v>0</v>
      </c>
      <c r="N61" s="157">
        <v>0</v>
      </c>
      <c r="O61" s="157">
        <f>ROUND(E61*N61,2)</f>
        <v>0</v>
      </c>
      <c r="P61" s="157">
        <v>0</v>
      </c>
      <c r="Q61" s="157">
        <f>ROUND(E61*P61,2)</f>
        <v>0</v>
      </c>
      <c r="R61" s="157" t="s">
        <v>363</v>
      </c>
      <c r="S61" s="157" t="s">
        <v>187</v>
      </c>
      <c r="T61" s="157" t="s">
        <v>168</v>
      </c>
      <c r="U61" s="157">
        <v>0</v>
      </c>
      <c r="V61" s="157">
        <f>ROUND(E61*U61,2)</f>
        <v>0</v>
      </c>
      <c r="W61" s="157"/>
      <c r="X61" s="157" t="s">
        <v>183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1330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55"/>
      <c r="B62" s="156"/>
      <c r="C62" s="187" t="s">
        <v>1342</v>
      </c>
      <c r="D62" s="185"/>
      <c r="E62" s="186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200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55"/>
      <c r="B63" s="156"/>
      <c r="C63" s="187" t="s">
        <v>1343</v>
      </c>
      <c r="D63" s="185"/>
      <c r="E63" s="186">
        <v>26.5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200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66">
        <v>20</v>
      </c>
      <c r="B64" s="167" t="s">
        <v>1381</v>
      </c>
      <c r="C64" s="181" t="s">
        <v>1382</v>
      </c>
      <c r="D64" s="168" t="s">
        <v>343</v>
      </c>
      <c r="E64" s="169">
        <v>49</v>
      </c>
      <c r="F64" s="170"/>
      <c r="G64" s="171">
        <f>ROUND(E64*F64,2)</f>
        <v>0</v>
      </c>
      <c r="H64" s="158">
        <v>0</v>
      </c>
      <c r="I64" s="157">
        <f>ROUND(E64*H64,2)</f>
        <v>0</v>
      </c>
      <c r="J64" s="158">
        <v>296.5</v>
      </c>
      <c r="K64" s="157">
        <f>ROUND(E64*J64,2)</f>
        <v>14528.5</v>
      </c>
      <c r="L64" s="157">
        <v>15</v>
      </c>
      <c r="M64" s="157">
        <f>G64*(1+L64/100)</f>
        <v>0</v>
      </c>
      <c r="N64" s="157">
        <v>0</v>
      </c>
      <c r="O64" s="157">
        <f>ROUND(E64*N64,2)</f>
        <v>0</v>
      </c>
      <c r="P64" s="157">
        <v>0</v>
      </c>
      <c r="Q64" s="157">
        <f>ROUND(E64*P64,2)</f>
        <v>0</v>
      </c>
      <c r="R64" s="157"/>
      <c r="S64" s="157" t="s">
        <v>187</v>
      </c>
      <c r="T64" s="157" t="s">
        <v>168</v>
      </c>
      <c r="U64" s="157">
        <v>0.45556000000000002</v>
      </c>
      <c r="V64" s="157">
        <f>ROUND(E64*U64,2)</f>
        <v>22.32</v>
      </c>
      <c r="W64" s="157"/>
      <c r="X64" s="157" t="s">
        <v>169</v>
      </c>
      <c r="Y64" s="148"/>
      <c r="Z64" s="148"/>
      <c r="AA64" s="148"/>
      <c r="AB64" s="148"/>
      <c r="AC64" s="148"/>
      <c r="AD64" s="148"/>
      <c r="AE64" s="148"/>
      <c r="AF64" s="148"/>
      <c r="AG64" s="148" t="s">
        <v>407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55"/>
      <c r="B65" s="156"/>
      <c r="C65" s="187" t="s">
        <v>1346</v>
      </c>
      <c r="D65" s="185"/>
      <c r="E65" s="186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48"/>
      <c r="Z65" s="148"/>
      <c r="AA65" s="148"/>
      <c r="AB65" s="148"/>
      <c r="AC65" s="148"/>
      <c r="AD65" s="148"/>
      <c r="AE65" s="148"/>
      <c r="AF65" s="148"/>
      <c r="AG65" s="148" t="s">
        <v>200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55"/>
      <c r="B66" s="156"/>
      <c r="C66" s="187" t="s">
        <v>613</v>
      </c>
      <c r="D66" s="185"/>
      <c r="E66" s="186">
        <v>49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200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22.5" outlineLevel="1" x14ac:dyDescent="0.2">
      <c r="A67" s="166">
        <v>21</v>
      </c>
      <c r="B67" s="167" t="s">
        <v>1383</v>
      </c>
      <c r="C67" s="181" t="s">
        <v>1384</v>
      </c>
      <c r="D67" s="168" t="s">
        <v>343</v>
      </c>
      <c r="E67" s="169">
        <v>51.5</v>
      </c>
      <c r="F67" s="170"/>
      <c r="G67" s="171">
        <f>ROUND(E67*F67,2)</f>
        <v>0</v>
      </c>
      <c r="H67" s="158">
        <v>425.33</v>
      </c>
      <c r="I67" s="157">
        <f>ROUND(E67*H67,2)</f>
        <v>21904.5</v>
      </c>
      <c r="J67" s="158">
        <v>0</v>
      </c>
      <c r="K67" s="157">
        <f>ROUND(E67*J67,2)</f>
        <v>0</v>
      </c>
      <c r="L67" s="157">
        <v>15</v>
      </c>
      <c r="M67" s="157">
        <f>G67*(1+L67/100)</f>
        <v>0</v>
      </c>
      <c r="N67" s="157">
        <v>0</v>
      </c>
      <c r="O67" s="157">
        <f>ROUND(E67*N67,2)</f>
        <v>0</v>
      </c>
      <c r="P67" s="157">
        <v>0</v>
      </c>
      <c r="Q67" s="157">
        <f>ROUND(E67*P67,2)</f>
        <v>0</v>
      </c>
      <c r="R67" s="157" t="s">
        <v>363</v>
      </c>
      <c r="S67" s="157" t="s">
        <v>187</v>
      </c>
      <c r="T67" s="157" t="s">
        <v>168</v>
      </c>
      <c r="U67" s="157">
        <v>0</v>
      </c>
      <c r="V67" s="157">
        <f>ROUND(E67*U67,2)</f>
        <v>0</v>
      </c>
      <c r="W67" s="157"/>
      <c r="X67" s="157" t="s">
        <v>183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1330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55"/>
      <c r="B68" s="156"/>
      <c r="C68" s="187" t="s">
        <v>1349</v>
      </c>
      <c r="D68" s="185"/>
      <c r="E68" s="186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200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55"/>
      <c r="B69" s="156"/>
      <c r="C69" s="187" t="s">
        <v>1350</v>
      </c>
      <c r="D69" s="185"/>
      <c r="E69" s="186">
        <v>51.5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200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72">
        <v>22</v>
      </c>
      <c r="B70" s="173" t="s">
        <v>1385</v>
      </c>
      <c r="C70" s="180" t="s">
        <v>1386</v>
      </c>
      <c r="D70" s="174" t="s">
        <v>231</v>
      </c>
      <c r="E70" s="175">
        <v>0.68479999999999996</v>
      </c>
      <c r="F70" s="176"/>
      <c r="G70" s="177">
        <f>ROUND(E70*F70,2)</f>
        <v>0</v>
      </c>
      <c r="H70" s="158">
        <v>0</v>
      </c>
      <c r="I70" s="157">
        <f>ROUND(E70*H70,2)</f>
        <v>0</v>
      </c>
      <c r="J70" s="158">
        <v>1421.99</v>
      </c>
      <c r="K70" s="157">
        <f>ROUND(E70*J70,2)</f>
        <v>973.78</v>
      </c>
      <c r="L70" s="157">
        <v>15</v>
      </c>
      <c r="M70" s="157">
        <f>G70*(1+L70/100)</f>
        <v>0</v>
      </c>
      <c r="N70" s="157">
        <v>0</v>
      </c>
      <c r="O70" s="157">
        <f>ROUND(E70*N70,2)</f>
        <v>0</v>
      </c>
      <c r="P70" s="157">
        <v>0</v>
      </c>
      <c r="Q70" s="157">
        <f>ROUND(E70*P70,2)</f>
        <v>0</v>
      </c>
      <c r="R70" s="157"/>
      <c r="S70" s="157" t="s">
        <v>187</v>
      </c>
      <c r="T70" s="157" t="s">
        <v>168</v>
      </c>
      <c r="U70" s="157">
        <v>3.246</v>
      </c>
      <c r="V70" s="157">
        <f>ROUND(E70*U70,2)</f>
        <v>2.2200000000000002</v>
      </c>
      <c r="W70" s="157"/>
      <c r="X70" s="157" t="s">
        <v>169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407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x14ac:dyDescent="0.2">
      <c r="A71" s="160" t="s">
        <v>162</v>
      </c>
      <c r="B71" s="161" t="s">
        <v>111</v>
      </c>
      <c r="C71" s="179" t="s">
        <v>112</v>
      </c>
      <c r="D71" s="162"/>
      <c r="E71" s="163"/>
      <c r="F71" s="164"/>
      <c r="G71" s="165">
        <f>SUMIF(AG72:AG81,"&lt;&gt;NOR",G72:G81)</f>
        <v>0</v>
      </c>
      <c r="H71" s="159"/>
      <c r="I71" s="159">
        <f>SUM(I72:I81)</f>
        <v>163995.84</v>
      </c>
      <c r="J71" s="159"/>
      <c r="K71" s="159">
        <f>SUM(K72:K81)</f>
        <v>24064</v>
      </c>
      <c r="L71" s="159"/>
      <c r="M71" s="159">
        <f>SUM(M72:M81)</f>
        <v>0</v>
      </c>
      <c r="N71" s="159"/>
      <c r="O71" s="159">
        <f>SUM(O72:O81)</f>
        <v>0</v>
      </c>
      <c r="P71" s="159"/>
      <c r="Q71" s="159">
        <f>SUM(Q72:Q81)</f>
        <v>0</v>
      </c>
      <c r="R71" s="159"/>
      <c r="S71" s="159"/>
      <c r="T71" s="159"/>
      <c r="U71" s="159"/>
      <c r="V71" s="159">
        <f>SUM(V72:V81)</f>
        <v>0</v>
      </c>
      <c r="W71" s="159"/>
      <c r="X71" s="159"/>
      <c r="Y71" s="148"/>
      <c r="AG71" t="s">
        <v>163</v>
      </c>
    </row>
    <row r="72" spans="1:60" outlineLevel="1" x14ac:dyDescent="0.2">
      <c r="A72" s="166">
        <v>23</v>
      </c>
      <c r="B72" s="167" t="s">
        <v>1387</v>
      </c>
      <c r="C72" s="181" t="s">
        <v>1388</v>
      </c>
      <c r="D72" s="168" t="s">
        <v>242</v>
      </c>
      <c r="E72" s="169">
        <v>16</v>
      </c>
      <c r="F72" s="170"/>
      <c r="G72" s="171">
        <f>ROUND(E72*F72,2)</f>
        <v>0</v>
      </c>
      <c r="H72" s="158">
        <v>10249.74</v>
      </c>
      <c r="I72" s="157">
        <f>ROUND(E72*H72,2)</f>
        <v>163995.84</v>
      </c>
      <c r="J72" s="158">
        <v>0</v>
      </c>
      <c r="K72" s="157">
        <f>ROUND(E72*J72,2)</f>
        <v>0</v>
      </c>
      <c r="L72" s="157">
        <v>15</v>
      </c>
      <c r="M72" s="157">
        <f>G72*(1+L72/100)</f>
        <v>0</v>
      </c>
      <c r="N72" s="157">
        <v>0</v>
      </c>
      <c r="O72" s="157">
        <f>ROUND(E72*N72,2)</f>
        <v>0</v>
      </c>
      <c r="P72" s="157">
        <v>0</v>
      </c>
      <c r="Q72" s="157">
        <f>ROUND(E72*P72,2)</f>
        <v>0</v>
      </c>
      <c r="R72" s="157" t="s">
        <v>363</v>
      </c>
      <c r="S72" s="157" t="s">
        <v>187</v>
      </c>
      <c r="T72" s="157" t="s">
        <v>168</v>
      </c>
      <c r="U72" s="157">
        <v>0</v>
      </c>
      <c r="V72" s="157">
        <f>ROUND(E72*U72,2)</f>
        <v>0</v>
      </c>
      <c r="W72" s="157"/>
      <c r="X72" s="157" t="s">
        <v>183</v>
      </c>
      <c r="Y72" s="148"/>
      <c r="Z72" s="148"/>
      <c r="AA72" s="148"/>
      <c r="AB72" s="148"/>
      <c r="AC72" s="148"/>
      <c r="AD72" s="148"/>
      <c r="AE72" s="148"/>
      <c r="AF72" s="148"/>
      <c r="AG72" s="148" t="s">
        <v>184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ht="78.75" outlineLevel="1" x14ac:dyDescent="0.2">
      <c r="A73" s="155"/>
      <c r="B73" s="190"/>
      <c r="C73" s="191" t="s">
        <v>1905</v>
      </c>
      <c r="D73" s="192"/>
      <c r="E73" s="193"/>
      <c r="F73" s="194"/>
      <c r="G73" s="195"/>
      <c r="H73" s="158"/>
      <c r="I73" s="157"/>
      <c r="J73" s="158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55"/>
      <c r="B74" s="156"/>
      <c r="C74" s="187" t="s">
        <v>1389</v>
      </c>
      <c r="D74" s="185"/>
      <c r="E74" s="186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200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55"/>
      <c r="B75" s="156"/>
      <c r="C75" s="187" t="s">
        <v>1390</v>
      </c>
      <c r="D75" s="185"/>
      <c r="E75" s="186">
        <v>16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200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66">
        <v>24</v>
      </c>
      <c r="B76" s="167" t="s">
        <v>1391</v>
      </c>
      <c r="C76" s="181" t="s">
        <v>1392</v>
      </c>
      <c r="D76" s="168" t="s">
        <v>242</v>
      </c>
      <c r="E76" s="169">
        <v>4</v>
      </c>
      <c r="F76" s="170"/>
      <c r="G76" s="171">
        <f>ROUND(E76*F76,2)</f>
        <v>0</v>
      </c>
      <c r="H76" s="158">
        <v>0</v>
      </c>
      <c r="I76" s="157">
        <f>ROUND(E76*H76,2)</f>
        <v>0</v>
      </c>
      <c r="J76" s="158">
        <v>776</v>
      </c>
      <c r="K76" s="157">
        <f>ROUND(E76*J76,2)</f>
        <v>3104</v>
      </c>
      <c r="L76" s="157">
        <v>15</v>
      </c>
      <c r="M76" s="157">
        <f>G76*(1+L76/100)</f>
        <v>0</v>
      </c>
      <c r="N76" s="157">
        <v>0</v>
      </c>
      <c r="O76" s="157">
        <f>ROUND(E76*N76,2)</f>
        <v>0</v>
      </c>
      <c r="P76" s="157">
        <v>0</v>
      </c>
      <c r="Q76" s="157">
        <f>ROUND(E76*P76,2)</f>
        <v>0</v>
      </c>
      <c r="R76" s="157"/>
      <c r="S76" s="157" t="s">
        <v>167</v>
      </c>
      <c r="T76" s="157" t="s">
        <v>168</v>
      </c>
      <c r="U76" s="157">
        <v>0</v>
      </c>
      <c r="V76" s="157">
        <f>ROUND(E76*U76,2)</f>
        <v>0</v>
      </c>
      <c r="W76" s="157"/>
      <c r="X76" s="157" t="s">
        <v>169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407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55"/>
      <c r="B77" s="156"/>
      <c r="C77" s="187" t="s">
        <v>1393</v>
      </c>
      <c r="D77" s="185"/>
      <c r="E77" s="186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200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55"/>
      <c r="B78" s="156"/>
      <c r="C78" s="187" t="s">
        <v>75</v>
      </c>
      <c r="D78" s="185"/>
      <c r="E78" s="186">
        <v>4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200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ht="22.5" outlineLevel="1" x14ac:dyDescent="0.2">
      <c r="A79" s="166">
        <v>25</v>
      </c>
      <c r="B79" s="167" t="s">
        <v>1394</v>
      </c>
      <c r="C79" s="181" t="s">
        <v>1395</v>
      </c>
      <c r="D79" s="168" t="s">
        <v>242</v>
      </c>
      <c r="E79" s="169">
        <v>4</v>
      </c>
      <c r="F79" s="170"/>
      <c r="G79" s="171">
        <f>ROUND(E79*F79,2)</f>
        <v>0</v>
      </c>
      <c r="H79" s="158">
        <v>0</v>
      </c>
      <c r="I79" s="157">
        <f>ROUND(E79*H79,2)</f>
        <v>0</v>
      </c>
      <c r="J79" s="158">
        <v>5240</v>
      </c>
      <c r="K79" s="157">
        <f>ROUND(E79*J79,2)</f>
        <v>20960</v>
      </c>
      <c r="L79" s="157">
        <v>15</v>
      </c>
      <c r="M79" s="157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7"/>
      <c r="S79" s="157" t="s">
        <v>167</v>
      </c>
      <c r="T79" s="157" t="s">
        <v>168</v>
      </c>
      <c r="U79" s="157">
        <v>0</v>
      </c>
      <c r="V79" s="157">
        <f>ROUND(E79*U79,2)</f>
        <v>0</v>
      </c>
      <c r="W79" s="157"/>
      <c r="X79" s="157" t="s">
        <v>169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407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155"/>
      <c r="B80" s="156"/>
      <c r="C80" s="187" t="s">
        <v>1393</v>
      </c>
      <c r="D80" s="185"/>
      <c r="E80" s="186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200</v>
      </c>
      <c r="AH80" s="148">
        <v>0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55"/>
      <c r="B81" s="156"/>
      <c r="C81" s="187" t="s">
        <v>75</v>
      </c>
      <c r="D81" s="185"/>
      <c r="E81" s="186">
        <v>4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200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x14ac:dyDescent="0.2">
      <c r="A82" s="160" t="s">
        <v>162</v>
      </c>
      <c r="B82" s="161" t="s">
        <v>71</v>
      </c>
      <c r="C82" s="179" t="s">
        <v>72</v>
      </c>
      <c r="D82" s="162"/>
      <c r="E82" s="163"/>
      <c r="F82" s="164"/>
      <c r="G82" s="165">
        <f>SUMIF(AG83:AG83,"&lt;&gt;NOR",G83:G83)</f>
        <v>0</v>
      </c>
      <c r="H82" s="159"/>
      <c r="I82" s="159">
        <f>SUM(I83:I83)</f>
        <v>447.41</v>
      </c>
      <c r="J82" s="159"/>
      <c r="K82" s="159">
        <f>SUM(K83:K83)</f>
        <v>1014.2</v>
      </c>
      <c r="L82" s="159"/>
      <c r="M82" s="159">
        <f>SUM(M83:M83)</f>
        <v>0</v>
      </c>
      <c r="N82" s="159"/>
      <c r="O82" s="159">
        <f>SUM(O83:O83)</f>
        <v>0.04</v>
      </c>
      <c r="P82" s="159"/>
      <c r="Q82" s="159">
        <f>SUM(Q83:Q83)</f>
        <v>0</v>
      </c>
      <c r="R82" s="159"/>
      <c r="S82" s="159"/>
      <c r="T82" s="159"/>
      <c r="U82" s="159"/>
      <c r="V82" s="159">
        <f>SUM(V83:V83)</f>
        <v>2.12</v>
      </c>
      <c r="W82" s="159"/>
      <c r="X82" s="159"/>
      <c r="Y82" s="148"/>
      <c r="AG82" t="s">
        <v>163</v>
      </c>
    </row>
    <row r="83" spans="1:60" ht="22.5" outlineLevel="1" x14ac:dyDescent="0.2">
      <c r="A83" s="172">
        <v>26</v>
      </c>
      <c r="B83" s="173" t="s">
        <v>248</v>
      </c>
      <c r="C83" s="180" t="s">
        <v>249</v>
      </c>
      <c r="D83" s="174" t="s">
        <v>218</v>
      </c>
      <c r="E83" s="175">
        <v>2.1</v>
      </c>
      <c r="F83" s="176"/>
      <c r="G83" s="177">
        <f>ROUND(E83*F83,2)</f>
        <v>0</v>
      </c>
      <c r="H83" s="158">
        <v>213.05</v>
      </c>
      <c r="I83" s="157">
        <f>ROUND(E83*H83,2)</f>
        <v>447.41</v>
      </c>
      <c r="J83" s="158">
        <v>482.95</v>
      </c>
      <c r="K83" s="157">
        <f>ROUND(E83*J83,2)</f>
        <v>1014.2</v>
      </c>
      <c r="L83" s="157">
        <v>15</v>
      </c>
      <c r="M83" s="157">
        <f>G83*(1+L83/100)</f>
        <v>0</v>
      </c>
      <c r="N83" s="157">
        <v>1.8599999999999998E-2</v>
      </c>
      <c r="O83" s="157">
        <f>ROUND(E83*N83,2)</f>
        <v>0.04</v>
      </c>
      <c r="P83" s="157">
        <v>0</v>
      </c>
      <c r="Q83" s="157">
        <f>ROUND(E83*P83,2)</f>
        <v>0</v>
      </c>
      <c r="R83" s="157"/>
      <c r="S83" s="157" t="s">
        <v>187</v>
      </c>
      <c r="T83" s="157" t="s">
        <v>187</v>
      </c>
      <c r="U83" s="157">
        <v>1.0109999999999999</v>
      </c>
      <c r="V83" s="157">
        <f>ROUND(E83*U83,2)</f>
        <v>2.12</v>
      </c>
      <c r="W83" s="157"/>
      <c r="X83" s="157" t="s">
        <v>169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170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x14ac:dyDescent="0.2">
      <c r="A84" s="160" t="s">
        <v>162</v>
      </c>
      <c r="B84" s="161" t="s">
        <v>91</v>
      </c>
      <c r="C84" s="179" t="s">
        <v>92</v>
      </c>
      <c r="D84" s="162"/>
      <c r="E84" s="163"/>
      <c r="F84" s="164"/>
      <c r="G84" s="165">
        <f>SUMIF(AG85:AG85,"&lt;&gt;NOR",G85:G85)</f>
        <v>0</v>
      </c>
      <c r="H84" s="159"/>
      <c r="I84" s="159">
        <f>SUM(I85:I85)</f>
        <v>0</v>
      </c>
      <c r="J84" s="159"/>
      <c r="K84" s="159">
        <f>SUM(K85:K85)</f>
        <v>53.19</v>
      </c>
      <c r="L84" s="159"/>
      <c r="M84" s="159">
        <f>SUM(M85:M85)</f>
        <v>0</v>
      </c>
      <c r="N84" s="159"/>
      <c r="O84" s="159">
        <f>SUM(O85:O85)</f>
        <v>0</v>
      </c>
      <c r="P84" s="159"/>
      <c r="Q84" s="159">
        <f>SUM(Q85:Q85)</f>
        <v>0</v>
      </c>
      <c r="R84" s="159"/>
      <c r="S84" s="159"/>
      <c r="T84" s="159"/>
      <c r="U84" s="159"/>
      <c r="V84" s="159">
        <f>SUM(V85:V85)</f>
        <v>0.13</v>
      </c>
      <c r="W84" s="159"/>
      <c r="X84" s="159"/>
      <c r="Y84" s="148"/>
      <c r="AG84" t="s">
        <v>163</v>
      </c>
    </row>
    <row r="85" spans="1:60" outlineLevel="1" x14ac:dyDescent="0.2">
      <c r="A85" s="172">
        <v>27</v>
      </c>
      <c r="B85" s="173" t="s">
        <v>517</v>
      </c>
      <c r="C85" s="180" t="s">
        <v>518</v>
      </c>
      <c r="D85" s="174" t="s">
        <v>231</v>
      </c>
      <c r="E85" s="175">
        <v>6.8099999999999994E-2</v>
      </c>
      <c r="F85" s="176"/>
      <c r="G85" s="177">
        <f>ROUND(E85*F85,2)</f>
        <v>0</v>
      </c>
      <c r="H85" s="158">
        <v>0</v>
      </c>
      <c r="I85" s="157">
        <f>ROUND(E85*H85,2)</f>
        <v>0</v>
      </c>
      <c r="J85" s="158">
        <v>781</v>
      </c>
      <c r="K85" s="157">
        <f>ROUND(E85*J85,2)</f>
        <v>53.19</v>
      </c>
      <c r="L85" s="157">
        <v>15</v>
      </c>
      <c r="M85" s="157">
        <f>G85*(1+L85/100)</f>
        <v>0</v>
      </c>
      <c r="N85" s="157">
        <v>0</v>
      </c>
      <c r="O85" s="157">
        <f>ROUND(E85*N85,2)</f>
        <v>0</v>
      </c>
      <c r="P85" s="157">
        <v>0</v>
      </c>
      <c r="Q85" s="157">
        <f>ROUND(E85*P85,2)</f>
        <v>0</v>
      </c>
      <c r="R85" s="157"/>
      <c r="S85" s="157" t="s">
        <v>187</v>
      </c>
      <c r="T85" s="157" t="s">
        <v>187</v>
      </c>
      <c r="U85" s="157">
        <v>1.8720000000000001</v>
      </c>
      <c r="V85" s="157">
        <f>ROUND(E85*U85,2)</f>
        <v>0.13</v>
      </c>
      <c r="W85" s="157"/>
      <c r="X85" s="157" t="s">
        <v>169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454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x14ac:dyDescent="0.2">
      <c r="A86" s="160" t="s">
        <v>162</v>
      </c>
      <c r="B86" s="161" t="s">
        <v>113</v>
      </c>
      <c r="C86" s="179" t="s">
        <v>114</v>
      </c>
      <c r="D86" s="162"/>
      <c r="E86" s="163"/>
      <c r="F86" s="164"/>
      <c r="G86" s="165">
        <f>SUMIF(AG87:AG92,"&lt;&gt;NOR",G87:G92)</f>
        <v>0</v>
      </c>
      <c r="H86" s="159"/>
      <c r="I86" s="159">
        <f>SUM(I87:I92)</f>
        <v>3253.14</v>
      </c>
      <c r="J86" s="159"/>
      <c r="K86" s="159">
        <f>SUM(K87:K92)</f>
        <v>36830.230000000003</v>
      </c>
      <c r="L86" s="159"/>
      <c r="M86" s="159">
        <f>SUM(M87:M92)</f>
        <v>0</v>
      </c>
      <c r="N86" s="159"/>
      <c r="O86" s="159">
        <f>SUM(O87:O92)</f>
        <v>0.14000000000000001</v>
      </c>
      <c r="P86" s="159"/>
      <c r="Q86" s="159">
        <f>SUM(Q87:Q92)</f>
        <v>0</v>
      </c>
      <c r="R86" s="159"/>
      <c r="S86" s="159"/>
      <c r="T86" s="159"/>
      <c r="U86" s="159"/>
      <c r="V86" s="159">
        <f>SUM(V87:V92)</f>
        <v>33.29</v>
      </c>
      <c r="W86" s="159"/>
      <c r="X86" s="159"/>
      <c r="Y86" s="148"/>
      <c r="AG86" t="s">
        <v>163</v>
      </c>
    </row>
    <row r="87" spans="1:60" outlineLevel="1" x14ac:dyDescent="0.2">
      <c r="A87" s="166">
        <v>28</v>
      </c>
      <c r="B87" s="167" t="s">
        <v>614</v>
      </c>
      <c r="C87" s="181" t="s">
        <v>615</v>
      </c>
      <c r="D87" s="168" t="s">
        <v>343</v>
      </c>
      <c r="E87" s="169">
        <v>91.5</v>
      </c>
      <c r="F87" s="170"/>
      <c r="G87" s="171">
        <f>ROUND(E87*F87,2)</f>
        <v>0</v>
      </c>
      <c r="H87" s="158">
        <v>5.9</v>
      </c>
      <c r="I87" s="157">
        <f>ROUND(E87*H87,2)</f>
        <v>539.85</v>
      </c>
      <c r="J87" s="158">
        <v>223.6</v>
      </c>
      <c r="K87" s="157">
        <f>ROUND(E87*J87,2)</f>
        <v>20459.400000000001</v>
      </c>
      <c r="L87" s="157">
        <v>15</v>
      </c>
      <c r="M87" s="157">
        <f>G87*(1+L87/100)</f>
        <v>0</v>
      </c>
      <c r="N87" s="157">
        <v>9.8999999999999999E-4</v>
      </c>
      <c r="O87" s="157">
        <f>ROUND(E87*N87,2)</f>
        <v>0.09</v>
      </c>
      <c r="P87" s="157">
        <v>0</v>
      </c>
      <c r="Q87" s="157">
        <f>ROUND(E87*P87,2)</f>
        <v>0</v>
      </c>
      <c r="R87" s="157"/>
      <c r="S87" s="157" t="s">
        <v>187</v>
      </c>
      <c r="T87" s="157" t="s">
        <v>187</v>
      </c>
      <c r="U87" s="157">
        <v>0.36099999999999999</v>
      </c>
      <c r="V87" s="157">
        <f>ROUND(E87*U87,2)</f>
        <v>33.03</v>
      </c>
      <c r="W87" s="157"/>
      <c r="X87" s="157" t="s">
        <v>169</v>
      </c>
      <c r="Y87" s="148"/>
      <c r="Z87" s="148"/>
      <c r="AA87" s="148"/>
      <c r="AB87" s="148"/>
      <c r="AC87" s="148"/>
      <c r="AD87" s="148"/>
      <c r="AE87" s="148"/>
      <c r="AF87" s="148"/>
      <c r="AG87" s="148" t="s">
        <v>407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55"/>
      <c r="B88" s="156"/>
      <c r="C88" s="187" t="s">
        <v>1396</v>
      </c>
      <c r="D88" s="185"/>
      <c r="E88" s="186">
        <v>91.5</v>
      </c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8"/>
      <c r="Z88" s="148"/>
      <c r="AA88" s="148"/>
      <c r="AB88" s="148"/>
      <c r="AC88" s="148"/>
      <c r="AD88" s="148"/>
      <c r="AE88" s="148"/>
      <c r="AF88" s="148"/>
      <c r="AG88" s="148" t="s">
        <v>200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66">
        <v>29</v>
      </c>
      <c r="B89" s="167" t="s">
        <v>623</v>
      </c>
      <c r="C89" s="181" t="s">
        <v>624</v>
      </c>
      <c r="D89" s="168" t="s">
        <v>198</v>
      </c>
      <c r="E89" s="169">
        <v>2.0203199999999999</v>
      </c>
      <c r="F89" s="170"/>
      <c r="G89" s="171">
        <f>ROUND(E89*F89,2)</f>
        <v>0</v>
      </c>
      <c r="H89" s="158">
        <v>1343</v>
      </c>
      <c r="I89" s="157">
        <f>ROUND(E89*H89,2)</f>
        <v>2713.29</v>
      </c>
      <c r="J89" s="158">
        <v>0</v>
      </c>
      <c r="K89" s="157">
        <f>ROUND(E89*J89,2)</f>
        <v>0</v>
      </c>
      <c r="L89" s="157">
        <v>15</v>
      </c>
      <c r="M89" s="157">
        <f>G89*(1+L89/100)</f>
        <v>0</v>
      </c>
      <c r="N89" s="157">
        <v>2.3570000000000001E-2</v>
      </c>
      <c r="O89" s="157">
        <f>ROUND(E89*N89,2)</f>
        <v>0.05</v>
      </c>
      <c r="P89" s="157">
        <v>0</v>
      </c>
      <c r="Q89" s="157">
        <f>ROUND(E89*P89,2)</f>
        <v>0</v>
      </c>
      <c r="R89" s="157"/>
      <c r="S89" s="157" t="s">
        <v>187</v>
      </c>
      <c r="T89" s="157" t="s">
        <v>187</v>
      </c>
      <c r="U89" s="157">
        <v>0</v>
      </c>
      <c r="V89" s="157">
        <f>ROUND(E89*U89,2)</f>
        <v>0</v>
      </c>
      <c r="W89" s="157"/>
      <c r="X89" s="157" t="s">
        <v>169</v>
      </c>
      <c r="Y89" s="148"/>
      <c r="Z89" s="148"/>
      <c r="AA89" s="148"/>
      <c r="AB89" s="148"/>
      <c r="AC89" s="148"/>
      <c r="AD89" s="148"/>
      <c r="AE89" s="148"/>
      <c r="AF89" s="148"/>
      <c r="AG89" s="148" t="s">
        <v>407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155"/>
      <c r="B90" s="156"/>
      <c r="C90" s="187" t="s">
        <v>1397</v>
      </c>
      <c r="D90" s="185"/>
      <c r="E90" s="186">
        <v>2.0203199999999999</v>
      </c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48"/>
      <c r="Z90" s="148"/>
      <c r="AA90" s="148"/>
      <c r="AB90" s="148"/>
      <c r="AC90" s="148"/>
      <c r="AD90" s="148"/>
      <c r="AE90" s="148"/>
      <c r="AF90" s="148"/>
      <c r="AG90" s="148" t="s">
        <v>200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22.5" outlineLevel="1" x14ac:dyDescent="0.2">
      <c r="A91" s="172">
        <v>30</v>
      </c>
      <c r="B91" s="173" t="s">
        <v>638</v>
      </c>
      <c r="C91" s="180" t="s">
        <v>639</v>
      </c>
      <c r="D91" s="174" t="s">
        <v>231</v>
      </c>
      <c r="E91" s="175">
        <v>0.13819999999999999</v>
      </c>
      <c r="F91" s="176"/>
      <c r="G91" s="177">
        <f>ROUND(E91*F91,2)</f>
        <v>0</v>
      </c>
      <c r="H91" s="158">
        <v>0</v>
      </c>
      <c r="I91" s="157">
        <f>ROUND(E91*H91,2)</f>
        <v>0</v>
      </c>
      <c r="J91" s="158">
        <v>1507</v>
      </c>
      <c r="K91" s="157">
        <f>ROUND(E91*J91,2)</f>
        <v>208.27</v>
      </c>
      <c r="L91" s="157">
        <v>15</v>
      </c>
      <c r="M91" s="157">
        <f>G91*(1+L91/100)</f>
        <v>0</v>
      </c>
      <c r="N91" s="157">
        <v>0</v>
      </c>
      <c r="O91" s="157">
        <f>ROUND(E91*N91,2)</f>
        <v>0</v>
      </c>
      <c r="P91" s="157">
        <v>0</v>
      </c>
      <c r="Q91" s="157">
        <f>ROUND(E91*P91,2)</f>
        <v>0</v>
      </c>
      <c r="R91" s="157"/>
      <c r="S91" s="157" t="s">
        <v>187</v>
      </c>
      <c r="T91" s="157" t="s">
        <v>187</v>
      </c>
      <c r="U91" s="157">
        <v>1.863</v>
      </c>
      <c r="V91" s="157">
        <f>ROUND(E91*U91,2)</f>
        <v>0.26</v>
      </c>
      <c r="W91" s="157"/>
      <c r="X91" s="157" t="s">
        <v>640</v>
      </c>
      <c r="Y91" s="148"/>
      <c r="Z91" s="148"/>
      <c r="AA91" s="148"/>
      <c r="AB91" s="148"/>
      <c r="AC91" s="148"/>
      <c r="AD91" s="148"/>
      <c r="AE91" s="148"/>
      <c r="AF91" s="148"/>
      <c r="AG91" s="148" t="s">
        <v>641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72">
        <v>31</v>
      </c>
      <c r="B92" s="173" t="s">
        <v>630</v>
      </c>
      <c r="C92" s="180" t="s">
        <v>631</v>
      </c>
      <c r="D92" s="174" t="s">
        <v>198</v>
      </c>
      <c r="E92" s="175">
        <v>2.0203199999999999</v>
      </c>
      <c r="F92" s="176"/>
      <c r="G92" s="177">
        <f>ROUND(E92*F92,2)</f>
        <v>0</v>
      </c>
      <c r="H92" s="158">
        <v>0</v>
      </c>
      <c r="I92" s="157">
        <f>ROUND(E92*H92,2)</f>
        <v>0</v>
      </c>
      <c r="J92" s="158">
        <v>8000</v>
      </c>
      <c r="K92" s="157">
        <f>ROUND(E92*J92,2)</f>
        <v>16162.56</v>
      </c>
      <c r="L92" s="157">
        <v>15</v>
      </c>
      <c r="M92" s="157">
        <f>G92*(1+L92/100)</f>
        <v>0</v>
      </c>
      <c r="N92" s="157">
        <v>0</v>
      </c>
      <c r="O92" s="157">
        <f>ROUND(E92*N92,2)</f>
        <v>0</v>
      </c>
      <c r="P92" s="157">
        <v>0</v>
      </c>
      <c r="Q92" s="157">
        <f>ROUND(E92*P92,2)</f>
        <v>0</v>
      </c>
      <c r="R92" s="157"/>
      <c r="S92" s="157" t="s">
        <v>167</v>
      </c>
      <c r="T92" s="157" t="s">
        <v>1398</v>
      </c>
      <c r="U92" s="157">
        <v>0</v>
      </c>
      <c r="V92" s="157">
        <f>ROUND(E92*U92,2)</f>
        <v>0</v>
      </c>
      <c r="W92" s="157"/>
      <c r="X92" s="157" t="s">
        <v>169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170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x14ac:dyDescent="0.2">
      <c r="A93" s="160" t="s">
        <v>162</v>
      </c>
      <c r="B93" s="161" t="s">
        <v>129</v>
      </c>
      <c r="C93" s="179" t="s">
        <v>130</v>
      </c>
      <c r="D93" s="162"/>
      <c r="E93" s="163"/>
      <c r="F93" s="164"/>
      <c r="G93" s="165">
        <f>SUMIF(AG94:AG95,"&lt;&gt;NOR",G94:G95)</f>
        <v>0</v>
      </c>
      <c r="H93" s="159"/>
      <c r="I93" s="159">
        <f>SUM(I94:I95)</f>
        <v>50.74</v>
      </c>
      <c r="J93" s="159"/>
      <c r="K93" s="159">
        <f>SUM(K94:K95)</f>
        <v>128.18</v>
      </c>
      <c r="L93" s="159"/>
      <c r="M93" s="159">
        <f>SUM(M94:M95)</f>
        <v>0</v>
      </c>
      <c r="N93" s="159"/>
      <c r="O93" s="159">
        <f>SUM(O94:O95)</f>
        <v>0</v>
      </c>
      <c r="P93" s="159"/>
      <c r="Q93" s="159">
        <f>SUM(Q94:Q95)</f>
        <v>0</v>
      </c>
      <c r="R93" s="159"/>
      <c r="S93" s="159"/>
      <c r="T93" s="159"/>
      <c r="U93" s="159"/>
      <c r="V93" s="159">
        <f>SUM(V94:V95)</f>
        <v>0.28000000000000003</v>
      </c>
      <c r="W93" s="159"/>
      <c r="X93" s="159"/>
      <c r="Y93" s="148"/>
      <c r="AG93" t="s">
        <v>163</v>
      </c>
    </row>
    <row r="94" spans="1:60" outlineLevel="1" x14ac:dyDescent="0.2">
      <c r="A94" s="172">
        <v>32</v>
      </c>
      <c r="B94" s="173" t="s">
        <v>830</v>
      </c>
      <c r="C94" s="180" t="s">
        <v>831</v>
      </c>
      <c r="D94" s="174" t="s">
        <v>218</v>
      </c>
      <c r="E94" s="175">
        <v>2.1</v>
      </c>
      <c r="F94" s="176"/>
      <c r="G94" s="177">
        <f>ROUND(E94*F94,2)</f>
        <v>0</v>
      </c>
      <c r="H94" s="158">
        <v>4.16</v>
      </c>
      <c r="I94" s="157">
        <f>ROUND(E94*H94,2)</f>
        <v>8.74</v>
      </c>
      <c r="J94" s="158">
        <v>16.04</v>
      </c>
      <c r="K94" s="157">
        <f>ROUND(E94*J94,2)</f>
        <v>33.68</v>
      </c>
      <c r="L94" s="157">
        <v>15</v>
      </c>
      <c r="M94" s="157">
        <f>G94*(1+L94/100)</f>
        <v>0</v>
      </c>
      <c r="N94" s="157">
        <v>6.9999999999999994E-5</v>
      </c>
      <c r="O94" s="157">
        <f>ROUND(E94*N94,2)</f>
        <v>0</v>
      </c>
      <c r="P94" s="157">
        <v>0</v>
      </c>
      <c r="Q94" s="157">
        <f>ROUND(E94*P94,2)</f>
        <v>0</v>
      </c>
      <c r="R94" s="157"/>
      <c r="S94" s="157" t="s">
        <v>187</v>
      </c>
      <c r="T94" s="157" t="s">
        <v>187</v>
      </c>
      <c r="U94" s="157">
        <v>3.2480000000000002E-2</v>
      </c>
      <c r="V94" s="157">
        <f>ROUND(E94*U94,2)</f>
        <v>7.0000000000000007E-2</v>
      </c>
      <c r="W94" s="157"/>
      <c r="X94" s="157" t="s">
        <v>169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407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172">
        <v>33</v>
      </c>
      <c r="B95" s="173" t="s">
        <v>836</v>
      </c>
      <c r="C95" s="180" t="s">
        <v>837</v>
      </c>
      <c r="D95" s="174" t="s">
        <v>218</v>
      </c>
      <c r="E95" s="175">
        <v>2.1</v>
      </c>
      <c r="F95" s="176"/>
      <c r="G95" s="177">
        <f>ROUND(E95*F95,2)</f>
        <v>0</v>
      </c>
      <c r="H95" s="158">
        <v>20</v>
      </c>
      <c r="I95" s="157">
        <f>ROUND(E95*H95,2)</f>
        <v>42</v>
      </c>
      <c r="J95" s="158">
        <v>45</v>
      </c>
      <c r="K95" s="157">
        <f>ROUND(E95*J95,2)</f>
        <v>94.5</v>
      </c>
      <c r="L95" s="157">
        <v>15</v>
      </c>
      <c r="M95" s="157">
        <f>G95*(1+L95/100)</f>
        <v>0</v>
      </c>
      <c r="N95" s="157">
        <v>2.5000000000000001E-4</v>
      </c>
      <c r="O95" s="157">
        <f>ROUND(E95*N95,2)</f>
        <v>0</v>
      </c>
      <c r="P95" s="157">
        <v>0</v>
      </c>
      <c r="Q95" s="157">
        <f>ROUND(E95*P95,2)</f>
        <v>0</v>
      </c>
      <c r="R95" s="157"/>
      <c r="S95" s="157" t="s">
        <v>167</v>
      </c>
      <c r="T95" s="157" t="s">
        <v>168</v>
      </c>
      <c r="U95" s="157">
        <v>0.1</v>
      </c>
      <c r="V95" s="157">
        <f>ROUND(E95*U95,2)</f>
        <v>0.21</v>
      </c>
      <c r="W95" s="157"/>
      <c r="X95" s="157" t="s">
        <v>169</v>
      </c>
      <c r="Y95" s="148"/>
      <c r="Z95" s="148"/>
      <c r="AA95" s="148"/>
      <c r="AB95" s="148"/>
      <c r="AC95" s="148"/>
      <c r="AD95" s="148"/>
      <c r="AE95" s="148"/>
      <c r="AF95" s="148"/>
      <c r="AG95" s="148" t="s">
        <v>407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x14ac:dyDescent="0.2">
      <c r="A96" s="160" t="s">
        <v>162</v>
      </c>
      <c r="B96" s="161" t="s">
        <v>111</v>
      </c>
      <c r="C96" s="179" t="s">
        <v>112</v>
      </c>
      <c r="D96" s="162"/>
      <c r="E96" s="163"/>
      <c r="F96" s="164"/>
      <c r="G96" s="165">
        <f>SUMIF(AG97:AG117,"&lt;&gt;NOR",G97:G117)</f>
        <v>0</v>
      </c>
      <c r="H96" s="159"/>
      <c r="I96" s="159">
        <f>SUM(I97:I117)</f>
        <v>29327.68</v>
      </c>
      <c r="J96" s="159"/>
      <c r="K96" s="159">
        <f>SUM(K97:K117)</f>
        <v>22894.91</v>
      </c>
      <c r="L96" s="159"/>
      <c r="M96" s="159">
        <f>SUM(M97:M117)</f>
        <v>0</v>
      </c>
      <c r="N96" s="159"/>
      <c r="O96" s="159">
        <f>SUM(O97:O117)</f>
        <v>0</v>
      </c>
      <c r="P96" s="159"/>
      <c r="Q96" s="159">
        <f>SUM(Q97:Q117)</f>
        <v>0</v>
      </c>
      <c r="R96" s="159"/>
      <c r="S96" s="159"/>
      <c r="T96" s="159"/>
      <c r="U96" s="159"/>
      <c r="V96" s="159">
        <f>SUM(V97:V117)</f>
        <v>3.41</v>
      </c>
      <c r="W96" s="159"/>
      <c r="X96" s="159"/>
      <c r="Y96" s="148"/>
      <c r="AG96" t="s">
        <v>163</v>
      </c>
    </row>
    <row r="97" spans="1:60" outlineLevel="1" x14ac:dyDescent="0.2">
      <c r="A97" s="166">
        <v>34</v>
      </c>
      <c r="B97" s="167" t="s">
        <v>1399</v>
      </c>
      <c r="C97" s="181" t="s">
        <v>1400</v>
      </c>
      <c r="D97" s="168" t="s">
        <v>242</v>
      </c>
      <c r="E97" s="169">
        <v>42</v>
      </c>
      <c r="F97" s="170"/>
      <c r="G97" s="171">
        <f>ROUND(E97*F97,2)</f>
        <v>0</v>
      </c>
      <c r="H97" s="158">
        <v>0</v>
      </c>
      <c r="I97" s="157">
        <f>ROUND(E97*H97,2)</f>
        <v>0</v>
      </c>
      <c r="J97" s="158">
        <v>394</v>
      </c>
      <c r="K97" s="157">
        <f>ROUND(E97*J97,2)</f>
        <v>16548</v>
      </c>
      <c r="L97" s="157">
        <v>15</v>
      </c>
      <c r="M97" s="157">
        <f>G97*(1+L97/100)</f>
        <v>0</v>
      </c>
      <c r="N97" s="157">
        <v>0</v>
      </c>
      <c r="O97" s="157">
        <f>ROUND(E97*N97,2)</f>
        <v>0</v>
      </c>
      <c r="P97" s="157">
        <v>0</v>
      </c>
      <c r="Q97" s="157">
        <f>ROUND(E97*P97,2)</f>
        <v>0</v>
      </c>
      <c r="R97" s="157"/>
      <c r="S97" s="157" t="s">
        <v>167</v>
      </c>
      <c r="T97" s="157" t="s">
        <v>168</v>
      </c>
      <c r="U97" s="157">
        <v>0</v>
      </c>
      <c r="V97" s="157">
        <f>ROUND(E97*U97,2)</f>
        <v>0</v>
      </c>
      <c r="W97" s="157"/>
      <c r="X97" s="157" t="s">
        <v>169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407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55"/>
      <c r="B98" s="156"/>
      <c r="C98" s="187" t="s">
        <v>1401</v>
      </c>
      <c r="D98" s="185"/>
      <c r="E98" s="186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8"/>
      <c r="Z98" s="148"/>
      <c r="AA98" s="148"/>
      <c r="AB98" s="148"/>
      <c r="AC98" s="148"/>
      <c r="AD98" s="148"/>
      <c r="AE98" s="148"/>
      <c r="AF98" s="148"/>
      <c r="AG98" s="148" t="s">
        <v>200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55"/>
      <c r="B99" s="156"/>
      <c r="C99" s="187" t="s">
        <v>1044</v>
      </c>
      <c r="D99" s="185"/>
      <c r="E99" s="186">
        <v>42</v>
      </c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200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66">
        <v>35</v>
      </c>
      <c r="B100" s="167" t="s">
        <v>1402</v>
      </c>
      <c r="C100" s="181" t="s">
        <v>1403</v>
      </c>
      <c r="D100" s="168" t="s">
        <v>242</v>
      </c>
      <c r="E100" s="169">
        <v>4</v>
      </c>
      <c r="F100" s="170"/>
      <c r="G100" s="171">
        <f>ROUND(E100*F100,2)</f>
        <v>0</v>
      </c>
      <c r="H100" s="158">
        <v>0</v>
      </c>
      <c r="I100" s="157">
        <f>ROUND(E100*H100,2)</f>
        <v>0</v>
      </c>
      <c r="J100" s="158">
        <v>1024</v>
      </c>
      <c r="K100" s="157">
        <f>ROUND(E100*J100,2)</f>
        <v>4096</v>
      </c>
      <c r="L100" s="157">
        <v>15</v>
      </c>
      <c r="M100" s="157">
        <f>G100*(1+L100/100)</f>
        <v>0</v>
      </c>
      <c r="N100" s="157">
        <v>0</v>
      </c>
      <c r="O100" s="157">
        <f>ROUND(E100*N100,2)</f>
        <v>0</v>
      </c>
      <c r="P100" s="157">
        <v>0</v>
      </c>
      <c r="Q100" s="157">
        <f>ROUND(E100*P100,2)</f>
        <v>0</v>
      </c>
      <c r="R100" s="157"/>
      <c r="S100" s="157" t="s">
        <v>167</v>
      </c>
      <c r="T100" s="157" t="s">
        <v>168</v>
      </c>
      <c r="U100" s="157">
        <v>0</v>
      </c>
      <c r="V100" s="157">
        <f>ROUND(E100*U100,2)</f>
        <v>0</v>
      </c>
      <c r="W100" s="157"/>
      <c r="X100" s="157" t="s">
        <v>169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407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55"/>
      <c r="B101" s="156"/>
      <c r="C101" s="187" t="s">
        <v>1393</v>
      </c>
      <c r="D101" s="185"/>
      <c r="E101" s="186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200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55"/>
      <c r="B102" s="156"/>
      <c r="C102" s="187" t="s">
        <v>75</v>
      </c>
      <c r="D102" s="185"/>
      <c r="E102" s="186">
        <v>4</v>
      </c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48"/>
      <c r="Z102" s="148"/>
      <c r="AA102" s="148"/>
      <c r="AB102" s="148"/>
      <c r="AC102" s="148"/>
      <c r="AD102" s="148"/>
      <c r="AE102" s="148"/>
      <c r="AF102" s="148"/>
      <c r="AG102" s="148" t="s">
        <v>200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66">
        <v>36</v>
      </c>
      <c r="B103" s="167" t="s">
        <v>1404</v>
      </c>
      <c r="C103" s="181" t="s">
        <v>1405</v>
      </c>
      <c r="D103" s="168" t="s">
        <v>242</v>
      </c>
      <c r="E103" s="169">
        <v>4</v>
      </c>
      <c r="F103" s="170"/>
      <c r="G103" s="171">
        <f>ROUND(E103*F103,2)</f>
        <v>0</v>
      </c>
      <c r="H103" s="158">
        <v>687.15</v>
      </c>
      <c r="I103" s="157">
        <f>ROUND(E103*H103,2)</f>
        <v>2748.6</v>
      </c>
      <c r="J103" s="158">
        <v>0</v>
      </c>
      <c r="K103" s="157">
        <f>ROUND(E103*J103,2)</f>
        <v>0</v>
      </c>
      <c r="L103" s="157">
        <v>15</v>
      </c>
      <c r="M103" s="157">
        <f>G103*(1+L103/100)</f>
        <v>0</v>
      </c>
      <c r="N103" s="157">
        <v>0</v>
      </c>
      <c r="O103" s="157">
        <f>ROUND(E103*N103,2)</f>
        <v>0</v>
      </c>
      <c r="P103" s="157">
        <v>0</v>
      </c>
      <c r="Q103" s="157">
        <f>ROUND(E103*P103,2)</f>
        <v>0</v>
      </c>
      <c r="R103" s="157" t="s">
        <v>363</v>
      </c>
      <c r="S103" s="157" t="s">
        <v>187</v>
      </c>
      <c r="T103" s="157" t="s">
        <v>168</v>
      </c>
      <c r="U103" s="157">
        <v>0</v>
      </c>
      <c r="V103" s="157">
        <f>ROUND(E103*U103,2)</f>
        <v>0</v>
      </c>
      <c r="W103" s="157"/>
      <c r="X103" s="157" t="s">
        <v>183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184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55"/>
      <c r="B104" s="156"/>
      <c r="C104" s="187" t="s">
        <v>1393</v>
      </c>
      <c r="D104" s="185"/>
      <c r="E104" s="186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200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55"/>
      <c r="B105" s="156"/>
      <c r="C105" s="187" t="s">
        <v>75</v>
      </c>
      <c r="D105" s="185"/>
      <c r="E105" s="186">
        <v>4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200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66">
        <v>37</v>
      </c>
      <c r="B106" s="167" t="s">
        <v>1406</v>
      </c>
      <c r="C106" s="181" t="s">
        <v>1407</v>
      </c>
      <c r="D106" s="168" t="s">
        <v>242</v>
      </c>
      <c r="E106" s="169">
        <v>4</v>
      </c>
      <c r="F106" s="170"/>
      <c r="G106" s="171">
        <f>ROUND(E106*F106,2)</f>
        <v>0</v>
      </c>
      <c r="H106" s="158">
        <v>368.52</v>
      </c>
      <c r="I106" s="157">
        <f>ROUND(E106*H106,2)</f>
        <v>1474.08</v>
      </c>
      <c r="J106" s="158">
        <v>0</v>
      </c>
      <c r="K106" s="157">
        <f>ROUND(E106*J106,2)</f>
        <v>0</v>
      </c>
      <c r="L106" s="157">
        <v>15</v>
      </c>
      <c r="M106" s="157">
        <f>G106*(1+L106/100)</f>
        <v>0</v>
      </c>
      <c r="N106" s="157">
        <v>0</v>
      </c>
      <c r="O106" s="157">
        <f>ROUND(E106*N106,2)</f>
        <v>0</v>
      </c>
      <c r="P106" s="157">
        <v>0</v>
      </c>
      <c r="Q106" s="157">
        <f>ROUND(E106*P106,2)</f>
        <v>0</v>
      </c>
      <c r="R106" s="157" t="s">
        <v>363</v>
      </c>
      <c r="S106" s="157" t="s">
        <v>187</v>
      </c>
      <c r="T106" s="157" t="s">
        <v>168</v>
      </c>
      <c r="U106" s="157">
        <v>0</v>
      </c>
      <c r="V106" s="157">
        <f>ROUND(E106*U106,2)</f>
        <v>0</v>
      </c>
      <c r="W106" s="157"/>
      <c r="X106" s="157" t="s">
        <v>183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184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55"/>
      <c r="B107" s="156"/>
      <c r="C107" s="187" t="s">
        <v>1393</v>
      </c>
      <c r="D107" s="185"/>
      <c r="E107" s="186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200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55"/>
      <c r="B108" s="156"/>
      <c r="C108" s="187" t="s">
        <v>75</v>
      </c>
      <c r="D108" s="185"/>
      <c r="E108" s="186">
        <v>4</v>
      </c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200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66">
        <v>38</v>
      </c>
      <c r="B109" s="167" t="s">
        <v>1408</v>
      </c>
      <c r="C109" s="181" t="s">
        <v>1409</v>
      </c>
      <c r="D109" s="168" t="s">
        <v>242</v>
      </c>
      <c r="E109" s="169">
        <v>1</v>
      </c>
      <c r="F109" s="170"/>
      <c r="G109" s="171">
        <f>ROUND(E109*F109,2)</f>
        <v>0</v>
      </c>
      <c r="H109" s="158">
        <v>23425</v>
      </c>
      <c r="I109" s="157">
        <f>ROUND(E109*H109,2)</f>
        <v>23425</v>
      </c>
      <c r="J109" s="158">
        <v>0</v>
      </c>
      <c r="K109" s="157">
        <f>ROUND(E109*J109,2)</f>
        <v>0</v>
      </c>
      <c r="L109" s="157">
        <v>15</v>
      </c>
      <c r="M109" s="157">
        <f>G109*(1+L109/100)</f>
        <v>0</v>
      </c>
      <c r="N109" s="157">
        <v>0</v>
      </c>
      <c r="O109" s="157">
        <f>ROUND(E109*N109,2)</f>
        <v>0</v>
      </c>
      <c r="P109" s="157">
        <v>0</v>
      </c>
      <c r="Q109" s="157">
        <f>ROUND(E109*P109,2)</f>
        <v>0</v>
      </c>
      <c r="R109" s="157"/>
      <c r="S109" s="157" t="s">
        <v>167</v>
      </c>
      <c r="T109" s="157" t="s">
        <v>168</v>
      </c>
      <c r="U109" s="157">
        <v>0</v>
      </c>
      <c r="V109" s="157">
        <f>ROUND(E109*U109,2)</f>
        <v>0</v>
      </c>
      <c r="W109" s="157"/>
      <c r="X109" s="157" t="s">
        <v>183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1330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45" outlineLevel="1" x14ac:dyDescent="0.2">
      <c r="A110" s="155"/>
      <c r="B110" s="156"/>
      <c r="C110" s="196" t="s">
        <v>1908</v>
      </c>
      <c r="D110" s="188"/>
      <c r="E110" s="189"/>
      <c r="F110" s="194"/>
      <c r="G110" s="157"/>
      <c r="H110" s="158"/>
      <c r="I110" s="157"/>
      <c r="J110" s="158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55"/>
      <c r="B111" s="156"/>
      <c r="C111" s="187" t="s">
        <v>1410</v>
      </c>
      <c r="D111" s="185"/>
      <c r="E111" s="186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200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55"/>
      <c r="B112" s="156"/>
      <c r="C112" s="187" t="s">
        <v>67</v>
      </c>
      <c r="D112" s="185"/>
      <c r="E112" s="186">
        <v>1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8"/>
      <c r="Z112" s="148"/>
      <c r="AA112" s="148"/>
      <c r="AB112" s="148"/>
      <c r="AC112" s="148"/>
      <c r="AD112" s="148"/>
      <c r="AE112" s="148"/>
      <c r="AF112" s="148"/>
      <c r="AG112" s="148" t="s">
        <v>200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66">
        <v>39</v>
      </c>
      <c r="B113" s="167" t="s">
        <v>1408</v>
      </c>
      <c r="C113" s="181" t="s">
        <v>1411</v>
      </c>
      <c r="D113" s="168" t="s">
        <v>242</v>
      </c>
      <c r="E113" s="169">
        <v>1</v>
      </c>
      <c r="F113" s="170"/>
      <c r="G113" s="171">
        <f>ROUND(E113*F113,2)</f>
        <v>0</v>
      </c>
      <c r="H113" s="158">
        <v>1680</v>
      </c>
      <c r="I113" s="157">
        <f>ROUND(E113*H113,2)</f>
        <v>1680</v>
      </c>
      <c r="J113" s="158">
        <v>0</v>
      </c>
      <c r="K113" s="157">
        <f>ROUND(E113*J113,2)</f>
        <v>0</v>
      </c>
      <c r="L113" s="157">
        <v>15</v>
      </c>
      <c r="M113" s="157">
        <f>G113*(1+L113/100)</f>
        <v>0</v>
      </c>
      <c r="N113" s="157">
        <v>0</v>
      </c>
      <c r="O113" s="157">
        <f>ROUND(E113*N113,2)</f>
        <v>0</v>
      </c>
      <c r="P113" s="157">
        <v>0</v>
      </c>
      <c r="Q113" s="157">
        <f>ROUND(E113*P113,2)</f>
        <v>0</v>
      </c>
      <c r="R113" s="157"/>
      <c r="S113" s="157" t="s">
        <v>167</v>
      </c>
      <c r="T113" s="157" t="s">
        <v>168</v>
      </c>
      <c r="U113" s="157">
        <v>0</v>
      </c>
      <c r="V113" s="157">
        <f>ROUND(E113*U113,2)</f>
        <v>0</v>
      </c>
      <c r="W113" s="157"/>
      <c r="X113" s="157" t="s">
        <v>980</v>
      </c>
      <c r="Y113" s="148"/>
      <c r="Z113" s="148"/>
      <c r="AA113" s="148"/>
      <c r="AB113" s="148"/>
      <c r="AC113" s="148"/>
      <c r="AD113" s="148"/>
      <c r="AE113" s="148"/>
      <c r="AF113" s="148"/>
      <c r="AG113" s="148" t="s">
        <v>1412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ht="45" outlineLevel="1" x14ac:dyDescent="0.2">
      <c r="A114" s="155"/>
      <c r="B114" s="156"/>
      <c r="C114" s="196" t="s">
        <v>1906</v>
      </c>
      <c r="D114" s="188"/>
      <c r="E114" s="189"/>
      <c r="F114" s="194"/>
      <c r="G114" s="157"/>
      <c r="H114" s="158"/>
      <c r="I114" s="157"/>
      <c r="J114" s="158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">
      <c r="A115" s="155"/>
      <c r="B115" s="156"/>
      <c r="C115" s="187" t="s">
        <v>1410</v>
      </c>
      <c r="D115" s="185"/>
      <c r="E115" s="186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8"/>
      <c r="Z115" s="148"/>
      <c r="AA115" s="148"/>
      <c r="AB115" s="148"/>
      <c r="AC115" s="148"/>
      <c r="AD115" s="148"/>
      <c r="AE115" s="148"/>
      <c r="AF115" s="148"/>
      <c r="AG115" s="148" t="s">
        <v>200</v>
      </c>
      <c r="AH115" s="148">
        <v>0</v>
      </c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55"/>
      <c r="B116" s="156"/>
      <c r="C116" s="187" t="s">
        <v>67</v>
      </c>
      <c r="D116" s="185"/>
      <c r="E116" s="186">
        <v>1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200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72">
        <v>40</v>
      </c>
      <c r="B117" s="173" t="s">
        <v>1413</v>
      </c>
      <c r="C117" s="180" t="s">
        <v>1414</v>
      </c>
      <c r="D117" s="174" t="s">
        <v>231</v>
      </c>
      <c r="E117" s="175">
        <v>0.88097999999999999</v>
      </c>
      <c r="F117" s="176"/>
      <c r="G117" s="177">
        <f>ROUND(E117*F117,2)</f>
        <v>0</v>
      </c>
      <c r="H117" s="158">
        <v>0</v>
      </c>
      <c r="I117" s="157">
        <f>ROUND(E117*H117,2)</f>
        <v>0</v>
      </c>
      <c r="J117" s="158">
        <v>2555.0100000000002</v>
      </c>
      <c r="K117" s="157">
        <f>ROUND(E117*J117,2)</f>
        <v>2250.91</v>
      </c>
      <c r="L117" s="157">
        <v>15</v>
      </c>
      <c r="M117" s="157">
        <f>G117*(1+L117/100)</f>
        <v>0</v>
      </c>
      <c r="N117" s="157">
        <v>0</v>
      </c>
      <c r="O117" s="157">
        <f>ROUND(E117*N117,2)</f>
        <v>0</v>
      </c>
      <c r="P117" s="157">
        <v>0</v>
      </c>
      <c r="Q117" s="157">
        <f>ROUND(E117*P117,2)</f>
        <v>0</v>
      </c>
      <c r="R117" s="157"/>
      <c r="S117" s="157" t="s">
        <v>187</v>
      </c>
      <c r="T117" s="157" t="s">
        <v>168</v>
      </c>
      <c r="U117" s="157">
        <v>3.8660000000000001</v>
      </c>
      <c r="V117" s="157">
        <f>ROUND(E117*U117,2)</f>
        <v>3.41</v>
      </c>
      <c r="W117" s="157"/>
      <c r="X117" s="157" t="s">
        <v>169</v>
      </c>
      <c r="Y117" s="148"/>
      <c r="Z117" s="148"/>
      <c r="AA117" s="148"/>
      <c r="AB117" s="148"/>
      <c r="AC117" s="148"/>
      <c r="AD117" s="148"/>
      <c r="AE117" s="148"/>
      <c r="AF117" s="148"/>
      <c r="AG117" s="148" t="s">
        <v>407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x14ac:dyDescent="0.2">
      <c r="A118" s="160" t="s">
        <v>162</v>
      </c>
      <c r="B118" s="161" t="s">
        <v>87</v>
      </c>
      <c r="C118" s="179" t="s">
        <v>88</v>
      </c>
      <c r="D118" s="162"/>
      <c r="E118" s="163"/>
      <c r="F118" s="164"/>
      <c r="G118" s="165">
        <f>SUMIF(AG119:AG121,"&lt;&gt;NOR",G119:G121)</f>
        <v>0</v>
      </c>
      <c r="H118" s="159"/>
      <c r="I118" s="159">
        <f>SUM(I119:I121)</f>
        <v>0</v>
      </c>
      <c r="J118" s="159"/>
      <c r="K118" s="159">
        <f>SUM(K119:K121)</f>
        <v>2616</v>
      </c>
      <c r="L118" s="159"/>
      <c r="M118" s="159">
        <f>SUM(M119:M121)</f>
        <v>0</v>
      </c>
      <c r="N118" s="159"/>
      <c r="O118" s="159">
        <f>SUM(O119:O121)</f>
        <v>0</v>
      </c>
      <c r="P118" s="159"/>
      <c r="Q118" s="159">
        <f>SUM(Q119:Q121)</f>
        <v>0</v>
      </c>
      <c r="R118" s="159"/>
      <c r="S118" s="159"/>
      <c r="T118" s="159"/>
      <c r="U118" s="159"/>
      <c r="V118" s="159">
        <f>SUM(V119:V121)</f>
        <v>4.25</v>
      </c>
      <c r="W118" s="159"/>
      <c r="X118" s="159"/>
      <c r="Y118" s="148"/>
      <c r="AG118" t="s">
        <v>163</v>
      </c>
    </row>
    <row r="119" spans="1:60" outlineLevel="1" x14ac:dyDescent="0.2">
      <c r="A119" s="166">
        <v>41</v>
      </c>
      <c r="B119" s="167" t="s">
        <v>385</v>
      </c>
      <c r="C119" s="181" t="s">
        <v>386</v>
      </c>
      <c r="D119" s="168" t="s">
        <v>218</v>
      </c>
      <c r="E119" s="169">
        <v>24</v>
      </c>
      <c r="F119" s="170"/>
      <c r="G119" s="171">
        <f>ROUND(E119*F119,2)</f>
        <v>0</v>
      </c>
      <c r="H119" s="158">
        <v>0</v>
      </c>
      <c r="I119" s="157">
        <f>ROUND(E119*H119,2)</f>
        <v>0</v>
      </c>
      <c r="J119" s="158">
        <v>109</v>
      </c>
      <c r="K119" s="157">
        <f>ROUND(E119*J119,2)</f>
        <v>2616</v>
      </c>
      <c r="L119" s="157">
        <v>15</v>
      </c>
      <c r="M119" s="157">
        <f>G119*(1+L119/100)</f>
        <v>0</v>
      </c>
      <c r="N119" s="157">
        <v>0</v>
      </c>
      <c r="O119" s="157">
        <f>ROUND(E119*N119,2)</f>
        <v>0</v>
      </c>
      <c r="P119" s="157">
        <v>0</v>
      </c>
      <c r="Q119" s="157">
        <f>ROUND(E119*P119,2)</f>
        <v>0</v>
      </c>
      <c r="R119" s="157"/>
      <c r="S119" s="157" t="s">
        <v>187</v>
      </c>
      <c r="T119" s="157" t="s">
        <v>168</v>
      </c>
      <c r="U119" s="157">
        <v>0.17699999999999999</v>
      </c>
      <c r="V119" s="157">
        <f>ROUND(E119*U119,2)</f>
        <v>4.25</v>
      </c>
      <c r="W119" s="157"/>
      <c r="X119" s="157" t="s">
        <v>169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170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55"/>
      <c r="B120" s="156"/>
      <c r="C120" s="187" t="s">
        <v>1415</v>
      </c>
      <c r="D120" s="185"/>
      <c r="E120" s="186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200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55"/>
      <c r="B121" s="156"/>
      <c r="C121" s="187" t="s">
        <v>398</v>
      </c>
      <c r="D121" s="185"/>
      <c r="E121" s="186">
        <v>24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200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ht="25.5" x14ac:dyDescent="0.2">
      <c r="A122" s="160" t="s">
        <v>162</v>
      </c>
      <c r="B122" s="161" t="s">
        <v>89</v>
      </c>
      <c r="C122" s="179" t="s">
        <v>90</v>
      </c>
      <c r="D122" s="162"/>
      <c r="E122" s="163"/>
      <c r="F122" s="164"/>
      <c r="G122" s="165">
        <f>SUMIF(AG123:AG131,"&lt;&gt;NOR",G123:G131)</f>
        <v>0</v>
      </c>
      <c r="H122" s="159"/>
      <c r="I122" s="159">
        <f>SUM(I123:I131)</f>
        <v>0</v>
      </c>
      <c r="J122" s="159"/>
      <c r="K122" s="159">
        <f>SUM(K123:K131)</f>
        <v>764.48</v>
      </c>
      <c r="L122" s="159"/>
      <c r="M122" s="159">
        <f>SUM(M123:M131)</f>
        <v>0</v>
      </c>
      <c r="N122" s="159"/>
      <c r="O122" s="159">
        <f>SUM(O123:O131)</f>
        <v>0</v>
      </c>
      <c r="P122" s="159"/>
      <c r="Q122" s="159">
        <f>SUM(Q123:Q131)</f>
        <v>0</v>
      </c>
      <c r="R122" s="159"/>
      <c r="S122" s="159"/>
      <c r="T122" s="159"/>
      <c r="U122" s="159"/>
      <c r="V122" s="159">
        <f>SUM(V123:V131)</f>
        <v>2</v>
      </c>
      <c r="W122" s="159"/>
      <c r="X122" s="159"/>
      <c r="Y122" s="148"/>
      <c r="AG122" t="s">
        <v>163</v>
      </c>
    </row>
    <row r="123" spans="1:60" outlineLevel="1" x14ac:dyDescent="0.2">
      <c r="A123" s="166">
        <v>42</v>
      </c>
      <c r="B123" s="167" t="s">
        <v>1416</v>
      </c>
      <c r="C123" s="181" t="s">
        <v>1417</v>
      </c>
      <c r="D123" s="168" t="s">
        <v>242</v>
      </c>
      <c r="E123" s="169">
        <v>3</v>
      </c>
      <c r="F123" s="170"/>
      <c r="G123" s="171">
        <f>ROUND(E123*F123,2)</f>
        <v>0</v>
      </c>
      <c r="H123" s="158">
        <v>0</v>
      </c>
      <c r="I123" s="157">
        <f>ROUND(E123*H123,2)</f>
        <v>0</v>
      </c>
      <c r="J123" s="158">
        <v>190</v>
      </c>
      <c r="K123" s="157">
        <f>ROUND(E123*J123,2)</f>
        <v>570</v>
      </c>
      <c r="L123" s="157">
        <v>15</v>
      </c>
      <c r="M123" s="157">
        <f>G123*(1+L123/100)</f>
        <v>0</v>
      </c>
      <c r="N123" s="157">
        <v>0</v>
      </c>
      <c r="O123" s="157">
        <f>ROUND(E123*N123,2)</f>
        <v>0</v>
      </c>
      <c r="P123" s="157">
        <v>0</v>
      </c>
      <c r="Q123" s="157">
        <f>ROUND(E123*P123,2)</f>
        <v>0</v>
      </c>
      <c r="R123" s="157"/>
      <c r="S123" s="157" t="s">
        <v>187</v>
      </c>
      <c r="T123" s="157" t="s">
        <v>168</v>
      </c>
      <c r="U123" s="157">
        <v>0.51200000000000001</v>
      </c>
      <c r="V123" s="157">
        <f>ROUND(E123*U123,2)</f>
        <v>1.54</v>
      </c>
      <c r="W123" s="157"/>
      <c r="X123" s="157" t="s">
        <v>169</v>
      </c>
      <c r="Y123" s="148"/>
      <c r="Z123" s="148"/>
      <c r="AA123" s="148"/>
      <c r="AB123" s="148"/>
      <c r="AC123" s="148"/>
      <c r="AD123" s="148"/>
      <c r="AE123" s="148"/>
      <c r="AF123" s="148"/>
      <c r="AG123" s="148" t="s">
        <v>170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">
      <c r="A124" s="155"/>
      <c r="B124" s="156"/>
      <c r="C124" s="187" t="s">
        <v>1418</v>
      </c>
      <c r="D124" s="185"/>
      <c r="E124" s="186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8"/>
      <c r="Z124" s="148"/>
      <c r="AA124" s="148"/>
      <c r="AB124" s="148"/>
      <c r="AC124" s="148"/>
      <c r="AD124" s="148"/>
      <c r="AE124" s="148"/>
      <c r="AF124" s="148"/>
      <c r="AG124" s="148" t="s">
        <v>200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55"/>
      <c r="B125" s="156"/>
      <c r="C125" s="187" t="s">
        <v>71</v>
      </c>
      <c r="D125" s="185"/>
      <c r="E125" s="186">
        <v>3</v>
      </c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8"/>
      <c r="Z125" s="148"/>
      <c r="AA125" s="148"/>
      <c r="AB125" s="148"/>
      <c r="AC125" s="148"/>
      <c r="AD125" s="148"/>
      <c r="AE125" s="148"/>
      <c r="AF125" s="148"/>
      <c r="AG125" s="148" t="s">
        <v>200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66">
        <v>43</v>
      </c>
      <c r="B126" s="167" t="s">
        <v>1419</v>
      </c>
      <c r="C126" s="181" t="s">
        <v>1420</v>
      </c>
      <c r="D126" s="168" t="s">
        <v>242</v>
      </c>
      <c r="E126" s="169">
        <v>2</v>
      </c>
      <c r="F126" s="170"/>
      <c r="G126" s="171">
        <f>ROUND(E126*F126,2)</f>
        <v>0</v>
      </c>
      <c r="H126" s="158">
        <v>0</v>
      </c>
      <c r="I126" s="157">
        <f>ROUND(E126*H126,2)</f>
        <v>0</v>
      </c>
      <c r="J126" s="158">
        <v>53.9</v>
      </c>
      <c r="K126" s="157">
        <f>ROUND(E126*J126,2)</f>
        <v>107.8</v>
      </c>
      <c r="L126" s="157">
        <v>15</v>
      </c>
      <c r="M126" s="157">
        <f>G126*(1+L126/100)</f>
        <v>0</v>
      </c>
      <c r="N126" s="157">
        <v>0</v>
      </c>
      <c r="O126" s="157">
        <f>ROUND(E126*N126,2)</f>
        <v>0</v>
      </c>
      <c r="P126" s="157">
        <v>0</v>
      </c>
      <c r="Q126" s="157">
        <f>ROUND(E126*P126,2)</f>
        <v>0</v>
      </c>
      <c r="R126" s="157"/>
      <c r="S126" s="157" t="s">
        <v>187</v>
      </c>
      <c r="T126" s="157" t="s">
        <v>168</v>
      </c>
      <c r="U126" s="157">
        <v>0.16</v>
      </c>
      <c r="V126" s="157">
        <f>ROUND(E126*U126,2)</f>
        <v>0.32</v>
      </c>
      <c r="W126" s="157"/>
      <c r="X126" s="157" t="s">
        <v>169</v>
      </c>
      <c r="Y126" s="148"/>
      <c r="Z126" s="148"/>
      <c r="AA126" s="148"/>
      <c r="AB126" s="148"/>
      <c r="AC126" s="148"/>
      <c r="AD126" s="148"/>
      <c r="AE126" s="148"/>
      <c r="AF126" s="148"/>
      <c r="AG126" s="148" t="s">
        <v>170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55"/>
      <c r="B127" s="156"/>
      <c r="C127" s="187" t="s">
        <v>1327</v>
      </c>
      <c r="D127" s="185"/>
      <c r="E127" s="186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200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55"/>
      <c r="B128" s="156"/>
      <c r="C128" s="187" t="s">
        <v>69</v>
      </c>
      <c r="D128" s="185"/>
      <c r="E128" s="186">
        <v>2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200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66">
        <v>44</v>
      </c>
      <c r="B129" s="167" t="s">
        <v>1421</v>
      </c>
      <c r="C129" s="181" t="s">
        <v>1422</v>
      </c>
      <c r="D129" s="168" t="s">
        <v>198</v>
      </c>
      <c r="E129" s="169">
        <v>1.6879999999999999E-2</v>
      </c>
      <c r="F129" s="170"/>
      <c r="G129" s="171">
        <f>ROUND(E129*F129,2)</f>
        <v>0</v>
      </c>
      <c r="H129" s="158">
        <v>0</v>
      </c>
      <c r="I129" s="157">
        <f>ROUND(E129*H129,2)</f>
        <v>0</v>
      </c>
      <c r="J129" s="158">
        <v>5135.01</v>
      </c>
      <c r="K129" s="157">
        <f>ROUND(E129*J129,2)</f>
        <v>86.68</v>
      </c>
      <c r="L129" s="157">
        <v>15</v>
      </c>
      <c r="M129" s="157">
        <f>G129*(1+L129/100)</f>
        <v>0</v>
      </c>
      <c r="N129" s="157">
        <v>0</v>
      </c>
      <c r="O129" s="157">
        <f>ROUND(E129*N129,2)</f>
        <v>0</v>
      </c>
      <c r="P129" s="157">
        <v>0</v>
      </c>
      <c r="Q129" s="157">
        <f>ROUND(E129*P129,2)</f>
        <v>0</v>
      </c>
      <c r="R129" s="157"/>
      <c r="S129" s="157" t="s">
        <v>187</v>
      </c>
      <c r="T129" s="157" t="s">
        <v>168</v>
      </c>
      <c r="U129" s="157">
        <v>8.3849999999999998</v>
      </c>
      <c r="V129" s="157">
        <f>ROUND(E129*U129,2)</f>
        <v>0.14000000000000001</v>
      </c>
      <c r="W129" s="157"/>
      <c r="X129" s="157" t="s">
        <v>169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170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55"/>
      <c r="B130" s="156"/>
      <c r="C130" s="187" t="s">
        <v>1423</v>
      </c>
      <c r="D130" s="185"/>
      <c r="E130" s="186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200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55"/>
      <c r="B131" s="156"/>
      <c r="C131" s="187" t="s">
        <v>1424</v>
      </c>
      <c r="D131" s="185"/>
      <c r="E131" s="186">
        <v>0.02</v>
      </c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200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x14ac:dyDescent="0.2">
      <c r="A132" s="160" t="s">
        <v>162</v>
      </c>
      <c r="B132" s="161" t="s">
        <v>93</v>
      </c>
      <c r="C132" s="179" t="s">
        <v>94</v>
      </c>
      <c r="D132" s="162"/>
      <c r="E132" s="163"/>
      <c r="F132" s="164"/>
      <c r="G132" s="165">
        <f>SUMIF(AG133:AG144,"&lt;&gt;NOR",G133:G144)</f>
        <v>0</v>
      </c>
      <c r="H132" s="159"/>
      <c r="I132" s="159">
        <f>SUM(I133:I144)</f>
        <v>0</v>
      </c>
      <c r="J132" s="159"/>
      <c r="K132" s="159">
        <f>SUM(K133:K144)</f>
        <v>40.08</v>
      </c>
      <c r="L132" s="159"/>
      <c r="M132" s="159">
        <f>SUM(M133:M144)</f>
        <v>0</v>
      </c>
      <c r="N132" s="159"/>
      <c r="O132" s="159">
        <f>SUM(O133:O144)</f>
        <v>0</v>
      </c>
      <c r="P132" s="159"/>
      <c r="Q132" s="159">
        <f>SUM(Q133:Q144)</f>
        <v>0</v>
      </c>
      <c r="R132" s="159"/>
      <c r="S132" s="159"/>
      <c r="T132" s="159"/>
      <c r="U132" s="159"/>
      <c r="V132" s="159">
        <f>SUM(V133:V144)</f>
        <v>0.06</v>
      </c>
      <c r="W132" s="159"/>
      <c r="X132" s="159"/>
      <c r="Y132" s="148"/>
      <c r="AG132" t="s">
        <v>163</v>
      </c>
    </row>
    <row r="133" spans="1:60" outlineLevel="1" x14ac:dyDescent="0.2">
      <c r="A133" s="166">
        <v>45</v>
      </c>
      <c r="B133" s="167" t="s">
        <v>459</v>
      </c>
      <c r="C133" s="181" t="s">
        <v>460</v>
      </c>
      <c r="D133" s="168" t="s">
        <v>231</v>
      </c>
      <c r="E133" s="169">
        <v>4.5999999999999999E-2</v>
      </c>
      <c r="F133" s="170"/>
      <c r="G133" s="171">
        <f>ROUND(E133*F133,2)</f>
        <v>0</v>
      </c>
      <c r="H133" s="158">
        <v>0</v>
      </c>
      <c r="I133" s="157">
        <f>ROUND(E133*H133,2)</f>
        <v>0</v>
      </c>
      <c r="J133" s="158">
        <v>317.51</v>
      </c>
      <c r="K133" s="157">
        <f>ROUND(E133*J133,2)</f>
        <v>14.61</v>
      </c>
      <c r="L133" s="157">
        <v>15</v>
      </c>
      <c r="M133" s="157">
        <f>G133*(1+L133/100)</f>
        <v>0</v>
      </c>
      <c r="N133" s="157">
        <v>0</v>
      </c>
      <c r="O133" s="157">
        <f>ROUND(E133*N133,2)</f>
        <v>0</v>
      </c>
      <c r="P133" s="157">
        <v>0</v>
      </c>
      <c r="Q133" s="157">
        <f>ROUND(E133*P133,2)</f>
        <v>0</v>
      </c>
      <c r="R133" s="157"/>
      <c r="S133" s="157" t="s">
        <v>187</v>
      </c>
      <c r="T133" s="157" t="s">
        <v>168</v>
      </c>
      <c r="U133" s="157">
        <v>0.94199999999999995</v>
      </c>
      <c r="V133" s="157">
        <f>ROUND(E133*U133,2)</f>
        <v>0.04</v>
      </c>
      <c r="W133" s="157"/>
      <c r="X133" s="157" t="s">
        <v>169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170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">
      <c r="A134" s="155"/>
      <c r="B134" s="156"/>
      <c r="C134" s="187" t="s">
        <v>1425</v>
      </c>
      <c r="D134" s="185"/>
      <c r="E134" s="186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8"/>
      <c r="Z134" s="148"/>
      <c r="AA134" s="148"/>
      <c r="AB134" s="148"/>
      <c r="AC134" s="148"/>
      <c r="AD134" s="148"/>
      <c r="AE134" s="148"/>
      <c r="AF134" s="148"/>
      <c r="AG134" s="148" t="s">
        <v>200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55"/>
      <c r="B135" s="156"/>
      <c r="C135" s="187" t="s">
        <v>1426</v>
      </c>
      <c r="D135" s="185"/>
      <c r="E135" s="186">
        <v>0.05</v>
      </c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200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">
      <c r="A136" s="166">
        <v>46</v>
      </c>
      <c r="B136" s="167" t="s">
        <v>455</v>
      </c>
      <c r="C136" s="181" t="s">
        <v>456</v>
      </c>
      <c r="D136" s="168" t="s">
        <v>231</v>
      </c>
      <c r="E136" s="169">
        <v>4.5999999999999999E-2</v>
      </c>
      <c r="F136" s="170"/>
      <c r="G136" s="171">
        <f>ROUND(E136*F136,2)</f>
        <v>0</v>
      </c>
      <c r="H136" s="158">
        <v>0</v>
      </c>
      <c r="I136" s="157">
        <f>ROUND(E136*H136,2)</f>
        <v>0</v>
      </c>
      <c r="J136" s="158">
        <v>227</v>
      </c>
      <c r="K136" s="157">
        <f>ROUND(E136*J136,2)</f>
        <v>10.44</v>
      </c>
      <c r="L136" s="157">
        <v>15</v>
      </c>
      <c r="M136" s="157">
        <f>G136*(1+L136/100)</f>
        <v>0</v>
      </c>
      <c r="N136" s="157">
        <v>0</v>
      </c>
      <c r="O136" s="157">
        <f>ROUND(E136*N136,2)</f>
        <v>0</v>
      </c>
      <c r="P136" s="157">
        <v>0</v>
      </c>
      <c r="Q136" s="157">
        <f>ROUND(E136*P136,2)</f>
        <v>0</v>
      </c>
      <c r="R136" s="157"/>
      <c r="S136" s="157" t="s">
        <v>187</v>
      </c>
      <c r="T136" s="157" t="s">
        <v>168</v>
      </c>
      <c r="U136" s="157">
        <v>0.49</v>
      </c>
      <c r="V136" s="157">
        <f>ROUND(E136*U136,2)</f>
        <v>0.02</v>
      </c>
      <c r="W136" s="157"/>
      <c r="X136" s="157" t="s">
        <v>169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170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55"/>
      <c r="B137" s="156"/>
      <c r="C137" s="187" t="s">
        <v>1425</v>
      </c>
      <c r="D137" s="185"/>
      <c r="E137" s="186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200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55"/>
      <c r="B138" s="156"/>
      <c r="C138" s="187" t="s">
        <v>1426</v>
      </c>
      <c r="D138" s="185"/>
      <c r="E138" s="186">
        <v>0.05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8"/>
      <c r="Z138" s="148"/>
      <c r="AA138" s="148"/>
      <c r="AB138" s="148"/>
      <c r="AC138" s="148"/>
      <c r="AD138" s="148"/>
      <c r="AE138" s="148"/>
      <c r="AF138" s="148"/>
      <c r="AG138" s="148" t="s">
        <v>200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66">
        <v>47</v>
      </c>
      <c r="B139" s="167" t="s">
        <v>1427</v>
      </c>
      <c r="C139" s="181" t="s">
        <v>1428</v>
      </c>
      <c r="D139" s="168" t="s">
        <v>231</v>
      </c>
      <c r="E139" s="169">
        <v>4.5999999999999999E-2</v>
      </c>
      <c r="F139" s="170"/>
      <c r="G139" s="171">
        <f>ROUND(E139*F139,2)</f>
        <v>0</v>
      </c>
      <c r="H139" s="158">
        <v>0</v>
      </c>
      <c r="I139" s="157">
        <f>ROUND(E139*H139,2)</f>
        <v>0</v>
      </c>
      <c r="J139" s="158">
        <v>26.79</v>
      </c>
      <c r="K139" s="157">
        <f>ROUND(E139*J139,2)</f>
        <v>1.23</v>
      </c>
      <c r="L139" s="157">
        <v>15</v>
      </c>
      <c r="M139" s="157">
        <f>G139*(1+L139/100)</f>
        <v>0</v>
      </c>
      <c r="N139" s="157">
        <v>0</v>
      </c>
      <c r="O139" s="157">
        <f>ROUND(E139*N139,2)</f>
        <v>0</v>
      </c>
      <c r="P139" s="157">
        <v>0</v>
      </c>
      <c r="Q139" s="157">
        <f>ROUND(E139*P139,2)</f>
        <v>0</v>
      </c>
      <c r="R139" s="157"/>
      <c r="S139" s="157" t="s">
        <v>167</v>
      </c>
      <c r="T139" s="157" t="s">
        <v>168</v>
      </c>
      <c r="U139" s="157">
        <v>0</v>
      </c>
      <c r="V139" s="157">
        <f>ROUND(E139*U139,2)</f>
        <v>0</v>
      </c>
      <c r="W139" s="157"/>
      <c r="X139" s="157" t="s">
        <v>169</v>
      </c>
      <c r="Y139" s="148"/>
      <c r="Z139" s="148"/>
      <c r="AA139" s="148"/>
      <c r="AB139" s="148"/>
      <c r="AC139" s="148"/>
      <c r="AD139" s="148"/>
      <c r="AE139" s="148"/>
      <c r="AF139" s="148"/>
      <c r="AG139" s="148" t="s">
        <v>170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55"/>
      <c r="B140" s="156"/>
      <c r="C140" s="187" t="s">
        <v>1425</v>
      </c>
      <c r="D140" s="185"/>
      <c r="E140" s="186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8"/>
      <c r="Z140" s="148"/>
      <c r="AA140" s="148"/>
      <c r="AB140" s="148"/>
      <c r="AC140" s="148"/>
      <c r="AD140" s="148"/>
      <c r="AE140" s="148"/>
      <c r="AF140" s="148"/>
      <c r="AG140" s="148" t="s">
        <v>200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55"/>
      <c r="B141" s="156"/>
      <c r="C141" s="187" t="s">
        <v>1426</v>
      </c>
      <c r="D141" s="185"/>
      <c r="E141" s="186">
        <v>0.05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200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66">
        <v>48</v>
      </c>
      <c r="B142" s="167" t="s">
        <v>463</v>
      </c>
      <c r="C142" s="181" t="s">
        <v>464</v>
      </c>
      <c r="D142" s="168" t="s">
        <v>231</v>
      </c>
      <c r="E142" s="169">
        <v>4.5999999999999999E-2</v>
      </c>
      <c r="F142" s="170"/>
      <c r="G142" s="171">
        <f>ROUND(E142*F142,2)</f>
        <v>0</v>
      </c>
      <c r="H142" s="158">
        <v>0</v>
      </c>
      <c r="I142" s="157">
        <f>ROUND(E142*H142,2)</f>
        <v>0</v>
      </c>
      <c r="J142" s="158">
        <v>300</v>
      </c>
      <c r="K142" s="157">
        <f>ROUND(E142*J142,2)</f>
        <v>13.8</v>
      </c>
      <c r="L142" s="157">
        <v>15</v>
      </c>
      <c r="M142" s="157">
        <f>G142*(1+L142/100)</f>
        <v>0</v>
      </c>
      <c r="N142" s="157">
        <v>0</v>
      </c>
      <c r="O142" s="157">
        <f>ROUND(E142*N142,2)</f>
        <v>0</v>
      </c>
      <c r="P142" s="157">
        <v>0</v>
      </c>
      <c r="Q142" s="157">
        <f>ROUND(E142*P142,2)</f>
        <v>0</v>
      </c>
      <c r="R142" s="157"/>
      <c r="S142" s="157" t="s">
        <v>187</v>
      </c>
      <c r="T142" s="157" t="s">
        <v>168</v>
      </c>
      <c r="U142" s="157">
        <v>0</v>
      </c>
      <c r="V142" s="157">
        <f>ROUND(E142*U142,2)</f>
        <v>0</v>
      </c>
      <c r="W142" s="157"/>
      <c r="X142" s="157" t="s">
        <v>169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170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55"/>
      <c r="B143" s="156"/>
      <c r="C143" s="187" t="s">
        <v>1425</v>
      </c>
      <c r="D143" s="185"/>
      <c r="E143" s="186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200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55"/>
      <c r="B144" s="156"/>
      <c r="C144" s="187" t="s">
        <v>1426</v>
      </c>
      <c r="D144" s="185"/>
      <c r="E144" s="186">
        <v>0.05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48"/>
      <c r="Z144" s="148"/>
      <c r="AA144" s="148"/>
      <c r="AB144" s="148"/>
      <c r="AC144" s="148"/>
      <c r="AD144" s="148"/>
      <c r="AE144" s="148"/>
      <c r="AF144" s="148"/>
      <c r="AG144" s="148" t="s">
        <v>200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33" x14ac:dyDescent="0.2">
      <c r="A145" s="5"/>
      <c r="B145" s="6"/>
      <c r="C145" s="182"/>
      <c r="D145" s="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48"/>
      <c r="AE145">
        <v>15</v>
      </c>
      <c r="AF145">
        <v>21</v>
      </c>
    </row>
    <row r="146" spans="1:33" x14ac:dyDescent="0.2">
      <c r="A146" s="151"/>
      <c r="B146" s="152" t="s">
        <v>31</v>
      </c>
      <c r="C146" s="183"/>
      <c r="D146" s="153"/>
      <c r="E146" s="154"/>
      <c r="F146" s="154"/>
      <c r="G146" s="178">
        <f>G8+G12+G14+G22+G51+G71+G82+G84+G86+G93+G96+G118+G122+G132</f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48"/>
      <c r="AE146">
        <f>SUMIF(L7:L144,AE145,G7:G144)</f>
        <v>0</v>
      </c>
      <c r="AF146">
        <f>SUMIF(L7:L144,AF145,G7:G144)</f>
        <v>0</v>
      </c>
      <c r="AG146" t="s">
        <v>192</v>
      </c>
    </row>
    <row r="147" spans="1:33" x14ac:dyDescent="0.2">
      <c r="A147" s="5"/>
      <c r="B147" s="6"/>
      <c r="C147" s="182"/>
      <c r="D147" s="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33" x14ac:dyDescent="0.2">
      <c r="A148" s="5"/>
      <c r="B148" s="6"/>
      <c r="C148" s="182"/>
      <c r="D148" s="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33" x14ac:dyDescent="0.2">
      <c r="A149" s="266" t="s">
        <v>193</v>
      </c>
      <c r="B149" s="266"/>
      <c r="C149" s="267"/>
      <c r="D149" s="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33" x14ac:dyDescent="0.2">
      <c r="A150" s="247"/>
      <c r="B150" s="248"/>
      <c r="C150" s="249"/>
      <c r="D150" s="248"/>
      <c r="E150" s="248"/>
      <c r="F150" s="248"/>
      <c r="G150" s="25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AG150" t="s">
        <v>194</v>
      </c>
    </row>
    <row r="151" spans="1:33" x14ac:dyDescent="0.2">
      <c r="A151" s="251"/>
      <c r="B151" s="252"/>
      <c r="C151" s="253"/>
      <c r="D151" s="252"/>
      <c r="E151" s="252"/>
      <c r="F151" s="252"/>
      <c r="G151" s="25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33" x14ac:dyDescent="0.2">
      <c r="A152" s="251"/>
      <c r="B152" s="252"/>
      <c r="C152" s="253"/>
      <c r="D152" s="252"/>
      <c r="E152" s="252"/>
      <c r="F152" s="252"/>
      <c r="G152" s="25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33" x14ac:dyDescent="0.2">
      <c r="A153" s="251"/>
      <c r="B153" s="252"/>
      <c r="C153" s="253"/>
      <c r="D153" s="252"/>
      <c r="E153" s="252"/>
      <c r="F153" s="252"/>
      <c r="G153" s="25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33" x14ac:dyDescent="0.2">
      <c r="A154" s="255"/>
      <c r="B154" s="256"/>
      <c r="C154" s="257"/>
      <c r="D154" s="256"/>
      <c r="E154" s="256"/>
      <c r="F154" s="256"/>
      <c r="G154" s="258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33" x14ac:dyDescent="0.2">
      <c r="A155" s="5"/>
      <c r="B155" s="6"/>
      <c r="C155" s="182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33" x14ac:dyDescent="0.2">
      <c r="C156" s="184"/>
      <c r="D156" s="139"/>
      <c r="AG156" t="s">
        <v>195</v>
      </c>
    </row>
    <row r="157" spans="1:33" x14ac:dyDescent="0.2">
      <c r="D157" s="139"/>
    </row>
    <row r="158" spans="1:33" x14ac:dyDescent="0.2">
      <c r="D158" s="139"/>
    </row>
    <row r="159" spans="1:33" x14ac:dyDescent="0.2">
      <c r="D159" s="139"/>
    </row>
    <row r="160" spans="1:33" x14ac:dyDescent="0.2">
      <c r="D160" s="139"/>
    </row>
    <row r="161" spans="4:4" x14ac:dyDescent="0.2">
      <c r="D161" s="139"/>
    </row>
    <row r="162" spans="4:4" x14ac:dyDescent="0.2">
      <c r="D162" s="139"/>
    </row>
    <row r="163" spans="4:4" x14ac:dyDescent="0.2">
      <c r="D163" s="139"/>
    </row>
    <row r="164" spans="4:4" x14ac:dyDescent="0.2">
      <c r="D164" s="139"/>
    </row>
    <row r="165" spans="4:4" x14ac:dyDescent="0.2">
      <c r="D165" s="139"/>
    </row>
    <row r="166" spans="4:4" x14ac:dyDescent="0.2">
      <c r="D166" s="139"/>
    </row>
    <row r="167" spans="4:4" x14ac:dyDescent="0.2">
      <c r="D167" s="139"/>
    </row>
    <row r="168" spans="4:4" x14ac:dyDescent="0.2">
      <c r="D168" s="139"/>
    </row>
    <row r="169" spans="4:4" x14ac:dyDescent="0.2">
      <c r="D169" s="139"/>
    </row>
    <row r="170" spans="4:4" x14ac:dyDescent="0.2">
      <c r="D170" s="139"/>
    </row>
    <row r="171" spans="4:4" x14ac:dyDescent="0.2">
      <c r="D171" s="139"/>
    </row>
    <row r="172" spans="4:4" x14ac:dyDescent="0.2">
      <c r="D172" s="139"/>
    </row>
    <row r="173" spans="4:4" x14ac:dyDescent="0.2">
      <c r="D173" s="139"/>
    </row>
    <row r="174" spans="4:4" x14ac:dyDescent="0.2">
      <c r="D174" s="139"/>
    </row>
    <row r="175" spans="4:4" x14ac:dyDescent="0.2">
      <c r="D175" s="139"/>
    </row>
    <row r="176" spans="4:4" x14ac:dyDescent="0.2">
      <c r="D176" s="139"/>
    </row>
    <row r="177" spans="4:4" x14ac:dyDescent="0.2">
      <c r="D177" s="139"/>
    </row>
    <row r="178" spans="4:4" x14ac:dyDescent="0.2">
      <c r="D178" s="139"/>
    </row>
    <row r="179" spans="4:4" x14ac:dyDescent="0.2">
      <c r="D179" s="139"/>
    </row>
    <row r="180" spans="4:4" x14ac:dyDescent="0.2">
      <c r="D180" s="139"/>
    </row>
    <row r="181" spans="4:4" x14ac:dyDescent="0.2">
      <c r="D181" s="139"/>
    </row>
    <row r="182" spans="4:4" x14ac:dyDescent="0.2">
      <c r="D182" s="139"/>
    </row>
    <row r="183" spans="4:4" x14ac:dyDescent="0.2">
      <c r="D183" s="139"/>
    </row>
    <row r="184" spans="4:4" x14ac:dyDescent="0.2">
      <c r="D184" s="139"/>
    </row>
    <row r="185" spans="4:4" x14ac:dyDescent="0.2">
      <c r="D185" s="139"/>
    </row>
    <row r="186" spans="4:4" x14ac:dyDescent="0.2">
      <c r="D186" s="139"/>
    </row>
    <row r="187" spans="4:4" x14ac:dyDescent="0.2">
      <c r="D187" s="139"/>
    </row>
    <row r="188" spans="4:4" x14ac:dyDescent="0.2">
      <c r="D188" s="139"/>
    </row>
    <row r="189" spans="4:4" x14ac:dyDescent="0.2">
      <c r="D189" s="139"/>
    </row>
    <row r="190" spans="4:4" x14ac:dyDescent="0.2">
      <c r="D190" s="139"/>
    </row>
    <row r="191" spans="4:4" x14ac:dyDescent="0.2">
      <c r="D191" s="139"/>
    </row>
    <row r="192" spans="4:4" x14ac:dyDescent="0.2">
      <c r="D192" s="139"/>
    </row>
    <row r="193" spans="4:4" x14ac:dyDescent="0.2">
      <c r="D193" s="139"/>
    </row>
    <row r="194" spans="4:4" x14ac:dyDescent="0.2">
      <c r="D194" s="139"/>
    </row>
    <row r="195" spans="4:4" x14ac:dyDescent="0.2">
      <c r="D195" s="139"/>
    </row>
    <row r="196" spans="4:4" x14ac:dyDescent="0.2">
      <c r="D196" s="139"/>
    </row>
    <row r="197" spans="4:4" x14ac:dyDescent="0.2">
      <c r="D197" s="139"/>
    </row>
    <row r="198" spans="4:4" x14ac:dyDescent="0.2">
      <c r="D198" s="139"/>
    </row>
    <row r="199" spans="4:4" x14ac:dyDescent="0.2">
      <c r="D199" s="139"/>
    </row>
    <row r="200" spans="4:4" x14ac:dyDescent="0.2">
      <c r="D200" s="139"/>
    </row>
    <row r="201" spans="4:4" x14ac:dyDescent="0.2">
      <c r="D201" s="139"/>
    </row>
    <row r="202" spans="4:4" x14ac:dyDescent="0.2">
      <c r="D202" s="139"/>
    </row>
    <row r="203" spans="4:4" x14ac:dyDescent="0.2">
      <c r="D203" s="139"/>
    </row>
    <row r="204" spans="4:4" x14ac:dyDescent="0.2">
      <c r="D204" s="139"/>
    </row>
    <row r="205" spans="4:4" x14ac:dyDescent="0.2">
      <c r="D205" s="139"/>
    </row>
    <row r="206" spans="4:4" x14ac:dyDescent="0.2">
      <c r="D206" s="139"/>
    </row>
    <row r="207" spans="4:4" x14ac:dyDescent="0.2">
      <c r="D207" s="139"/>
    </row>
    <row r="208" spans="4:4" x14ac:dyDescent="0.2">
      <c r="D208" s="139"/>
    </row>
    <row r="209" spans="4:4" x14ac:dyDescent="0.2">
      <c r="D209" s="139"/>
    </row>
    <row r="210" spans="4:4" x14ac:dyDescent="0.2">
      <c r="D210" s="139"/>
    </row>
    <row r="211" spans="4:4" x14ac:dyDescent="0.2">
      <c r="D211" s="139"/>
    </row>
    <row r="212" spans="4:4" x14ac:dyDescent="0.2">
      <c r="D212" s="139"/>
    </row>
    <row r="213" spans="4:4" x14ac:dyDescent="0.2">
      <c r="D213" s="139"/>
    </row>
    <row r="214" spans="4:4" x14ac:dyDescent="0.2">
      <c r="D214" s="139"/>
    </row>
    <row r="215" spans="4:4" x14ac:dyDescent="0.2">
      <c r="D215" s="139"/>
    </row>
    <row r="216" spans="4:4" x14ac:dyDescent="0.2">
      <c r="D216" s="139"/>
    </row>
    <row r="217" spans="4:4" x14ac:dyDescent="0.2">
      <c r="D217" s="139"/>
    </row>
    <row r="218" spans="4:4" x14ac:dyDescent="0.2">
      <c r="D218" s="139"/>
    </row>
    <row r="219" spans="4:4" x14ac:dyDescent="0.2">
      <c r="D219" s="139"/>
    </row>
    <row r="220" spans="4:4" x14ac:dyDescent="0.2">
      <c r="D220" s="139"/>
    </row>
    <row r="221" spans="4:4" x14ac:dyDescent="0.2">
      <c r="D221" s="139"/>
    </row>
    <row r="222" spans="4:4" x14ac:dyDescent="0.2">
      <c r="D222" s="139"/>
    </row>
    <row r="223" spans="4:4" x14ac:dyDescent="0.2">
      <c r="D223" s="139"/>
    </row>
    <row r="224" spans="4:4" x14ac:dyDescent="0.2">
      <c r="D224" s="139"/>
    </row>
    <row r="225" spans="4:4" x14ac:dyDescent="0.2">
      <c r="D225" s="139"/>
    </row>
    <row r="226" spans="4:4" x14ac:dyDescent="0.2">
      <c r="D226" s="139"/>
    </row>
    <row r="227" spans="4:4" x14ac:dyDescent="0.2">
      <c r="D227" s="139"/>
    </row>
    <row r="228" spans="4:4" x14ac:dyDescent="0.2">
      <c r="D228" s="139"/>
    </row>
    <row r="229" spans="4:4" x14ac:dyDescent="0.2">
      <c r="D229" s="139"/>
    </row>
    <row r="230" spans="4:4" x14ac:dyDescent="0.2">
      <c r="D230" s="139"/>
    </row>
    <row r="231" spans="4:4" x14ac:dyDescent="0.2">
      <c r="D231" s="139"/>
    </row>
    <row r="232" spans="4:4" x14ac:dyDescent="0.2">
      <c r="D232" s="139"/>
    </row>
    <row r="233" spans="4:4" x14ac:dyDescent="0.2">
      <c r="D233" s="139"/>
    </row>
    <row r="234" spans="4:4" x14ac:dyDescent="0.2">
      <c r="D234" s="139"/>
    </row>
    <row r="235" spans="4:4" x14ac:dyDescent="0.2">
      <c r="D235" s="139"/>
    </row>
    <row r="236" spans="4:4" x14ac:dyDescent="0.2">
      <c r="D236" s="139"/>
    </row>
    <row r="237" spans="4:4" x14ac:dyDescent="0.2">
      <c r="D237" s="139"/>
    </row>
    <row r="238" spans="4:4" x14ac:dyDescent="0.2">
      <c r="D238" s="139"/>
    </row>
    <row r="239" spans="4:4" x14ac:dyDescent="0.2">
      <c r="D239" s="139"/>
    </row>
    <row r="240" spans="4:4" x14ac:dyDescent="0.2">
      <c r="D240" s="139"/>
    </row>
    <row r="241" spans="4:4" x14ac:dyDescent="0.2">
      <c r="D241" s="139"/>
    </row>
    <row r="242" spans="4:4" x14ac:dyDescent="0.2">
      <c r="D242" s="139"/>
    </row>
    <row r="243" spans="4:4" x14ac:dyDescent="0.2">
      <c r="D243" s="139"/>
    </row>
    <row r="244" spans="4:4" x14ac:dyDescent="0.2">
      <c r="D244" s="139"/>
    </row>
    <row r="245" spans="4:4" x14ac:dyDescent="0.2">
      <c r="D245" s="139"/>
    </row>
    <row r="246" spans="4:4" x14ac:dyDescent="0.2">
      <c r="D246" s="139"/>
    </row>
    <row r="247" spans="4:4" x14ac:dyDescent="0.2">
      <c r="D247" s="139"/>
    </row>
    <row r="248" spans="4:4" x14ac:dyDescent="0.2">
      <c r="D248" s="139"/>
    </row>
    <row r="249" spans="4:4" x14ac:dyDescent="0.2">
      <c r="D249" s="139"/>
    </row>
    <row r="250" spans="4:4" x14ac:dyDescent="0.2">
      <c r="D250" s="139"/>
    </row>
    <row r="251" spans="4:4" x14ac:dyDescent="0.2">
      <c r="D251" s="139"/>
    </row>
    <row r="252" spans="4:4" x14ac:dyDescent="0.2">
      <c r="D252" s="139"/>
    </row>
    <row r="253" spans="4:4" x14ac:dyDescent="0.2">
      <c r="D253" s="139"/>
    </row>
    <row r="254" spans="4:4" x14ac:dyDescent="0.2">
      <c r="D254" s="139"/>
    </row>
    <row r="255" spans="4:4" x14ac:dyDescent="0.2">
      <c r="D255" s="139"/>
    </row>
    <row r="256" spans="4:4" x14ac:dyDescent="0.2">
      <c r="D256" s="139"/>
    </row>
    <row r="257" spans="4:4" x14ac:dyDescent="0.2">
      <c r="D257" s="139"/>
    </row>
    <row r="258" spans="4:4" x14ac:dyDescent="0.2">
      <c r="D258" s="139"/>
    </row>
    <row r="259" spans="4:4" x14ac:dyDescent="0.2">
      <c r="D259" s="139"/>
    </row>
    <row r="260" spans="4:4" x14ac:dyDescent="0.2">
      <c r="D260" s="139"/>
    </row>
    <row r="261" spans="4:4" x14ac:dyDescent="0.2">
      <c r="D261" s="139"/>
    </row>
    <row r="262" spans="4:4" x14ac:dyDescent="0.2">
      <c r="D262" s="139"/>
    </row>
    <row r="263" spans="4:4" x14ac:dyDescent="0.2">
      <c r="D263" s="139"/>
    </row>
    <row r="264" spans="4:4" x14ac:dyDescent="0.2">
      <c r="D264" s="139"/>
    </row>
    <row r="265" spans="4:4" x14ac:dyDescent="0.2">
      <c r="D265" s="139"/>
    </row>
    <row r="266" spans="4:4" x14ac:dyDescent="0.2">
      <c r="D266" s="139"/>
    </row>
    <row r="267" spans="4:4" x14ac:dyDescent="0.2">
      <c r="D267" s="139"/>
    </row>
    <row r="268" spans="4:4" x14ac:dyDescent="0.2">
      <c r="D268" s="139"/>
    </row>
    <row r="269" spans="4:4" x14ac:dyDescent="0.2">
      <c r="D269" s="139"/>
    </row>
    <row r="270" spans="4:4" x14ac:dyDescent="0.2">
      <c r="D270" s="139"/>
    </row>
    <row r="271" spans="4:4" x14ac:dyDescent="0.2">
      <c r="D271" s="139"/>
    </row>
    <row r="272" spans="4:4" x14ac:dyDescent="0.2">
      <c r="D272" s="139"/>
    </row>
    <row r="273" spans="4:4" x14ac:dyDescent="0.2">
      <c r="D273" s="139"/>
    </row>
    <row r="274" spans="4:4" x14ac:dyDescent="0.2">
      <c r="D274" s="139"/>
    </row>
    <row r="275" spans="4:4" x14ac:dyDescent="0.2">
      <c r="D275" s="139"/>
    </row>
    <row r="276" spans="4:4" x14ac:dyDescent="0.2">
      <c r="D276" s="139"/>
    </row>
    <row r="277" spans="4:4" x14ac:dyDescent="0.2">
      <c r="D277" s="139"/>
    </row>
    <row r="278" spans="4:4" x14ac:dyDescent="0.2">
      <c r="D278" s="139"/>
    </row>
    <row r="279" spans="4:4" x14ac:dyDescent="0.2">
      <c r="D279" s="139"/>
    </row>
    <row r="280" spans="4:4" x14ac:dyDescent="0.2">
      <c r="D280" s="139"/>
    </row>
    <row r="281" spans="4:4" x14ac:dyDescent="0.2">
      <c r="D281" s="139"/>
    </row>
    <row r="282" spans="4:4" x14ac:dyDescent="0.2">
      <c r="D282" s="139"/>
    </row>
    <row r="283" spans="4:4" x14ac:dyDescent="0.2">
      <c r="D283" s="139"/>
    </row>
    <row r="284" spans="4:4" x14ac:dyDescent="0.2">
      <c r="D284" s="139"/>
    </row>
    <row r="285" spans="4:4" x14ac:dyDescent="0.2">
      <c r="D285" s="139"/>
    </row>
    <row r="286" spans="4:4" x14ac:dyDescent="0.2">
      <c r="D286" s="139"/>
    </row>
    <row r="287" spans="4:4" x14ac:dyDescent="0.2">
      <c r="D287" s="139"/>
    </row>
    <row r="288" spans="4:4" x14ac:dyDescent="0.2">
      <c r="D288" s="139"/>
    </row>
    <row r="289" spans="4:4" x14ac:dyDescent="0.2">
      <c r="D289" s="139"/>
    </row>
    <row r="290" spans="4:4" x14ac:dyDescent="0.2">
      <c r="D290" s="139"/>
    </row>
    <row r="291" spans="4:4" x14ac:dyDescent="0.2">
      <c r="D291" s="139"/>
    </row>
    <row r="292" spans="4:4" x14ac:dyDescent="0.2">
      <c r="D292" s="139"/>
    </row>
    <row r="293" spans="4:4" x14ac:dyDescent="0.2">
      <c r="D293" s="139"/>
    </row>
    <row r="294" spans="4:4" x14ac:dyDescent="0.2">
      <c r="D294" s="139"/>
    </row>
    <row r="295" spans="4:4" x14ac:dyDescent="0.2">
      <c r="D295" s="139"/>
    </row>
    <row r="296" spans="4:4" x14ac:dyDescent="0.2">
      <c r="D296" s="139"/>
    </row>
    <row r="297" spans="4:4" x14ac:dyDescent="0.2">
      <c r="D297" s="139"/>
    </row>
    <row r="298" spans="4:4" x14ac:dyDescent="0.2">
      <c r="D298" s="139"/>
    </row>
    <row r="299" spans="4:4" x14ac:dyDescent="0.2">
      <c r="D299" s="139"/>
    </row>
    <row r="300" spans="4:4" x14ac:dyDescent="0.2">
      <c r="D300" s="139"/>
    </row>
    <row r="301" spans="4:4" x14ac:dyDescent="0.2">
      <c r="D301" s="139"/>
    </row>
    <row r="302" spans="4:4" x14ac:dyDescent="0.2">
      <c r="D302" s="139"/>
    </row>
    <row r="303" spans="4:4" x14ac:dyDescent="0.2">
      <c r="D303" s="139"/>
    </row>
    <row r="304" spans="4:4" x14ac:dyDescent="0.2">
      <c r="D304" s="139"/>
    </row>
    <row r="305" spans="4:4" x14ac:dyDescent="0.2">
      <c r="D305" s="139"/>
    </row>
    <row r="306" spans="4:4" x14ac:dyDescent="0.2">
      <c r="D306" s="139"/>
    </row>
    <row r="307" spans="4:4" x14ac:dyDescent="0.2">
      <c r="D307" s="139"/>
    </row>
    <row r="308" spans="4:4" x14ac:dyDescent="0.2">
      <c r="D308" s="139"/>
    </row>
    <row r="309" spans="4:4" x14ac:dyDescent="0.2">
      <c r="D309" s="139"/>
    </row>
    <row r="310" spans="4:4" x14ac:dyDescent="0.2">
      <c r="D310" s="139"/>
    </row>
    <row r="311" spans="4:4" x14ac:dyDescent="0.2">
      <c r="D311" s="139"/>
    </row>
    <row r="312" spans="4:4" x14ac:dyDescent="0.2">
      <c r="D312" s="139"/>
    </row>
    <row r="313" spans="4:4" x14ac:dyDescent="0.2">
      <c r="D313" s="139"/>
    </row>
    <row r="314" spans="4:4" x14ac:dyDescent="0.2">
      <c r="D314" s="139"/>
    </row>
    <row r="315" spans="4:4" x14ac:dyDescent="0.2">
      <c r="D315" s="139"/>
    </row>
    <row r="316" spans="4:4" x14ac:dyDescent="0.2">
      <c r="D316" s="139"/>
    </row>
    <row r="317" spans="4:4" x14ac:dyDescent="0.2">
      <c r="D317" s="139"/>
    </row>
    <row r="318" spans="4:4" x14ac:dyDescent="0.2">
      <c r="D318" s="139"/>
    </row>
    <row r="319" spans="4:4" x14ac:dyDescent="0.2">
      <c r="D319" s="139"/>
    </row>
    <row r="320" spans="4:4" x14ac:dyDescent="0.2">
      <c r="D320" s="139"/>
    </row>
    <row r="321" spans="4:4" x14ac:dyDescent="0.2">
      <c r="D321" s="139"/>
    </row>
    <row r="322" spans="4:4" x14ac:dyDescent="0.2">
      <c r="D322" s="139"/>
    </row>
    <row r="323" spans="4:4" x14ac:dyDescent="0.2">
      <c r="D323" s="139"/>
    </row>
    <row r="324" spans="4:4" x14ac:dyDescent="0.2">
      <c r="D324" s="139"/>
    </row>
    <row r="325" spans="4:4" x14ac:dyDescent="0.2">
      <c r="D325" s="139"/>
    </row>
    <row r="326" spans="4:4" x14ac:dyDescent="0.2">
      <c r="D326" s="139"/>
    </row>
    <row r="327" spans="4:4" x14ac:dyDescent="0.2">
      <c r="D327" s="139"/>
    </row>
    <row r="328" spans="4:4" x14ac:dyDescent="0.2">
      <c r="D328" s="139"/>
    </row>
    <row r="329" spans="4:4" x14ac:dyDescent="0.2">
      <c r="D329" s="139"/>
    </row>
    <row r="330" spans="4:4" x14ac:dyDescent="0.2">
      <c r="D330" s="139"/>
    </row>
    <row r="331" spans="4:4" x14ac:dyDescent="0.2">
      <c r="D331" s="139"/>
    </row>
    <row r="332" spans="4:4" x14ac:dyDescent="0.2">
      <c r="D332" s="139"/>
    </row>
    <row r="333" spans="4:4" x14ac:dyDescent="0.2">
      <c r="D333" s="139"/>
    </row>
    <row r="334" spans="4:4" x14ac:dyDescent="0.2">
      <c r="D334" s="139"/>
    </row>
    <row r="335" spans="4:4" x14ac:dyDescent="0.2">
      <c r="D335" s="139"/>
    </row>
    <row r="336" spans="4:4" x14ac:dyDescent="0.2">
      <c r="D336" s="139"/>
    </row>
    <row r="337" spans="4:4" x14ac:dyDescent="0.2">
      <c r="D337" s="139"/>
    </row>
    <row r="338" spans="4:4" x14ac:dyDescent="0.2">
      <c r="D338" s="139"/>
    </row>
    <row r="339" spans="4:4" x14ac:dyDescent="0.2">
      <c r="D339" s="139"/>
    </row>
    <row r="340" spans="4:4" x14ac:dyDescent="0.2">
      <c r="D340" s="139"/>
    </row>
    <row r="341" spans="4:4" x14ac:dyDescent="0.2">
      <c r="D341" s="139"/>
    </row>
    <row r="342" spans="4:4" x14ac:dyDescent="0.2">
      <c r="D342" s="139"/>
    </row>
    <row r="343" spans="4:4" x14ac:dyDescent="0.2">
      <c r="D343" s="139"/>
    </row>
    <row r="344" spans="4:4" x14ac:dyDescent="0.2">
      <c r="D344" s="139"/>
    </row>
    <row r="345" spans="4:4" x14ac:dyDescent="0.2">
      <c r="D345" s="139"/>
    </row>
    <row r="346" spans="4:4" x14ac:dyDescent="0.2">
      <c r="D346" s="139"/>
    </row>
    <row r="347" spans="4:4" x14ac:dyDescent="0.2">
      <c r="D347" s="139"/>
    </row>
    <row r="348" spans="4:4" x14ac:dyDescent="0.2">
      <c r="D348" s="139"/>
    </row>
    <row r="349" spans="4:4" x14ac:dyDescent="0.2">
      <c r="D349" s="139"/>
    </row>
    <row r="350" spans="4:4" x14ac:dyDescent="0.2">
      <c r="D350" s="139"/>
    </row>
    <row r="351" spans="4:4" x14ac:dyDescent="0.2">
      <c r="D351" s="139"/>
    </row>
    <row r="352" spans="4:4" x14ac:dyDescent="0.2">
      <c r="D352" s="139"/>
    </row>
    <row r="353" spans="4:4" x14ac:dyDescent="0.2">
      <c r="D353" s="139"/>
    </row>
    <row r="354" spans="4:4" x14ac:dyDescent="0.2">
      <c r="D354" s="139"/>
    </row>
    <row r="355" spans="4:4" x14ac:dyDescent="0.2">
      <c r="D355" s="139"/>
    </row>
    <row r="356" spans="4:4" x14ac:dyDescent="0.2">
      <c r="D356" s="139"/>
    </row>
    <row r="357" spans="4:4" x14ac:dyDescent="0.2">
      <c r="D357" s="139"/>
    </row>
    <row r="358" spans="4:4" x14ac:dyDescent="0.2">
      <c r="D358" s="139"/>
    </row>
    <row r="359" spans="4:4" x14ac:dyDescent="0.2">
      <c r="D359" s="139"/>
    </row>
    <row r="360" spans="4:4" x14ac:dyDescent="0.2">
      <c r="D360" s="139"/>
    </row>
    <row r="361" spans="4:4" x14ac:dyDescent="0.2">
      <c r="D361" s="139"/>
    </row>
    <row r="362" spans="4:4" x14ac:dyDescent="0.2">
      <c r="D362" s="139"/>
    </row>
    <row r="363" spans="4:4" x14ac:dyDescent="0.2">
      <c r="D363" s="139"/>
    </row>
    <row r="364" spans="4:4" x14ac:dyDescent="0.2">
      <c r="D364" s="139"/>
    </row>
    <row r="365" spans="4:4" x14ac:dyDescent="0.2">
      <c r="D365" s="139"/>
    </row>
    <row r="366" spans="4:4" x14ac:dyDescent="0.2">
      <c r="D366" s="139"/>
    </row>
    <row r="367" spans="4:4" x14ac:dyDescent="0.2">
      <c r="D367" s="139"/>
    </row>
    <row r="368" spans="4:4" x14ac:dyDescent="0.2">
      <c r="D368" s="139"/>
    </row>
    <row r="369" spans="4:4" x14ac:dyDescent="0.2">
      <c r="D369" s="139"/>
    </row>
    <row r="370" spans="4:4" x14ac:dyDescent="0.2">
      <c r="D370" s="139"/>
    </row>
    <row r="371" spans="4:4" x14ac:dyDescent="0.2">
      <c r="D371" s="139"/>
    </row>
    <row r="372" spans="4:4" x14ac:dyDescent="0.2">
      <c r="D372" s="139"/>
    </row>
    <row r="373" spans="4:4" x14ac:dyDescent="0.2">
      <c r="D373" s="139"/>
    </row>
    <row r="374" spans="4:4" x14ac:dyDescent="0.2">
      <c r="D374" s="139"/>
    </row>
    <row r="375" spans="4:4" x14ac:dyDescent="0.2">
      <c r="D375" s="139"/>
    </row>
    <row r="376" spans="4:4" x14ac:dyDescent="0.2">
      <c r="D376" s="139"/>
    </row>
    <row r="377" spans="4:4" x14ac:dyDescent="0.2">
      <c r="D377" s="139"/>
    </row>
    <row r="378" spans="4:4" x14ac:dyDescent="0.2">
      <c r="D378" s="139"/>
    </row>
    <row r="379" spans="4:4" x14ac:dyDescent="0.2">
      <c r="D379" s="139"/>
    </row>
    <row r="380" spans="4:4" x14ac:dyDescent="0.2">
      <c r="D380" s="139"/>
    </row>
    <row r="381" spans="4:4" x14ac:dyDescent="0.2">
      <c r="D381" s="139"/>
    </row>
    <row r="382" spans="4:4" x14ac:dyDescent="0.2">
      <c r="D382" s="139"/>
    </row>
    <row r="383" spans="4:4" x14ac:dyDescent="0.2">
      <c r="D383" s="139"/>
    </row>
    <row r="384" spans="4:4" x14ac:dyDescent="0.2">
      <c r="D384" s="139"/>
    </row>
    <row r="385" spans="4:4" x14ac:dyDescent="0.2">
      <c r="D385" s="139"/>
    </row>
    <row r="386" spans="4:4" x14ac:dyDescent="0.2">
      <c r="D386" s="139"/>
    </row>
    <row r="387" spans="4:4" x14ac:dyDescent="0.2">
      <c r="D387" s="139"/>
    </row>
    <row r="388" spans="4:4" x14ac:dyDescent="0.2">
      <c r="D388" s="139"/>
    </row>
    <row r="389" spans="4:4" x14ac:dyDescent="0.2">
      <c r="D389" s="139"/>
    </row>
    <row r="390" spans="4:4" x14ac:dyDescent="0.2">
      <c r="D390" s="139"/>
    </row>
    <row r="391" spans="4:4" x14ac:dyDescent="0.2">
      <c r="D391" s="139"/>
    </row>
    <row r="392" spans="4:4" x14ac:dyDescent="0.2">
      <c r="D392" s="139"/>
    </row>
    <row r="393" spans="4:4" x14ac:dyDescent="0.2">
      <c r="D393" s="139"/>
    </row>
    <row r="394" spans="4:4" x14ac:dyDescent="0.2">
      <c r="D394" s="139"/>
    </row>
    <row r="395" spans="4:4" x14ac:dyDescent="0.2">
      <c r="D395" s="139"/>
    </row>
    <row r="396" spans="4:4" x14ac:dyDescent="0.2">
      <c r="D396" s="139"/>
    </row>
    <row r="397" spans="4:4" x14ac:dyDescent="0.2">
      <c r="D397" s="139"/>
    </row>
    <row r="398" spans="4:4" x14ac:dyDescent="0.2">
      <c r="D398" s="139"/>
    </row>
    <row r="399" spans="4:4" x14ac:dyDescent="0.2">
      <c r="D399" s="139"/>
    </row>
    <row r="400" spans="4:4" x14ac:dyDescent="0.2">
      <c r="D400" s="139"/>
    </row>
    <row r="401" spans="4:4" x14ac:dyDescent="0.2">
      <c r="D401" s="139"/>
    </row>
    <row r="402" spans="4:4" x14ac:dyDescent="0.2">
      <c r="D402" s="139"/>
    </row>
    <row r="403" spans="4:4" x14ac:dyDescent="0.2">
      <c r="D403" s="139"/>
    </row>
    <row r="404" spans="4:4" x14ac:dyDescent="0.2">
      <c r="D404" s="139"/>
    </row>
    <row r="405" spans="4:4" x14ac:dyDescent="0.2">
      <c r="D405" s="139"/>
    </row>
    <row r="406" spans="4:4" x14ac:dyDescent="0.2">
      <c r="D406" s="139"/>
    </row>
    <row r="407" spans="4:4" x14ac:dyDescent="0.2">
      <c r="D407" s="139"/>
    </row>
    <row r="408" spans="4:4" x14ac:dyDescent="0.2">
      <c r="D408" s="139"/>
    </row>
    <row r="409" spans="4:4" x14ac:dyDescent="0.2">
      <c r="D409" s="139"/>
    </row>
    <row r="410" spans="4:4" x14ac:dyDescent="0.2">
      <c r="D410" s="139"/>
    </row>
    <row r="411" spans="4:4" x14ac:dyDescent="0.2">
      <c r="D411" s="139"/>
    </row>
    <row r="412" spans="4:4" x14ac:dyDescent="0.2">
      <c r="D412" s="139"/>
    </row>
    <row r="413" spans="4:4" x14ac:dyDescent="0.2">
      <c r="D413" s="139"/>
    </row>
    <row r="414" spans="4:4" x14ac:dyDescent="0.2">
      <c r="D414" s="139"/>
    </row>
    <row r="415" spans="4:4" x14ac:dyDescent="0.2">
      <c r="D415" s="139"/>
    </row>
    <row r="416" spans="4:4" x14ac:dyDescent="0.2">
      <c r="D416" s="139"/>
    </row>
    <row r="417" spans="4:4" x14ac:dyDescent="0.2">
      <c r="D417" s="139"/>
    </row>
    <row r="418" spans="4:4" x14ac:dyDescent="0.2">
      <c r="D418" s="139"/>
    </row>
    <row r="419" spans="4:4" x14ac:dyDescent="0.2">
      <c r="D419" s="139"/>
    </row>
    <row r="420" spans="4:4" x14ac:dyDescent="0.2">
      <c r="D420" s="139"/>
    </row>
    <row r="421" spans="4:4" x14ac:dyDescent="0.2">
      <c r="D421" s="139"/>
    </row>
    <row r="422" spans="4:4" x14ac:dyDescent="0.2">
      <c r="D422" s="139"/>
    </row>
    <row r="423" spans="4:4" x14ac:dyDescent="0.2">
      <c r="D423" s="139"/>
    </row>
    <row r="424" spans="4:4" x14ac:dyDescent="0.2">
      <c r="D424" s="139"/>
    </row>
    <row r="425" spans="4:4" x14ac:dyDescent="0.2">
      <c r="D425" s="139"/>
    </row>
    <row r="426" spans="4:4" x14ac:dyDescent="0.2">
      <c r="D426" s="139"/>
    </row>
    <row r="427" spans="4:4" x14ac:dyDescent="0.2">
      <c r="D427" s="139"/>
    </row>
    <row r="428" spans="4:4" x14ac:dyDescent="0.2">
      <c r="D428" s="139"/>
    </row>
    <row r="429" spans="4:4" x14ac:dyDescent="0.2">
      <c r="D429" s="139"/>
    </row>
    <row r="430" spans="4:4" x14ac:dyDescent="0.2">
      <c r="D430" s="139"/>
    </row>
    <row r="431" spans="4:4" x14ac:dyDescent="0.2">
      <c r="D431" s="139"/>
    </row>
    <row r="432" spans="4:4" x14ac:dyDescent="0.2">
      <c r="D432" s="139"/>
    </row>
    <row r="433" spans="4:4" x14ac:dyDescent="0.2">
      <c r="D433" s="139"/>
    </row>
    <row r="434" spans="4:4" x14ac:dyDescent="0.2">
      <c r="D434" s="139"/>
    </row>
    <row r="435" spans="4:4" x14ac:dyDescent="0.2">
      <c r="D435" s="139"/>
    </row>
    <row r="436" spans="4:4" x14ac:dyDescent="0.2">
      <c r="D436" s="139"/>
    </row>
    <row r="437" spans="4:4" x14ac:dyDescent="0.2">
      <c r="D437" s="139"/>
    </row>
    <row r="438" spans="4:4" x14ac:dyDescent="0.2">
      <c r="D438" s="139"/>
    </row>
    <row r="439" spans="4:4" x14ac:dyDescent="0.2">
      <c r="D439" s="139"/>
    </row>
    <row r="440" spans="4:4" x14ac:dyDescent="0.2">
      <c r="D440" s="139"/>
    </row>
    <row r="441" spans="4:4" x14ac:dyDescent="0.2">
      <c r="D441" s="139"/>
    </row>
    <row r="442" spans="4:4" x14ac:dyDescent="0.2">
      <c r="D442" s="139"/>
    </row>
    <row r="443" spans="4:4" x14ac:dyDescent="0.2">
      <c r="D443" s="139"/>
    </row>
    <row r="444" spans="4:4" x14ac:dyDescent="0.2">
      <c r="D444" s="139"/>
    </row>
    <row r="445" spans="4:4" x14ac:dyDescent="0.2">
      <c r="D445" s="139"/>
    </row>
    <row r="446" spans="4:4" x14ac:dyDescent="0.2">
      <c r="D446" s="139"/>
    </row>
    <row r="447" spans="4:4" x14ac:dyDescent="0.2">
      <c r="D447" s="139"/>
    </row>
    <row r="448" spans="4:4" x14ac:dyDescent="0.2">
      <c r="D448" s="139"/>
    </row>
    <row r="449" spans="4:4" x14ac:dyDescent="0.2">
      <c r="D449" s="139"/>
    </row>
    <row r="450" spans="4:4" x14ac:dyDescent="0.2">
      <c r="D450" s="139"/>
    </row>
    <row r="451" spans="4:4" x14ac:dyDescent="0.2">
      <c r="D451" s="139"/>
    </row>
    <row r="452" spans="4:4" x14ac:dyDescent="0.2">
      <c r="D452" s="139"/>
    </row>
    <row r="453" spans="4:4" x14ac:dyDescent="0.2">
      <c r="D453" s="139"/>
    </row>
    <row r="454" spans="4:4" x14ac:dyDescent="0.2">
      <c r="D454" s="139"/>
    </row>
    <row r="455" spans="4:4" x14ac:dyDescent="0.2">
      <c r="D455" s="139"/>
    </row>
    <row r="456" spans="4:4" x14ac:dyDescent="0.2">
      <c r="D456" s="139"/>
    </row>
    <row r="457" spans="4:4" x14ac:dyDescent="0.2">
      <c r="D457" s="139"/>
    </row>
    <row r="458" spans="4:4" x14ac:dyDescent="0.2">
      <c r="D458" s="139"/>
    </row>
    <row r="459" spans="4:4" x14ac:dyDescent="0.2">
      <c r="D459" s="139"/>
    </row>
    <row r="460" spans="4:4" x14ac:dyDescent="0.2">
      <c r="D460" s="139"/>
    </row>
    <row r="461" spans="4:4" x14ac:dyDescent="0.2">
      <c r="D461" s="139"/>
    </row>
    <row r="462" spans="4:4" x14ac:dyDescent="0.2">
      <c r="D462" s="139"/>
    </row>
    <row r="463" spans="4:4" x14ac:dyDescent="0.2">
      <c r="D463" s="139"/>
    </row>
    <row r="464" spans="4:4" x14ac:dyDescent="0.2">
      <c r="D464" s="139"/>
    </row>
    <row r="465" spans="4:4" x14ac:dyDescent="0.2">
      <c r="D465" s="139"/>
    </row>
    <row r="466" spans="4:4" x14ac:dyDescent="0.2">
      <c r="D466" s="139"/>
    </row>
    <row r="467" spans="4:4" x14ac:dyDescent="0.2">
      <c r="D467" s="139"/>
    </row>
    <row r="468" spans="4:4" x14ac:dyDescent="0.2">
      <c r="D468" s="139"/>
    </row>
    <row r="469" spans="4:4" x14ac:dyDescent="0.2">
      <c r="D469" s="139"/>
    </row>
    <row r="470" spans="4:4" x14ac:dyDescent="0.2">
      <c r="D470" s="139"/>
    </row>
    <row r="471" spans="4:4" x14ac:dyDescent="0.2">
      <c r="D471" s="139"/>
    </row>
    <row r="472" spans="4:4" x14ac:dyDescent="0.2">
      <c r="D472" s="139"/>
    </row>
    <row r="473" spans="4:4" x14ac:dyDescent="0.2">
      <c r="D473" s="139"/>
    </row>
    <row r="474" spans="4:4" x14ac:dyDescent="0.2">
      <c r="D474" s="139"/>
    </row>
    <row r="475" spans="4:4" x14ac:dyDescent="0.2">
      <c r="D475" s="139"/>
    </row>
    <row r="476" spans="4:4" x14ac:dyDescent="0.2">
      <c r="D476" s="139"/>
    </row>
    <row r="477" spans="4:4" x14ac:dyDescent="0.2">
      <c r="D477" s="139"/>
    </row>
    <row r="478" spans="4:4" x14ac:dyDescent="0.2">
      <c r="D478" s="139"/>
    </row>
    <row r="479" spans="4:4" x14ac:dyDescent="0.2">
      <c r="D479" s="139"/>
    </row>
    <row r="480" spans="4:4" x14ac:dyDescent="0.2">
      <c r="D480" s="139"/>
    </row>
    <row r="481" spans="4:4" x14ac:dyDescent="0.2">
      <c r="D481" s="139"/>
    </row>
    <row r="482" spans="4:4" x14ac:dyDescent="0.2">
      <c r="D482" s="139"/>
    </row>
    <row r="483" spans="4:4" x14ac:dyDescent="0.2">
      <c r="D483" s="139"/>
    </row>
    <row r="484" spans="4:4" x14ac:dyDescent="0.2">
      <c r="D484" s="139"/>
    </row>
    <row r="485" spans="4:4" x14ac:dyDescent="0.2">
      <c r="D485" s="139"/>
    </row>
    <row r="486" spans="4:4" x14ac:dyDescent="0.2">
      <c r="D486" s="139"/>
    </row>
    <row r="487" spans="4:4" x14ac:dyDescent="0.2">
      <c r="D487" s="139"/>
    </row>
    <row r="488" spans="4:4" x14ac:dyDescent="0.2">
      <c r="D488" s="139"/>
    </row>
    <row r="489" spans="4:4" x14ac:dyDescent="0.2">
      <c r="D489" s="139"/>
    </row>
    <row r="490" spans="4:4" x14ac:dyDescent="0.2">
      <c r="D490" s="139"/>
    </row>
    <row r="491" spans="4:4" x14ac:dyDescent="0.2">
      <c r="D491" s="139"/>
    </row>
    <row r="492" spans="4:4" x14ac:dyDescent="0.2">
      <c r="D492" s="139"/>
    </row>
    <row r="493" spans="4:4" x14ac:dyDescent="0.2">
      <c r="D493" s="139"/>
    </row>
    <row r="494" spans="4:4" x14ac:dyDescent="0.2">
      <c r="D494" s="139"/>
    </row>
    <row r="495" spans="4:4" x14ac:dyDescent="0.2">
      <c r="D495" s="139"/>
    </row>
    <row r="496" spans="4:4" x14ac:dyDescent="0.2">
      <c r="D496" s="139"/>
    </row>
    <row r="497" spans="4:4" x14ac:dyDescent="0.2">
      <c r="D497" s="139"/>
    </row>
    <row r="498" spans="4:4" x14ac:dyDescent="0.2">
      <c r="D498" s="139"/>
    </row>
    <row r="499" spans="4:4" x14ac:dyDescent="0.2">
      <c r="D499" s="139"/>
    </row>
    <row r="500" spans="4:4" x14ac:dyDescent="0.2">
      <c r="D500" s="139"/>
    </row>
    <row r="501" spans="4:4" x14ac:dyDescent="0.2">
      <c r="D501" s="139"/>
    </row>
    <row r="502" spans="4:4" x14ac:dyDescent="0.2">
      <c r="D502" s="139"/>
    </row>
    <row r="503" spans="4:4" x14ac:dyDescent="0.2">
      <c r="D503" s="139"/>
    </row>
    <row r="504" spans="4:4" x14ac:dyDescent="0.2">
      <c r="D504" s="139"/>
    </row>
    <row r="505" spans="4:4" x14ac:dyDescent="0.2">
      <c r="D505" s="139"/>
    </row>
    <row r="506" spans="4:4" x14ac:dyDescent="0.2">
      <c r="D506" s="139"/>
    </row>
    <row r="507" spans="4:4" x14ac:dyDescent="0.2">
      <c r="D507" s="139"/>
    </row>
    <row r="508" spans="4:4" x14ac:dyDescent="0.2">
      <c r="D508" s="139"/>
    </row>
    <row r="509" spans="4:4" x14ac:dyDescent="0.2">
      <c r="D509" s="139"/>
    </row>
    <row r="510" spans="4:4" x14ac:dyDescent="0.2">
      <c r="D510" s="139"/>
    </row>
    <row r="511" spans="4:4" x14ac:dyDescent="0.2">
      <c r="D511" s="139"/>
    </row>
    <row r="512" spans="4:4" x14ac:dyDescent="0.2">
      <c r="D512" s="139"/>
    </row>
    <row r="513" spans="4:4" x14ac:dyDescent="0.2">
      <c r="D513" s="139"/>
    </row>
    <row r="514" spans="4:4" x14ac:dyDescent="0.2">
      <c r="D514" s="139"/>
    </row>
    <row r="515" spans="4:4" x14ac:dyDescent="0.2">
      <c r="D515" s="139"/>
    </row>
    <row r="516" spans="4:4" x14ac:dyDescent="0.2">
      <c r="D516" s="139"/>
    </row>
    <row r="517" spans="4:4" x14ac:dyDescent="0.2">
      <c r="D517" s="139"/>
    </row>
    <row r="518" spans="4:4" x14ac:dyDescent="0.2">
      <c r="D518" s="139"/>
    </row>
    <row r="519" spans="4:4" x14ac:dyDescent="0.2">
      <c r="D519" s="139"/>
    </row>
    <row r="520" spans="4:4" x14ac:dyDescent="0.2">
      <c r="D520" s="139"/>
    </row>
    <row r="521" spans="4:4" x14ac:dyDescent="0.2">
      <c r="D521" s="139"/>
    </row>
    <row r="522" spans="4:4" x14ac:dyDescent="0.2">
      <c r="D522" s="139"/>
    </row>
    <row r="523" spans="4:4" x14ac:dyDescent="0.2">
      <c r="D523" s="139"/>
    </row>
    <row r="524" spans="4:4" x14ac:dyDescent="0.2">
      <c r="D524" s="139"/>
    </row>
    <row r="525" spans="4:4" x14ac:dyDescent="0.2">
      <c r="D525" s="139"/>
    </row>
    <row r="526" spans="4:4" x14ac:dyDescent="0.2">
      <c r="D526" s="139"/>
    </row>
    <row r="527" spans="4:4" x14ac:dyDescent="0.2">
      <c r="D527" s="139"/>
    </row>
    <row r="528" spans="4:4" x14ac:dyDescent="0.2">
      <c r="D528" s="139"/>
    </row>
    <row r="529" spans="4:4" x14ac:dyDescent="0.2">
      <c r="D529" s="139"/>
    </row>
    <row r="530" spans="4:4" x14ac:dyDescent="0.2">
      <c r="D530" s="139"/>
    </row>
    <row r="531" spans="4:4" x14ac:dyDescent="0.2">
      <c r="D531" s="139"/>
    </row>
    <row r="532" spans="4:4" x14ac:dyDescent="0.2">
      <c r="D532" s="139"/>
    </row>
    <row r="533" spans="4:4" x14ac:dyDescent="0.2">
      <c r="D533" s="139"/>
    </row>
    <row r="534" spans="4:4" x14ac:dyDescent="0.2">
      <c r="D534" s="139"/>
    </row>
    <row r="535" spans="4:4" x14ac:dyDescent="0.2">
      <c r="D535" s="139"/>
    </row>
    <row r="536" spans="4:4" x14ac:dyDescent="0.2">
      <c r="D536" s="139"/>
    </row>
    <row r="537" spans="4:4" x14ac:dyDescent="0.2">
      <c r="D537" s="139"/>
    </row>
    <row r="538" spans="4:4" x14ac:dyDescent="0.2">
      <c r="D538" s="139"/>
    </row>
    <row r="539" spans="4:4" x14ac:dyDescent="0.2">
      <c r="D539" s="139"/>
    </row>
    <row r="540" spans="4:4" x14ac:dyDescent="0.2">
      <c r="D540" s="139"/>
    </row>
    <row r="541" spans="4:4" x14ac:dyDescent="0.2">
      <c r="D541" s="139"/>
    </row>
    <row r="542" spans="4:4" x14ac:dyDescent="0.2">
      <c r="D542" s="139"/>
    </row>
    <row r="543" spans="4:4" x14ac:dyDescent="0.2">
      <c r="D543" s="139"/>
    </row>
    <row r="544" spans="4:4" x14ac:dyDescent="0.2">
      <c r="D544" s="139"/>
    </row>
    <row r="545" spans="4:4" x14ac:dyDescent="0.2">
      <c r="D545" s="139"/>
    </row>
    <row r="546" spans="4:4" x14ac:dyDescent="0.2">
      <c r="D546" s="139"/>
    </row>
    <row r="547" spans="4:4" x14ac:dyDescent="0.2">
      <c r="D547" s="139"/>
    </row>
    <row r="548" spans="4:4" x14ac:dyDescent="0.2">
      <c r="D548" s="139"/>
    </row>
    <row r="549" spans="4:4" x14ac:dyDescent="0.2">
      <c r="D549" s="139"/>
    </row>
    <row r="550" spans="4:4" x14ac:dyDescent="0.2">
      <c r="D550" s="139"/>
    </row>
    <row r="551" spans="4:4" x14ac:dyDescent="0.2">
      <c r="D551" s="139"/>
    </row>
    <row r="552" spans="4:4" x14ac:dyDescent="0.2">
      <c r="D552" s="139"/>
    </row>
    <row r="553" spans="4:4" x14ac:dyDescent="0.2">
      <c r="D553" s="139"/>
    </row>
    <row r="554" spans="4:4" x14ac:dyDescent="0.2">
      <c r="D554" s="139"/>
    </row>
    <row r="555" spans="4:4" x14ac:dyDescent="0.2">
      <c r="D555" s="139"/>
    </row>
    <row r="556" spans="4:4" x14ac:dyDescent="0.2">
      <c r="D556" s="139"/>
    </row>
    <row r="557" spans="4:4" x14ac:dyDescent="0.2">
      <c r="D557" s="139"/>
    </row>
    <row r="558" spans="4:4" x14ac:dyDescent="0.2">
      <c r="D558" s="139"/>
    </row>
    <row r="559" spans="4:4" x14ac:dyDescent="0.2">
      <c r="D559" s="139"/>
    </row>
    <row r="560" spans="4:4" x14ac:dyDescent="0.2">
      <c r="D560" s="139"/>
    </row>
    <row r="561" spans="4:4" x14ac:dyDescent="0.2">
      <c r="D561" s="139"/>
    </row>
    <row r="562" spans="4:4" x14ac:dyDescent="0.2">
      <c r="D562" s="139"/>
    </row>
    <row r="563" spans="4:4" x14ac:dyDescent="0.2">
      <c r="D563" s="139"/>
    </row>
    <row r="564" spans="4:4" x14ac:dyDescent="0.2">
      <c r="D564" s="139"/>
    </row>
    <row r="565" spans="4:4" x14ac:dyDescent="0.2">
      <c r="D565" s="139"/>
    </row>
    <row r="566" spans="4:4" x14ac:dyDescent="0.2">
      <c r="D566" s="139"/>
    </row>
    <row r="567" spans="4:4" x14ac:dyDescent="0.2">
      <c r="D567" s="139"/>
    </row>
    <row r="568" spans="4:4" x14ac:dyDescent="0.2">
      <c r="D568" s="139"/>
    </row>
    <row r="569" spans="4:4" x14ac:dyDescent="0.2">
      <c r="D569" s="139"/>
    </row>
    <row r="570" spans="4:4" x14ac:dyDescent="0.2">
      <c r="D570" s="139"/>
    </row>
    <row r="571" spans="4:4" x14ac:dyDescent="0.2">
      <c r="D571" s="139"/>
    </row>
    <row r="572" spans="4:4" x14ac:dyDescent="0.2">
      <c r="D572" s="139"/>
    </row>
    <row r="573" spans="4:4" x14ac:dyDescent="0.2">
      <c r="D573" s="139"/>
    </row>
    <row r="574" spans="4:4" x14ac:dyDescent="0.2">
      <c r="D574" s="139"/>
    </row>
    <row r="575" spans="4:4" x14ac:dyDescent="0.2">
      <c r="D575" s="139"/>
    </row>
    <row r="576" spans="4:4" x14ac:dyDescent="0.2">
      <c r="D576" s="139"/>
    </row>
    <row r="577" spans="4:4" x14ac:dyDescent="0.2">
      <c r="D577" s="139"/>
    </row>
    <row r="578" spans="4:4" x14ac:dyDescent="0.2">
      <c r="D578" s="139"/>
    </row>
    <row r="579" spans="4:4" x14ac:dyDescent="0.2">
      <c r="D579" s="139"/>
    </row>
    <row r="580" spans="4:4" x14ac:dyDescent="0.2">
      <c r="D580" s="139"/>
    </row>
    <row r="581" spans="4:4" x14ac:dyDescent="0.2">
      <c r="D581" s="139"/>
    </row>
    <row r="582" spans="4:4" x14ac:dyDescent="0.2">
      <c r="D582" s="139"/>
    </row>
    <row r="583" spans="4:4" x14ac:dyDescent="0.2">
      <c r="D583" s="139"/>
    </row>
    <row r="584" spans="4:4" x14ac:dyDescent="0.2">
      <c r="D584" s="139"/>
    </row>
    <row r="585" spans="4:4" x14ac:dyDescent="0.2">
      <c r="D585" s="139"/>
    </row>
    <row r="586" spans="4:4" x14ac:dyDescent="0.2">
      <c r="D586" s="139"/>
    </row>
    <row r="587" spans="4:4" x14ac:dyDescent="0.2">
      <c r="D587" s="139"/>
    </row>
    <row r="588" spans="4:4" x14ac:dyDescent="0.2">
      <c r="D588" s="139"/>
    </row>
    <row r="589" spans="4:4" x14ac:dyDescent="0.2">
      <c r="D589" s="139"/>
    </row>
    <row r="590" spans="4:4" x14ac:dyDescent="0.2">
      <c r="D590" s="139"/>
    </row>
    <row r="591" spans="4:4" x14ac:dyDescent="0.2">
      <c r="D591" s="139"/>
    </row>
    <row r="592" spans="4:4" x14ac:dyDescent="0.2">
      <c r="D592" s="139"/>
    </row>
    <row r="593" spans="4:4" x14ac:dyDescent="0.2">
      <c r="D593" s="139"/>
    </row>
    <row r="594" spans="4:4" x14ac:dyDescent="0.2">
      <c r="D594" s="139"/>
    </row>
    <row r="595" spans="4:4" x14ac:dyDescent="0.2">
      <c r="D595" s="139"/>
    </row>
    <row r="596" spans="4:4" x14ac:dyDescent="0.2">
      <c r="D596" s="139"/>
    </row>
    <row r="597" spans="4:4" x14ac:dyDescent="0.2">
      <c r="D597" s="139"/>
    </row>
    <row r="598" spans="4:4" x14ac:dyDescent="0.2">
      <c r="D598" s="139"/>
    </row>
    <row r="599" spans="4:4" x14ac:dyDescent="0.2">
      <c r="D599" s="139"/>
    </row>
    <row r="600" spans="4:4" x14ac:dyDescent="0.2">
      <c r="D600" s="139"/>
    </row>
    <row r="601" spans="4:4" x14ac:dyDescent="0.2">
      <c r="D601" s="139"/>
    </row>
    <row r="602" spans="4:4" x14ac:dyDescent="0.2">
      <c r="D602" s="139"/>
    </row>
    <row r="603" spans="4:4" x14ac:dyDescent="0.2">
      <c r="D603" s="139"/>
    </row>
    <row r="604" spans="4:4" x14ac:dyDescent="0.2">
      <c r="D604" s="139"/>
    </row>
    <row r="605" spans="4:4" x14ac:dyDescent="0.2">
      <c r="D605" s="139"/>
    </row>
    <row r="606" spans="4:4" x14ac:dyDescent="0.2">
      <c r="D606" s="139"/>
    </row>
    <row r="607" spans="4:4" x14ac:dyDescent="0.2">
      <c r="D607" s="139"/>
    </row>
    <row r="608" spans="4:4" x14ac:dyDescent="0.2">
      <c r="D608" s="139"/>
    </row>
    <row r="609" spans="4:4" x14ac:dyDescent="0.2">
      <c r="D609" s="139"/>
    </row>
    <row r="610" spans="4:4" x14ac:dyDescent="0.2">
      <c r="D610" s="139"/>
    </row>
    <row r="611" spans="4:4" x14ac:dyDescent="0.2">
      <c r="D611" s="139"/>
    </row>
    <row r="612" spans="4:4" x14ac:dyDescent="0.2">
      <c r="D612" s="139"/>
    </row>
    <row r="613" spans="4:4" x14ac:dyDescent="0.2">
      <c r="D613" s="139"/>
    </row>
    <row r="614" spans="4:4" x14ac:dyDescent="0.2">
      <c r="D614" s="139"/>
    </row>
    <row r="615" spans="4:4" x14ac:dyDescent="0.2">
      <c r="D615" s="139"/>
    </row>
    <row r="616" spans="4:4" x14ac:dyDescent="0.2">
      <c r="D616" s="139"/>
    </row>
    <row r="617" spans="4:4" x14ac:dyDescent="0.2">
      <c r="D617" s="139"/>
    </row>
    <row r="618" spans="4:4" x14ac:dyDescent="0.2">
      <c r="D618" s="139"/>
    </row>
    <row r="619" spans="4:4" x14ac:dyDescent="0.2">
      <c r="D619" s="139"/>
    </row>
    <row r="620" spans="4:4" x14ac:dyDescent="0.2">
      <c r="D620" s="139"/>
    </row>
    <row r="621" spans="4:4" x14ac:dyDescent="0.2">
      <c r="D621" s="139"/>
    </row>
    <row r="622" spans="4:4" x14ac:dyDescent="0.2">
      <c r="D622" s="139"/>
    </row>
    <row r="623" spans="4:4" x14ac:dyDescent="0.2">
      <c r="D623" s="139"/>
    </row>
    <row r="624" spans="4:4" x14ac:dyDescent="0.2">
      <c r="D624" s="139"/>
    </row>
    <row r="625" spans="4:4" x14ac:dyDescent="0.2">
      <c r="D625" s="139"/>
    </row>
    <row r="626" spans="4:4" x14ac:dyDescent="0.2">
      <c r="D626" s="139"/>
    </row>
    <row r="627" spans="4:4" x14ac:dyDescent="0.2">
      <c r="D627" s="139"/>
    </row>
    <row r="628" spans="4:4" x14ac:dyDescent="0.2">
      <c r="D628" s="139"/>
    </row>
    <row r="629" spans="4:4" x14ac:dyDescent="0.2">
      <c r="D629" s="139"/>
    </row>
    <row r="630" spans="4:4" x14ac:dyDescent="0.2">
      <c r="D630" s="139"/>
    </row>
    <row r="631" spans="4:4" x14ac:dyDescent="0.2">
      <c r="D631" s="139"/>
    </row>
    <row r="632" spans="4:4" x14ac:dyDescent="0.2">
      <c r="D632" s="139"/>
    </row>
    <row r="633" spans="4:4" x14ac:dyDescent="0.2">
      <c r="D633" s="139"/>
    </row>
    <row r="634" spans="4:4" x14ac:dyDescent="0.2">
      <c r="D634" s="139"/>
    </row>
    <row r="635" spans="4:4" x14ac:dyDescent="0.2">
      <c r="D635" s="139"/>
    </row>
    <row r="636" spans="4:4" x14ac:dyDescent="0.2">
      <c r="D636" s="139"/>
    </row>
    <row r="637" spans="4:4" x14ac:dyDescent="0.2">
      <c r="D637" s="139"/>
    </row>
    <row r="638" spans="4:4" x14ac:dyDescent="0.2">
      <c r="D638" s="139"/>
    </row>
    <row r="639" spans="4:4" x14ac:dyDescent="0.2">
      <c r="D639" s="139"/>
    </row>
    <row r="640" spans="4:4" x14ac:dyDescent="0.2">
      <c r="D640" s="139"/>
    </row>
    <row r="641" spans="4:4" x14ac:dyDescent="0.2">
      <c r="D641" s="139"/>
    </row>
    <row r="642" spans="4:4" x14ac:dyDescent="0.2">
      <c r="D642" s="139"/>
    </row>
    <row r="643" spans="4:4" x14ac:dyDescent="0.2">
      <c r="D643" s="139"/>
    </row>
    <row r="644" spans="4:4" x14ac:dyDescent="0.2">
      <c r="D644" s="139"/>
    </row>
    <row r="645" spans="4:4" x14ac:dyDescent="0.2">
      <c r="D645" s="139"/>
    </row>
    <row r="646" spans="4:4" x14ac:dyDescent="0.2">
      <c r="D646" s="139"/>
    </row>
    <row r="647" spans="4:4" x14ac:dyDescent="0.2">
      <c r="D647" s="139"/>
    </row>
    <row r="648" spans="4:4" x14ac:dyDescent="0.2">
      <c r="D648" s="139"/>
    </row>
    <row r="649" spans="4:4" x14ac:dyDescent="0.2">
      <c r="D649" s="139"/>
    </row>
    <row r="650" spans="4:4" x14ac:dyDescent="0.2">
      <c r="D650" s="139"/>
    </row>
    <row r="651" spans="4:4" x14ac:dyDescent="0.2">
      <c r="D651" s="139"/>
    </row>
    <row r="652" spans="4:4" x14ac:dyDescent="0.2">
      <c r="D652" s="139"/>
    </row>
    <row r="653" spans="4:4" x14ac:dyDescent="0.2">
      <c r="D653" s="139"/>
    </row>
    <row r="654" spans="4:4" x14ac:dyDescent="0.2">
      <c r="D654" s="139"/>
    </row>
    <row r="655" spans="4:4" x14ac:dyDescent="0.2">
      <c r="D655" s="139"/>
    </row>
    <row r="656" spans="4:4" x14ac:dyDescent="0.2">
      <c r="D656" s="139"/>
    </row>
    <row r="657" spans="4:4" x14ac:dyDescent="0.2">
      <c r="D657" s="139"/>
    </row>
    <row r="658" spans="4:4" x14ac:dyDescent="0.2">
      <c r="D658" s="139"/>
    </row>
    <row r="659" spans="4:4" x14ac:dyDescent="0.2">
      <c r="D659" s="139"/>
    </row>
    <row r="660" spans="4:4" x14ac:dyDescent="0.2">
      <c r="D660" s="139"/>
    </row>
    <row r="661" spans="4:4" x14ac:dyDescent="0.2">
      <c r="D661" s="139"/>
    </row>
    <row r="662" spans="4:4" x14ac:dyDescent="0.2">
      <c r="D662" s="139"/>
    </row>
    <row r="663" spans="4:4" x14ac:dyDescent="0.2">
      <c r="D663" s="139"/>
    </row>
    <row r="664" spans="4:4" x14ac:dyDescent="0.2">
      <c r="D664" s="139"/>
    </row>
    <row r="665" spans="4:4" x14ac:dyDescent="0.2">
      <c r="D665" s="139"/>
    </row>
    <row r="666" spans="4:4" x14ac:dyDescent="0.2">
      <c r="D666" s="139"/>
    </row>
    <row r="667" spans="4:4" x14ac:dyDescent="0.2">
      <c r="D667" s="139"/>
    </row>
    <row r="668" spans="4:4" x14ac:dyDescent="0.2">
      <c r="D668" s="139"/>
    </row>
    <row r="669" spans="4:4" x14ac:dyDescent="0.2">
      <c r="D669" s="139"/>
    </row>
    <row r="670" spans="4:4" x14ac:dyDescent="0.2">
      <c r="D670" s="139"/>
    </row>
    <row r="671" spans="4:4" x14ac:dyDescent="0.2">
      <c r="D671" s="139"/>
    </row>
    <row r="672" spans="4:4" x14ac:dyDescent="0.2">
      <c r="D672" s="139"/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  <row r="5001" spans="4:4" x14ac:dyDescent="0.2">
      <c r="D5001" s="139"/>
    </row>
    <row r="5002" spans="4:4" x14ac:dyDescent="0.2">
      <c r="D5002" s="139"/>
    </row>
    <row r="5003" spans="4:4" x14ac:dyDescent="0.2">
      <c r="D5003" s="139"/>
    </row>
  </sheetData>
  <mergeCells count="6">
    <mergeCell ref="A150:G154"/>
    <mergeCell ref="A1:G1"/>
    <mergeCell ref="C2:G2"/>
    <mergeCell ref="C3:G3"/>
    <mergeCell ref="C4:G4"/>
    <mergeCell ref="A149:C14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BH5008"/>
  <sheetViews>
    <sheetView workbookViewId="0">
      <pane ySplit="7" topLeftCell="A23" activePane="bottomLeft" state="frozen"/>
      <selection pane="bottomLeft" activeCell="F653" sqref="F9:F653"/>
    </sheetView>
  </sheetViews>
  <sheetFormatPr defaultRowHeight="12.75" outlineLevelRow="1" x14ac:dyDescent="0.2"/>
  <cols>
    <col min="1" max="1" width="3.42578125" customWidth="1"/>
    <col min="2" max="2" width="12.7109375" style="87" customWidth="1"/>
    <col min="3" max="3" width="38.28515625" style="87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7</v>
      </c>
      <c r="B1" s="259"/>
      <c r="C1" s="259"/>
      <c r="D1" s="259"/>
      <c r="E1" s="259"/>
      <c r="F1" s="259"/>
      <c r="G1" s="259"/>
      <c r="AG1" t="s">
        <v>137</v>
      </c>
    </row>
    <row r="2" spans="1:60" ht="25.15" customHeight="1" x14ac:dyDescent="0.2">
      <c r="A2" s="140" t="s">
        <v>8</v>
      </c>
      <c r="B2" s="75" t="s">
        <v>43</v>
      </c>
      <c r="C2" s="260" t="s">
        <v>44</v>
      </c>
      <c r="D2" s="261"/>
      <c r="E2" s="261"/>
      <c r="F2" s="261"/>
      <c r="G2" s="262"/>
      <c r="AG2" t="s">
        <v>138</v>
      </c>
    </row>
    <row r="3" spans="1:60" ht="25.15" customHeight="1" x14ac:dyDescent="0.2">
      <c r="A3" s="140" t="s">
        <v>9</v>
      </c>
      <c r="B3" s="75" t="s">
        <v>46</v>
      </c>
      <c r="C3" s="260" t="s">
        <v>47</v>
      </c>
      <c r="D3" s="261"/>
      <c r="E3" s="261"/>
      <c r="F3" s="261"/>
      <c r="G3" s="262"/>
      <c r="AC3" s="87" t="s">
        <v>138</v>
      </c>
      <c r="AG3" t="s">
        <v>139</v>
      </c>
    </row>
    <row r="4" spans="1:60" ht="25.15" customHeight="1" x14ac:dyDescent="0.2">
      <c r="A4" s="141" t="s">
        <v>10</v>
      </c>
      <c r="B4" s="142" t="s">
        <v>58</v>
      </c>
      <c r="C4" s="263" t="s">
        <v>59</v>
      </c>
      <c r="D4" s="264"/>
      <c r="E4" s="264"/>
      <c r="F4" s="264"/>
      <c r="G4" s="265"/>
      <c r="AG4" t="s">
        <v>140</v>
      </c>
    </row>
    <row r="5" spans="1:60" x14ac:dyDescent="0.2">
      <c r="D5" s="139"/>
    </row>
    <row r="6" spans="1:60" ht="38.25" x14ac:dyDescent="0.2">
      <c r="A6" s="144" t="s">
        <v>141</v>
      </c>
      <c r="B6" s="146" t="s">
        <v>142</v>
      </c>
      <c r="C6" s="146" t="s">
        <v>143</v>
      </c>
      <c r="D6" s="145" t="s">
        <v>144</v>
      </c>
      <c r="E6" s="144" t="s">
        <v>145</v>
      </c>
      <c r="F6" s="143" t="s">
        <v>146</v>
      </c>
      <c r="G6" s="144" t="s">
        <v>31</v>
      </c>
      <c r="H6" s="147" t="s">
        <v>32</v>
      </c>
      <c r="I6" s="147" t="s">
        <v>147</v>
      </c>
      <c r="J6" s="147" t="s">
        <v>33</v>
      </c>
      <c r="K6" s="147" t="s">
        <v>148</v>
      </c>
      <c r="L6" s="147" t="s">
        <v>149</v>
      </c>
      <c r="M6" s="147" t="s">
        <v>150</v>
      </c>
      <c r="N6" s="147" t="s">
        <v>151</v>
      </c>
      <c r="O6" s="147" t="s">
        <v>152</v>
      </c>
      <c r="P6" s="147" t="s">
        <v>153</v>
      </c>
      <c r="Q6" s="147" t="s">
        <v>154</v>
      </c>
      <c r="R6" s="147" t="s">
        <v>155</v>
      </c>
      <c r="S6" s="147" t="s">
        <v>156</v>
      </c>
      <c r="T6" s="147" t="s">
        <v>157</v>
      </c>
      <c r="U6" s="147" t="s">
        <v>158</v>
      </c>
      <c r="V6" s="147" t="s">
        <v>159</v>
      </c>
      <c r="W6" s="147" t="s">
        <v>160</v>
      </c>
      <c r="X6" s="147" t="s">
        <v>161</v>
      </c>
    </row>
    <row r="7" spans="1:60" hidden="1" x14ac:dyDescent="0.2">
      <c r="A7" s="5"/>
      <c r="B7" s="6"/>
      <c r="C7" s="6"/>
      <c r="D7" s="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0" t="s">
        <v>162</v>
      </c>
      <c r="B8" s="161" t="s">
        <v>73</v>
      </c>
      <c r="C8" s="179" t="s">
        <v>74</v>
      </c>
      <c r="D8" s="162"/>
      <c r="E8" s="163"/>
      <c r="F8" s="164"/>
      <c r="G8" s="165">
        <f>SUMIF(AG9:AG18,"&lt;&gt;NOR",G9:G18)</f>
        <v>0</v>
      </c>
      <c r="H8" s="159"/>
      <c r="I8" s="159">
        <f>SUM(I9:I18)</f>
        <v>1796.34</v>
      </c>
      <c r="J8" s="159"/>
      <c r="K8" s="159">
        <f>SUM(K9:K18)</f>
        <v>10634.5</v>
      </c>
      <c r="L8" s="159"/>
      <c r="M8" s="159">
        <f>SUM(M9:M18)</f>
        <v>0</v>
      </c>
      <c r="N8" s="159"/>
      <c r="O8" s="159">
        <f>SUM(O9:O18)</f>
        <v>0</v>
      </c>
      <c r="P8" s="159"/>
      <c r="Q8" s="159">
        <f>SUM(Q9:Q18)</f>
        <v>0</v>
      </c>
      <c r="R8" s="159"/>
      <c r="S8" s="159"/>
      <c r="T8" s="159"/>
      <c r="U8" s="159"/>
      <c r="V8" s="159">
        <f>SUM(V9:V18)</f>
        <v>16.37</v>
      </c>
      <c r="W8" s="159"/>
      <c r="X8" s="159"/>
      <c r="AG8" t="s">
        <v>163</v>
      </c>
    </row>
    <row r="9" spans="1:60" outlineLevel="1" x14ac:dyDescent="0.2">
      <c r="A9" s="166">
        <v>1</v>
      </c>
      <c r="B9" s="167" t="s">
        <v>1321</v>
      </c>
      <c r="C9" s="181" t="s">
        <v>1322</v>
      </c>
      <c r="D9" s="168" t="s">
        <v>343</v>
      </c>
      <c r="E9" s="169">
        <v>8.5</v>
      </c>
      <c r="F9" s="170"/>
      <c r="G9" s="171">
        <f>ROUND(E9*F9,2)</f>
        <v>0</v>
      </c>
      <c r="H9" s="158">
        <v>0</v>
      </c>
      <c r="I9" s="157">
        <f>ROUND(E9*H9,2)</f>
        <v>0</v>
      </c>
      <c r="J9" s="158">
        <v>798.01</v>
      </c>
      <c r="K9" s="157">
        <f>ROUND(E9*J9,2)</f>
        <v>6783.09</v>
      </c>
      <c r="L9" s="157">
        <v>21</v>
      </c>
      <c r="M9" s="157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7"/>
      <c r="S9" s="157" t="s">
        <v>187</v>
      </c>
      <c r="T9" s="157" t="s">
        <v>168</v>
      </c>
      <c r="U9" s="157">
        <v>1.05</v>
      </c>
      <c r="V9" s="157">
        <f>ROUND(E9*U9,2)</f>
        <v>8.93</v>
      </c>
      <c r="W9" s="157"/>
      <c r="X9" s="157" t="s">
        <v>169</v>
      </c>
      <c r="Y9" s="148"/>
      <c r="Z9" s="148"/>
      <c r="AA9" s="148"/>
      <c r="AB9" s="148"/>
      <c r="AC9" s="148"/>
      <c r="AD9" s="148"/>
      <c r="AE9" s="148"/>
      <c r="AF9" s="148"/>
      <c r="AG9" s="148" t="s">
        <v>170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7" t="s">
        <v>1429</v>
      </c>
      <c r="D10" s="185"/>
      <c r="E10" s="18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200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55"/>
      <c r="B11" s="156"/>
      <c r="C11" s="187" t="s">
        <v>1430</v>
      </c>
      <c r="D11" s="185"/>
      <c r="E11" s="186">
        <v>8.5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200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66">
        <v>2</v>
      </c>
      <c r="B12" s="167" t="s">
        <v>1325</v>
      </c>
      <c r="C12" s="181" t="s">
        <v>1326</v>
      </c>
      <c r="D12" s="168" t="s">
        <v>242</v>
      </c>
      <c r="E12" s="169">
        <v>6</v>
      </c>
      <c r="F12" s="170"/>
      <c r="G12" s="171">
        <f>ROUND(E12*F12,2)</f>
        <v>0</v>
      </c>
      <c r="H12" s="158">
        <v>0</v>
      </c>
      <c r="I12" s="157">
        <f>ROUND(E12*H12,2)</f>
        <v>0</v>
      </c>
      <c r="J12" s="158">
        <v>624</v>
      </c>
      <c r="K12" s="157">
        <f>ROUND(E12*J12,2)</f>
        <v>3744</v>
      </c>
      <c r="L12" s="157">
        <v>21</v>
      </c>
      <c r="M12" s="157">
        <f>G12*(1+L12/100)</f>
        <v>0</v>
      </c>
      <c r="N12" s="157">
        <v>0</v>
      </c>
      <c r="O12" s="157">
        <f>ROUND(E12*N12,2)</f>
        <v>0</v>
      </c>
      <c r="P12" s="157">
        <v>0</v>
      </c>
      <c r="Q12" s="157">
        <f>ROUND(E12*P12,2)</f>
        <v>0</v>
      </c>
      <c r="R12" s="157"/>
      <c r="S12" s="157" t="s">
        <v>187</v>
      </c>
      <c r="T12" s="157" t="s">
        <v>168</v>
      </c>
      <c r="U12" s="157">
        <v>1.24</v>
      </c>
      <c r="V12" s="157">
        <f>ROUND(E12*U12,2)</f>
        <v>7.44</v>
      </c>
      <c r="W12" s="157"/>
      <c r="X12" s="157" t="s">
        <v>169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170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55"/>
      <c r="B13" s="156"/>
      <c r="C13" s="187" t="s">
        <v>1431</v>
      </c>
      <c r="D13" s="185"/>
      <c r="E13" s="186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200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187" t="s">
        <v>77</v>
      </c>
      <c r="D14" s="185"/>
      <c r="E14" s="186">
        <v>6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200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66">
        <v>3</v>
      </c>
      <c r="B15" s="167" t="s">
        <v>1328</v>
      </c>
      <c r="C15" s="181" t="s">
        <v>1329</v>
      </c>
      <c r="D15" s="168" t="s">
        <v>242</v>
      </c>
      <c r="E15" s="169">
        <v>6</v>
      </c>
      <c r="F15" s="170"/>
      <c r="G15" s="171">
        <f>ROUND(E15*F15,2)</f>
        <v>0</v>
      </c>
      <c r="H15" s="158">
        <v>299.39</v>
      </c>
      <c r="I15" s="157">
        <f>ROUND(E15*H15,2)</f>
        <v>1796.34</v>
      </c>
      <c r="J15" s="158">
        <v>0</v>
      </c>
      <c r="K15" s="157">
        <f>ROUND(E15*J15,2)</f>
        <v>0</v>
      </c>
      <c r="L15" s="157">
        <v>21</v>
      </c>
      <c r="M15" s="157">
        <f>G15*(1+L15/100)</f>
        <v>0</v>
      </c>
      <c r="N15" s="157">
        <v>0</v>
      </c>
      <c r="O15" s="157">
        <f>ROUND(E15*N15,2)</f>
        <v>0</v>
      </c>
      <c r="P15" s="157">
        <v>0</v>
      </c>
      <c r="Q15" s="157">
        <f>ROUND(E15*P15,2)</f>
        <v>0</v>
      </c>
      <c r="R15" s="157" t="s">
        <v>363</v>
      </c>
      <c r="S15" s="157" t="s">
        <v>187</v>
      </c>
      <c r="T15" s="157" t="s">
        <v>168</v>
      </c>
      <c r="U15" s="157">
        <v>0</v>
      </c>
      <c r="V15" s="157">
        <f>ROUND(E15*U15,2)</f>
        <v>0</v>
      </c>
      <c r="W15" s="157"/>
      <c r="X15" s="157" t="s">
        <v>183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1330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55"/>
      <c r="B16" s="156"/>
      <c r="C16" s="187" t="s">
        <v>1431</v>
      </c>
      <c r="D16" s="185"/>
      <c r="E16" s="18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200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187" t="s">
        <v>77</v>
      </c>
      <c r="D17" s="185"/>
      <c r="E17" s="186">
        <v>6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200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 x14ac:dyDescent="0.2">
      <c r="A18" s="172">
        <v>4</v>
      </c>
      <c r="B18" s="173" t="s">
        <v>1331</v>
      </c>
      <c r="C18" s="180" t="s">
        <v>1332</v>
      </c>
      <c r="D18" s="174" t="s">
        <v>231</v>
      </c>
      <c r="E18" s="175">
        <v>0.12519</v>
      </c>
      <c r="F18" s="176"/>
      <c r="G18" s="177">
        <f>ROUND(E18*F18,2)</f>
        <v>0</v>
      </c>
      <c r="H18" s="158">
        <v>0</v>
      </c>
      <c r="I18" s="157">
        <f>ROUND(E18*H18,2)</f>
        <v>0</v>
      </c>
      <c r="J18" s="158">
        <v>858</v>
      </c>
      <c r="K18" s="157">
        <f>ROUND(E18*J18,2)</f>
        <v>107.41</v>
      </c>
      <c r="L18" s="157">
        <v>21</v>
      </c>
      <c r="M18" s="157">
        <f>G18*(1+L18/100)</f>
        <v>0</v>
      </c>
      <c r="N18" s="157">
        <v>0</v>
      </c>
      <c r="O18" s="157">
        <f>ROUND(E18*N18,2)</f>
        <v>0</v>
      </c>
      <c r="P18" s="157">
        <v>0</v>
      </c>
      <c r="Q18" s="157">
        <f>ROUND(E18*P18,2)</f>
        <v>0</v>
      </c>
      <c r="R18" s="157"/>
      <c r="S18" s="157" t="s">
        <v>167</v>
      </c>
      <c r="T18" s="157" t="s">
        <v>168</v>
      </c>
      <c r="U18" s="157">
        <v>0</v>
      </c>
      <c r="V18" s="157">
        <f>ROUND(E18*U18,2)</f>
        <v>0</v>
      </c>
      <c r="W18" s="157"/>
      <c r="X18" s="157" t="s">
        <v>169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170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x14ac:dyDescent="0.2">
      <c r="A19" s="160" t="s">
        <v>162</v>
      </c>
      <c r="B19" s="161" t="s">
        <v>97</v>
      </c>
      <c r="C19" s="179" t="s">
        <v>98</v>
      </c>
      <c r="D19" s="162"/>
      <c r="E19" s="163"/>
      <c r="F19" s="164"/>
      <c r="G19" s="165">
        <f>SUMIF(AG20:AG62,"&lt;&gt;NOR",G20:G62)</f>
        <v>0</v>
      </c>
      <c r="H19" s="159"/>
      <c r="I19" s="159">
        <f>SUM(I20:I62)</f>
        <v>123594.56</v>
      </c>
      <c r="J19" s="159"/>
      <c r="K19" s="159">
        <f>SUM(K20:K62)</f>
        <v>20740.810000000001</v>
      </c>
      <c r="L19" s="159"/>
      <c r="M19" s="159">
        <f>SUM(M20:M62)</f>
        <v>0</v>
      </c>
      <c r="N19" s="159"/>
      <c r="O19" s="159">
        <f>SUM(O20:O62)</f>
        <v>0</v>
      </c>
      <c r="P19" s="159"/>
      <c r="Q19" s="159">
        <f>SUM(Q20:Q62)</f>
        <v>0</v>
      </c>
      <c r="R19" s="159"/>
      <c r="S19" s="159"/>
      <c r="T19" s="159"/>
      <c r="U19" s="159"/>
      <c r="V19" s="159">
        <f>SUM(V20:V62)</f>
        <v>44.110000000000007</v>
      </c>
      <c r="W19" s="159"/>
      <c r="X19" s="159"/>
      <c r="Y19" s="148"/>
      <c r="AG19" t="s">
        <v>163</v>
      </c>
    </row>
    <row r="20" spans="1:60" outlineLevel="1" x14ac:dyDescent="0.2">
      <c r="A20" s="166">
        <v>5</v>
      </c>
      <c r="B20" s="167" t="s">
        <v>1333</v>
      </c>
      <c r="C20" s="181" t="s">
        <v>1334</v>
      </c>
      <c r="D20" s="168" t="s">
        <v>343</v>
      </c>
      <c r="E20" s="169">
        <v>57</v>
      </c>
      <c r="F20" s="170"/>
      <c r="G20" s="171">
        <f>ROUND(E20*F20,2)</f>
        <v>0</v>
      </c>
      <c r="H20" s="158">
        <v>0</v>
      </c>
      <c r="I20" s="157">
        <f>ROUND(E20*H20,2)</f>
        <v>0</v>
      </c>
      <c r="J20" s="158">
        <v>37</v>
      </c>
      <c r="K20" s="157">
        <f>ROUND(E20*J20,2)</f>
        <v>2109</v>
      </c>
      <c r="L20" s="157">
        <v>21</v>
      </c>
      <c r="M20" s="157">
        <f>G20*(1+L20/100)</f>
        <v>0</v>
      </c>
      <c r="N20" s="157">
        <v>0</v>
      </c>
      <c r="O20" s="157">
        <f>ROUND(E20*N20,2)</f>
        <v>0</v>
      </c>
      <c r="P20" s="157">
        <v>0</v>
      </c>
      <c r="Q20" s="157">
        <f>ROUND(E20*P20,2)</f>
        <v>0</v>
      </c>
      <c r="R20" s="157"/>
      <c r="S20" s="157" t="s">
        <v>187</v>
      </c>
      <c r="T20" s="157" t="s">
        <v>168</v>
      </c>
      <c r="U20" s="157">
        <v>8.2000000000000003E-2</v>
      </c>
      <c r="V20" s="157">
        <f>ROUND(E20*U20,2)</f>
        <v>4.67</v>
      </c>
      <c r="W20" s="157"/>
      <c r="X20" s="157" t="s">
        <v>169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407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187" t="s">
        <v>1432</v>
      </c>
      <c r="D21" s="185"/>
      <c r="E21" s="186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200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5"/>
      <c r="B22" s="156"/>
      <c r="C22" s="187" t="s">
        <v>1433</v>
      </c>
      <c r="D22" s="185"/>
      <c r="E22" s="186">
        <v>57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200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outlineLevel="1" x14ac:dyDescent="0.2">
      <c r="A23" s="166">
        <v>6</v>
      </c>
      <c r="B23" s="167" t="s">
        <v>1337</v>
      </c>
      <c r="C23" s="181" t="s">
        <v>1338</v>
      </c>
      <c r="D23" s="168" t="s">
        <v>343</v>
      </c>
      <c r="E23" s="169">
        <v>35</v>
      </c>
      <c r="F23" s="170"/>
      <c r="G23" s="171">
        <f>ROUND(E23*F23,2)</f>
        <v>0</v>
      </c>
      <c r="H23" s="158">
        <v>273.5</v>
      </c>
      <c r="I23" s="157">
        <f>ROUND(E23*H23,2)</f>
        <v>9572.5</v>
      </c>
      <c r="J23" s="158">
        <v>0</v>
      </c>
      <c r="K23" s="157">
        <f>ROUND(E23*J23,2)</f>
        <v>0</v>
      </c>
      <c r="L23" s="157">
        <v>21</v>
      </c>
      <c r="M23" s="157">
        <f>G23*(1+L23/100)</f>
        <v>0</v>
      </c>
      <c r="N23" s="157">
        <v>0</v>
      </c>
      <c r="O23" s="157">
        <f>ROUND(E23*N23,2)</f>
        <v>0</v>
      </c>
      <c r="P23" s="157">
        <v>0</v>
      </c>
      <c r="Q23" s="157">
        <f>ROUND(E23*P23,2)</f>
        <v>0</v>
      </c>
      <c r="R23" s="157"/>
      <c r="S23" s="157" t="s">
        <v>167</v>
      </c>
      <c r="T23" s="157" t="s">
        <v>168</v>
      </c>
      <c r="U23" s="157">
        <v>0</v>
      </c>
      <c r="V23" s="157">
        <f>ROUND(E23*U23,2)</f>
        <v>0</v>
      </c>
      <c r="W23" s="157"/>
      <c r="X23" s="157" t="s">
        <v>183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1330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55"/>
      <c r="B24" s="156"/>
      <c r="C24" s="187" t="s">
        <v>1434</v>
      </c>
      <c r="D24" s="185"/>
      <c r="E24" s="186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200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55"/>
      <c r="B25" s="156"/>
      <c r="C25" s="187" t="s">
        <v>1435</v>
      </c>
      <c r="D25" s="185"/>
      <c r="E25" s="186">
        <v>35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200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22.5" outlineLevel="1" x14ac:dyDescent="0.2">
      <c r="A26" s="166">
        <v>7</v>
      </c>
      <c r="B26" s="167" t="s">
        <v>1340</v>
      </c>
      <c r="C26" s="181" t="s">
        <v>1341</v>
      </c>
      <c r="D26" s="168" t="s">
        <v>343</v>
      </c>
      <c r="E26" s="169">
        <v>25</v>
      </c>
      <c r="F26" s="170"/>
      <c r="G26" s="171">
        <f>ROUND(E26*F26,2)</f>
        <v>0</v>
      </c>
      <c r="H26" s="158">
        <v>328</v>
      </c>
      <c r="I26" s="157">
        <f>ROUND(E26*H26,2)</f>
        <v>8200</v>
      </c>
      <c r="J26" s="158">
        <v>0</v>
      </c>
      <c r="K26" s="157">
        <f>ROUND(E26*J26,2)</f>
        <v>0</v>
      </c>
      <c r="L26" s="157">
        <v>21</v>
      </c>
      <c r="M26" s="157">
        <f>G26*(1+L26/100)</f>
        <v>0</v>
      </c>
      <c r="N26" s="157">
        <v>0</v>
      </c>
      <c r="O26" s="157">
        <f>ROUND(E26*N26,2)</f>
        <v>0</v>
      </c>
      <c r="P26" s="157">
        <v>0</v>
      </c>
      <c r="Q26" s="157">
        <f>ROUND(E26*P26,2)</f>
        <v>0</v>
      </c>
      <c r="R26" s="157"/>
      <c r="S26" s="157" t="s">
        <v>167</v>
      </c>
      <c r="T26" s="157" t="s">
        <v>168</v>
      </c>
      <c r="U26" s="157">
        <v>0</v>
      </c>
      <c r="V26" s="157">
        <f>ROUND(E26*U26,2)</f>
        <v>0</v>
      </c>
      <c r="W26" s="157"/>
      <c r="X26" s="157" t="s">
        <v>183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1330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55"/>
      <c r="B27" s="156"/>
      <c r="C27" s="187" t="s">
        <v>1377</v>
      </c>
      <c r="D27" s="185"/>
      <c r="E27" s="18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200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187" t="s">
        <v>1378</v>
      </c>
      <c r="D28" s="185"/>
      <c r="E28" s="186">
        <v>25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200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22.5" outlineLevel="1" x14ac:dyDescent="0.2">
      <c r="A29" s="166">
        <v>8</v>
      </c>
      <c r="B29" s="167" t="s">
        <v>1436</v>
      </c>
      <c r="C29" s="181" t="s">
        <v>1437</v>
      </c>
      <c r="D29" s="168" t="s">
        <v>343</v>
      </c>
      <c r="E29" s="169">
        <v>4</v>
      </c>
      <c r="F29" s="170"/>
      <c r="G29" s="171">
        <f>ROUND(E29*F29,2)</f>
        <v>0</v>
      </c>
      <c r="H29" s="158">
        <v>130.44</v>
      </c>
      <c r="I29" s="157">
        <f>ROUND(E29*H29,2)</f>
        <v>521.76</v>
      </c>
      <c r="J29" s="158">
        <v>0</v>
      </c>
      <c r="K29" s="157">
        <f>ROUND(E29*J29,2)</f>
        <v>0</v>
      </c>
      <c r="L29" s="157">
        <v>21</v>
      </c>
      <c r="M29" s="157">
        <f>G29*(1+L29/100)</f>
        <v>0</v>
      </c>
      <c r="N29" s="157">
        <v>0</v>
      </c>
      <c r="O29" s="157">
        <f>ROUND(E29*N29,2)</f>
        <v>0</v>
      </c>
      <c r="P29" s="157">
        <v>0</v>
      </c>
      <c r="Q29" s="157">
        <f>ROUND(E29*P29,2)</f>
        <v>0</v>
      </c>
      <c r="R29" s="157" t="s">
        <v>363</v>
      </c>
      <c r="S29" s="157" t="s">
        <v>187</v>
      </c>
      <c r="T29" s="157" t="s">
        <v>168</v>
      </c>
      <c r="U29" s="157">
        <v>0</v>
      </c>
      <c r="V29" s="157">
        <f>ROUND(E29*U29,2)</f>
        <v>0</v>
      </c>
      <c r="W29" s="157"/>
      <c r="X29" s="157" t="s">
        <v>183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184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187" t="s">
        <v>1393</v>
      </c>
      <c r="D30" s="185"/>
      <c r="E30" s="18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200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5"/>
      <c r="B31" s="156"/>
      <c r="C31" s="187" t="s">
        <v>75</v>
      </c>
      <c r="D31" s="185"/>
      <c r="E31" s="186">
        <v>4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200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66">
        <v>9</v>
      </c>
      <c r="B32" s="167" t="s">
        <v>1344</v>
      </c>
      <c r="C32" s="181" t="s">
        <v>1345</v>
      </c>
      <c r="D32" s="168" t="s">
        <v>343</v>
      </c>
      <c r="E32" s="169">
        <v>210.5</v>
      </c>
      <c r="F32" s="170"/>
      <c r="G32" s="171">
        <f>ROUND(E32*F32,2)</f>
        <v>0</v>
      </c>
      <c r="H32" s="158">
        <v>0</v>
      </c>
      <c r="I32" s="157">
        <f>ROUND(E32*H32,2)</f>
        <v>0</v>
      </c>
      <c r="J32" s="158">
        <v>51.4</v>
      </c>
      <c r="K32" s="157">
        <f>ROUND(E32*J32,2)</f>
        <v>10819.7</v>
      </c>
      <c r="L32" s="157">
        <v>21</v>
      </c>
      <c r="M32" s="157">
        <f>G32*(1+L32/100)</f>
        <v>0</v>
      </c>
      <c r="N32" s="157">
        <v>0</v>
      </c>
      <c r="O32" s="157">
        <f>ROUND(E32*N32,2)</f>
        <v>0</v>
      </c>
      <c r="P32" s="157">
        <v>0</v>
      </c>
      <c r="Q32" s="157">
        <f>ROUND(E32*P32,2)</f>
        <v>0</v>
      </c>
      <c r="R32" s="157"/>
      <c r="S32" s="157" t="s">
        <v>187</v>
      </c>
      <c r="T32" s="157" t="s">
        <v>168</v>
      </c>
      <c r="U32" s="157">
        <v>0.114</v>
      </c>
      <c r="V32" s="157">
        <f>ROUND(E32*U32,2)</f>
        <v>24</v>
      </c>
      <c r="W32" s="157"/>
      <c r="X32" s="157" t="s">
        <v>169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407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55"/>
      <c r="B33" s="156"/>
      <c r="C33" s="187" t="s">
        <v>1438</v>
      </c>
      <c r="D33" s="185"/>
      <c r="E33" s="186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200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55"/>
      <c r="B34" s="156"/>
      <c r="C34" s="187" t="s">
        <v>1439</v>
      </c>
      <c r="D34" s="185"/>
      <c r="E34" s="186">
        <v>210.5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200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22.5" outlineLevel="1" x14ac:dyDescent="0.2">
      <c r="A35" s="166">
        <v>10</v>
      </c>
      <c r="B35" s="167" t="s">
        <v>1347</v>
      </c>
      <c r="C35" s="181" t="s">
        <v>1348</v>
      </c>
      <c r="D35" s="168" t="s">
        <v>343</v>
      </c>
      <c r="E35" s="169">
        <v>156</v>
      </c>
      <c r="F35" s="170"/>
      <c r="G35" s="171">
        <f>ROUND(E35*F35,2)</f>
        <v>0</v>
      </c>
      <c r="H35" s="158">
        <v>382</v>
      </c>
      <c r="I35" s="157">
        <f>ROUND(E35*H35,2)</f>
        <v>59592</v>
      </c>
      <c r="J35" s="158">
        <v>0</v>
      </c>
      <c r="K35" s="157">
        <f>ROUND(E35*J35,2)</f>
        <v>0</v>
      </c>
      <c r="L35" s="157">
        <v>21</v>
      </c>
      <c r="M35" s="157">
        <f>G35*(1+L35/100)</f>
        <v>0</v>
      </c>
      <c r="N35" s="157">
        <v>0</v>
      </c>
      <c r="O35" s="157">
        <f>ROUND(E35*N35,2)</f>
        <v>0</v>
      </c>
      <c r="P35" s="157">
        <v>0</v>
      </c>
      <c r="Q35" s="157">
        <f>ROUND(E35*P35,2)</f>
        <v>0</v>
      </c>
      <c r="R35" s="157"/>
      <c r="S35" s="157" t="s">
        <v>167</v>
      </c>
      <c r="T35" s="157" t="s">
        <v>168</v>
      </c>
      <c r="U35" s="157">
        <v>0</v>
      </c>
      <c r="V35" s="157">
        <f>ROUND(E35*U35,2)</f>
        <v>0</v>
      </c>
      <c r="W35" s="157"/>
      <c r="X35" s="157" t="s">
        <v>183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1330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55"/>
      <c r="B36" s="156"/>
      <c r="C36" s="187" t="s">
        <v>1440</v>
      </c>
      <c r="D36" s="185"/>
      <c r="E36" s="186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200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5"/>
      <c r="B37" s="156"/>
      <c r="C37" s="187" t="s">
        <v>1441</v>
      </c>
      <c r="D37" s="185"/>
      <c r="E37" s="186">
        <v>156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200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22.5" outlineLevel="1" x14ac:dyDescent="0.2">
      <c r="A38" s="166">
        <v>11</v>
      </c>
      <c r="B38" s="167" t="s">
        <v>1442</v>
      </c>
      <c r="C38" s="181" t="s">
        <v>1443</v>
      </c>
      <c r="D38" s="168" t="s">
        <v>343</v>
      </c>
      <c r="E38" s="169">
        <v>65</v>
      </c>
      <c r="F38" s="170"/>
      <c r="G38" s="171">
        <f>ROUND(E38*F38,2)</f>
        <v>0</v>
      </c>
      <c r="H38" s="158">
        <v>428.5</v>
      </c>
      <c r="I38" s="157">
        <f>ROUND(E38*H38,2)</f>
        <v>27852.5</v>
      </c>
      <c r="J38" s="158">
        <v>0</v>
      </c>
      <c r="K38" s="157">
        <f>ROUND(E38*J38,2)</f>
        <v>0</v>
      </c>
      <c r="L38" s="157">
        <v>21</v>
      </c>
      <c r="M38" s="157">
        <f>G38*(1+L38/100)</f>
        <v>0</v>
      </c>
      <c r="N38" s="157">
        <v>0</v>
      </c>
      <c r="O38" s="157">
        <f>ROUND(E38*N38,2)</f>
        <v>0</v>
      </c>
      <c r="P38" s="157">
        <v>0</v>
      </c>
      <c r="Q38" s="157">
        <f>ROUND(E38*P38,2)</f>
        <v>0</v>
      </c>
      <c r="R38" s="157"/>
      <c r="S38" s="157" t="s">
        <v>167</v>
      </c>
      <c r="T38" s="157" t="s">
        <v>168</v>
      </c>
      <c r="U38" s="157">
        <v>0</v>
      </c>
      <c r="V38" s="157">
        <f>ROUND(E38*U38,2)</f>
        <v>0</v>
      </c>
      <c r="W38" s="157"/>
      <c r="X38" s="157" t="s">
        <v>183</v>
      </c>
      <c r="Y38" s="148"/>
      <c r="Z38" s="148"/>
      <c r="AA38" s="148"/>
      <c r="AB38" s="148"/>
      <c r="AC38" s="148"/>
      <c r="AD38" s="148"/>
      <c r="AE38" s="148"/>
      <c r="AF38" s="148"/>
      <c r="AG38" s="148" t="s">
        <v>1330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55"/>
      <c r="B39" s="156"/>
      <c r="C39" s="187" t="s">
        <v>1444</v>
      </c>
      <c r="D39" s="185"/>
      <c r="E39" s="186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200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187" t="s">
        <v>1445</v>
      </c>
      <c r="D40" s="185"/>
      <c r="E40" s="186">
        <v>65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200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22.5" outlineLevel="1" x14ac:dyDescent="0.2">
      <c r="A41" s="166">
        <v>12</v>
      </c>
      <c r="B41" s="167" t="s">
        <v>1446</v>
      </c>
      <c r="C41" s="181" t="s">
        <v>1447</v>
      </c>
      <c r="D41" s="168" t="s">
        <v>343</v>
      </c>
      <c r="E41" s="169">
        <v>12</v>
      </c>
      <c r="F41" s="170"/>
      <c r="G41" s="171">
        <f>ROUND(E41*F41,2)</f>
        <v>0</v>
      </c>
      <c r="H41" s="158">
        <v>147.69</v>
      </c>
      <c r="I41" s="157">
        <f>ROUND(E41*H41,2)</f>
        <v>1772.28</v>
      </c>
      <c r="J41" s="158">
        <v>0</v>
      </c>
      <c r="K41" s="157">
        <f>ROUND(E41*J41,2)</f>
        <v>0</v>
      </c>
      <c r="L41" s="157">
        <v>21</v>
      </c>
      <c r="M41" s="157">
        <f>G41*(1+L41/100)</f>
        <v>0</v>
      </c>
      <c r="N41" s="157">
        <v>0</v>
      </c>
      <c r="O41" s="157">
        <f>ROUND(E41*N41,2)</f>
        <v>0</v>
      </c>
      <c r="P41" s="157">
        <v>0</v>
      </c>
      <c r="Q41" s="157">
        <f>ROUND(E41*P41,2)</f>
        <v>0</v>
      </c>
      <c r="R41" s="157" t="s">
        <v>363</v>
      </c>
      <c r="S41" s="157" t="s">
        <v>187</v>
      </c>
      <c r="T41" s="157" t="s">
        <v>168</v>
      </c>
      <c r="U41" s="157">
        <v>0</v>
      </c>
      <c r="V41" s="157">
        <f>ROUND(E41*U41,2)</f>
        <v>0</v>
      </c>
      <c r="W41" s="157"/>
      <c r="X41" s="157" t="s">
        <v>183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184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55"/>
      <c r="B42" s="156"/>
      <c r="C42" s="187" t="s">
        <v>1353</v>
      </c>
      <c r="D42" s="185"/>
      <c r="E42" s="186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200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55"/>
      <c r="B43" s="156"/>
      <c r="C43" s="187" t="s">
        <v>1354</v>
      </c>
      <c r="D43" s="185"/>
      <c r="E43" s="186">
        <v>12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200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22.5" outlineLevel="1" x14ac:dyDescent="0.2">
      <c r="A44" s="166">
        <v>13</v>
      </c>
      <c r="B44" s="167" t="s">
        <v>1448</v>
      </c>
      <c r="C44" s="181" t="s">
        <v>1449</v>
      </c>
      <c r="D44" s="168" t="s">
        <v>343</v>
      </c>
      <c r="E44" s="169">
        <v>26</v>
      </c>
      <c r="F44" s="170"/>
      <c r="G44" s="171">
        <f>ROUND(E44*F44,2)</f>
        <v>0</v>
      </c>
      <c r="H44" s="158">
        <v>173.56</v>
      </c>
      <c r="I44" s="157">
        <f>ROUND(E44*H44,2)</f>
        <v>4512.5600000000004</v>
      </c>
      <c r="J44" s="158">
        <v>0</v>
      </c>
      <c r="K44" s="157">
        <f>ROUND(E44*J44,2)</f>
        <v>0</v>
      </c>
      <c r="L44" s="157">
        <v>21</v>
      </c>
      <c r="M44" s="157">
        <f>G44*(1+L44/100)</f>
        <v>0</v>
      </c>
      <c r="N44" s="157">
        <v>0</v>
      </c>
      <c r="O44" s="157">
        <f>ROUND(E44*N44,2)</f>
        <v>0</v>
      </c>
      <c r="P44" s="157">
        <v>0</v>
      </c>
      <c r="Q44" s="157">
        <f>ROUND(E44*P44,2)</f>
        <v>0</v>
      </c>
      <c r="R44" s="157" t="s">
        <v>363</v>
      </c>
      <c r="S44" s="157" t="s">
        <v>187</v>
      </c>
      <c r="T44" s="157" t="s">
        <v>168</v>
      </c>
      <c r="U44" s="157">
        <v>0</v>
      </c>
      <c r="V44" s="157">
        <f>ROUND(E44*U44,2)</f>
        <v>0</v>
      </c>
      <c r="W44" s="157"/>
      <c r="X44" s="157" t="s">
        <v>183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184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187" t="s">
        <v>1450</v>
      </c>
      <c r="D45" s="185"/>
      <c r="E45" s="186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200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55"/>
      <c r="B46" s="156"/>
      <c r="C46" s="187" t="s">
        <v>1451</v>
      </c>
      <c r="D46" s="185"/>
      <c r="E46" s="186">
        <v>26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200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ht="22.5" outlineLevel="1" x14ac:dyDescent="0.2">
      <c r="A47" s="166">
        <v>14</v>
      </c>
      <c r="B47" s="167" t="s">
        <v>1452</v>
      </c>
      <c r="C47" s="181" t="s">
        <v>1453</v>
      </c>
      <c r="D47" s="168" t="s">
        <v>343</v>
      </c>
      <c r="E47" s="169">
        <v>14</v>
      </c>
      <c r="F47" s="170"/>
      <c r="G47" s="171">
        <f>ROUND(E47*F47,2)</f>
        <v>0</v>
      </c>
      <c r="H47" s="158">
        <v>200.51</v>
      </c>
      <c r="I47" s="157">
        <f>ROUND(E47*H47,2)</f>
        <v>2807.14</v>
      </c>
      <c r="J47" s="158">
        <v>0</v>
      </c>
      <c r="K47" s="157">
        <f>ROUND(E47*J47,2)</f>
        <v>0</v>
      </c>
      <c r="L47" s="157">
        <v>21</v>
      </c>
      <c r="M47" s="157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7" t="s">
        <v>363</v>
      </c>
      <c r="S47" s="157" t="s">
        <v>187</v>
      </c>
      <c r="T47" s="157" t="s">
        <v>168</v>
      </c>
      <c r="U47" s="157">
        <v>0</v>
      </c>
      <c r="V47" s="157">
        <f>ROUND(E47*U47,2)</f>
        <v>0</v>
      </c>
      <c r="W47" s="157"/>
      <c r="X47" s="157" t="s">
        <v>183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184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55"/>
      <c r="B48" s="156"/>
      <c r="C48" s="187" t="s">
        <v>1454</v>
      </c>
      <c r="D48" s="185"/>
      <c r="E48" s="186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200</v>
      </c>
      <c r="AH48" s="148">
        <v>0</v>
      </c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55"/>
      <c r="B49" s="156"/>
      <c r="C49" s="187" t="s">
        <v>1270</v>
      </c>
      <c r="D49" s="185"/>
      <c r="E49" s="186">
        <v>14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8"/>
      <c r="Z49" s="148"/>
      <c r="AA49" s="148"/>
      <c r="AB49" s="148"/>
      <c r="AC49" s="148"/>
      <c r="AD49" s="148"/>
      <c r="AE49" s="148"/>
      <c r="AF49" s="148"/>
      <c r="AG49" s="148" t="s">
        <v>200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66">
        <v>15</v>
      </c>
      <c r="B50" s="167" t="s">
        <v>1351</v>
      </c>
      <c r="C50" s="181" t="s">
        <v>1352</v>
      </c>
      <c r="D50" s="168" t="s">
        <v>218</v>
      </c>
      <c r="E50" s="169">
        <v>23</v>
      </c>
      <c r="F50" s="170"/>
      <c r="G50" s="171">
        <f>ROUND(E50*F50,2)</f>
        <v>0</v>
      </c>
      <c r="H50" s="158">
        <v>0</v>
      </c>
      <c r="I50" s="157">
        <f>ROUND(E50*H50,2)</f>
        <v>0</v>
      </c>
      <c r="J50" s="158">
        <v>189.5</v>
      </c>
      <c r="K50" s="157">
        <f>ROUND(E50*J50,2)</f>
        <v>4358.5</v>
      </c>
      <c r="L50" s="157">
        <v>21</v>
      </c>
      <c r="M50" s="157">
        <f>G50*(1+L50/100)</f>
        <v>0</v>
      </c>
      <c r="N50" s="157">
        <v>0</v>
      </c>
      <c r="O50" s="157">
        <f>ROUND(E50*N50,2)</f>
        <v>0</v>
      </c>
      <c r="P50" s="157">
        <v>0</v>
      </c>
      <c r="Q50" s="157">
        <f>ROUND(E50*P50,2)</f>
        <v>0</v>
      </c>
      <c r="R50" s="157"/>
      <c r="S50" s="157" t="s">
        <v>187</v>
      </c>
      <c r="T50" s="157" t="s">
        <v>168</v>
      </c>
      <c r="U50" s="157">
        <v>0.374</v>
      </c>
      <c r="V50" s="157">
        <f>ROUND(E50*U50,2)</f>
        <v>8.6</v>
      </c>
      <c r="W50" s="157"/>
      <c r="X50" s="157" t="s">
        <v>169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407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55"/>
      <c r="B51" s="156"/>
      <c r="C51" s="187" t="s">
        <v>1455</v>
      </c>
      <c r="D51" s="185"/>
      <c r="E51" s="186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200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187" t="s">
        <v>1456</v>
      </c>
      <c r="D52" s="185"/>
      <c r="E52" s="186">
        <v>23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200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66">
        <v>16</v>
      </c>
      <c r="B53" s="167" t="s">
        <v>1355</v>
      </c>
      <c r="C53" s="181" t="s">
        <v>1356</v>
      </c>
      <c r="D53" s="168" t="s">
        <v>218</v>
      </c>
      <c r="E53" s="169">
        <v>2.4</v>
      </c>
      <c r="F53" s="170"/>
      <c r="G53" s="171">
        <f>ROUND(E53*F53,2)</f>
        <v>0</v>
      </c>
      <c r="H53" s="158">
        <v>0</v>
      </c>
      <c r="I53" s="157">
        <f>ROUND(E53*H53,2)</f>
        <v>0</v>
      </c>
      <c r="J53" s="158">
        <v>1356.99</v>
      </c>
      <c r="K53" s="157">
        <f>ROUND(E53*J53,2)</f>
        <v>3256.78</v>
      </c>
      <c r="L53" s="157">
        <v>21</v>
      </c>
      <c r="M53" s="157">
        <f>G53*(1+L53/100)</f>
        <v>0</v>
      </c>
      <c r="N53" s="157">
        <v>0</v>
      </c>
      <c r="O53" s="157">
        <f>ROUND(E53*N53,2)</f>
        <v>0</v>
      </c>
      <c r="P53" s="157">
        <v>0</v>
      </c>
      <c r="Q53" s="157">
        <f>ROUND(E53*P53,2)</f>
        <v>0</v>
      </c>
      <c r="R53" s="157"/>
      <c r="S53" s="157" t="s">
        <v>187</v>
      </c>
      <c r="T53" s="157" t="s">
        <v>168</v>
      </c>
      <c r="U53" s="157">
        <v>2.7040000000000002</v>
      </c>
      <c r="V53" s="157">
        <f>ROUND(E53*U53,2)</f>
        <v>6.49</v>
      </c>
      <c r="W53" s="157"/>
      <c r="X53" s="157" t="s">
        <v>169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407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187" t="s">
        <v>1457</v>
      </c>
      <c r="D54" s="185"/>
      <c r="E54" s="186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200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55"/>
      <c r="B55" s="156"/>
      <c r="C55" s="187" t="s">
        <v>1458</v>
      </c>
      <c r="D55" s="185"/>
      <c r="E55" s="186">
        <v>2.4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8"/>
      <c r="Z55" s="148"/>
      <c r="AA55" s="148"/>
      <c r="AB55" s="148"/>
      <c r="AC55" s="148"/>
      <c r="AD55" s="148"/>
      <c r="AE55" s="148"/>
      <c r="AF55" s="148"/>
      <c r="AG55" s="148" t="s">
        <v>200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66">
        <v>17</v>
      </c>
      <c r="B56" s="167" t="s">
        <v>1359</v>
      </c>
      <c r="C56" s="181" t="s">
        <v>1360</v>
      </c>
      <c r="D56" s="168" t="s">
        <v>634</v>
      </c>
      <c r="E56" s="169">
        <v>68.58</v>
      </c>
      <c r="F56" s="170"/>
      <c r="G56" s="171">
        <f>ROUND(E56*F56,2)</f>
        <v>0</v>
      </c>
      <c r="H56" s="158">
        <v>119.73</v>
      </c>
      <c r="I56" s="157">
        <f>ROUND(E56*H56,2)</f>
        <v>8211.08</v>
      </c>
      <c r="J56" s="158">
        <v>0</v>
      </c>
      <c r="K56" s="157">
        <f>ROUND(E56*J56,2)</f>
        <v>0</v>
      </c>
      <c r="L56" s="157">
        <v>21</v>
      </c>
      <c r="M56" s="157">
        <f>G56*(1+L56/100)</f>
        <v>0</v>
      </c>
      <c r="N56" s="157">
        <v>0</v>
      </c>
      <c r="O56" s="157">
        <f>ROUND(E56*N56,2)</f>
        <v>0</v>
      </c>
      <c r="P56" s="157">
        <v>0</v>
      </c>
      <c r="Q56" s="157">
        <f>ROUND(E56*P56,2)</f>
        <v>0</v>
      </c>
      <c r="R56" s="157" t="s">
        <v>363</v>
      </c>
      <c r="S56" s="157" t="s">
        <v>187</v>
      </c>
      <c r="T56" s="157" t="s">
        <v>168</v>
      </c>
      <c r="U56" s="157">
        <v>0</v>
      </c>
      <c r="V56" s="157">
        <f>ROUND(E56*U56,2)</f>
        <v>0</v>
      </c>
      <c r="W56" s="157"/>
      <c r="X56" s="157" t="s">
        <v>183</v>
      </c>
      <c r="Y56" s="148"/>
      <c r="Z56" s="148"/>
      <c r="AA56" s="148"/>
      <c r="AB56" s="148"/>
      <c r="AC56" s="148"/>
      <c r="AD56" s="148"/>
      <c r="AE56" s="148"/>
      <c r="AF56" s="148"/>
      <c r="AG56" s="148" t="s">
        <v>1330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">
      <c r="A57" s="155"/>
      <c r="B57" s="156"/>
      <c r="C57" s="187" t="s">
        <v>1459</v>
      </c>
      <c r="D57" s="185"/>
      <c r="E57" s="186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200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55"/>
      <c r="B58" s="156"/>
      <c r="C58" s="187" t="s">
        <v>1460</v>
      </c>
      <c r="D58" s="185"/>
      <c r="E58" s="186">
        <v>68.58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200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ht="22.5" outlineLevel="1" x14ac:dyDescent="0.2">
      <c r="A59" s="166">
        <v>18</v>
      </c>
      <c r="B59" s="167" t="s">
        <v>1363</v>
      </c>
      <c r="C59" s="181" t="s">
        <v>1364</v>
      </c>
      <c r="D59" s="168" t="s">
        <v>218</v>
      </c>
      <c r="E59" s="169">
        <v>1.5</v>
      </c>
      <c r="F59" s="170"/>
      <c r="G59" s="171">
        <f>ROUND(E59*F59,2)</f>
        <v>0</v>
      </c>
      <c r="H59" s="158">
        <v>368.49</v>
      </c>
      <c r="I59" s="157">
        <f>ROUND(E59*H59,2)</f>
        <v>552.74</v>
      </c>
      <c r="J59" s="158">
        <v>0</v>
      </c>
      <c r="K59" s="157">
        <f>ROUND(E59*J59,2)</f>
        <v>0</v>
      </c>
      <c r="L59" s="157">
        <v>21</v>
      </c>
      <c r="M59" s="157">
        <f>G59*(1+L59/100)</f>
        <v>0</v>
      </c>
      <c r="N59" s="157">
        <v>0</v>
      </c>
      <c r="O59" s="157">
        <f>ROUND(E59*N59,2)</f>
        <v>0</v>
      </c>
      <c r="P59" s="157">
        <v>0</v>
      </c>
      <c r="Q59" s="157">
        <f>ROUND(E59*P59,2)</f>
        <v>0</v>
      </c>
      <c r="R59" s="157" t="s">
        <v>363</v>
      </c>
      <c r="S59" s="157" t="s">
        <v>187</v>
      </c>
      <c r="T59" s="157" t="s">
        <v>168</v>
      </c>
      <c r="U59" s="157">
        <v>0</v>
      </c>
      <c r="V59" s="157">
        <f>ROUND(E59*U59,2)</f>
        <v>0</v>
      </c>
      <c r="W59" s="157"/>
      <c r="X59" s="157" t="s">
        <v>183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1330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/>
      <c r="B60" s="156"/>
      <c r="C60" s="187" t="s">
        <v>1357</v>
      </c>
      <c r="D60" s="185"/>
      <c r="E60" s="186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200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55"/>
      <c r="B61" s="156"/>
      <c r="C61" s="187" t="s">
        <v>1358</v>
      </c>
      <c r="D61" s="185"/>
      <c r="E61" s="186">
        <v>1.5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200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72">
        <v>19</v>
      </c>
      <c r="B62" s="173" t="s">
        <v>1367</v>
      </c>
      <c r="C62" s="180" t="s">
        <v>1368</v>
      </c>
      <c r="D62" s="174" t="s">
        <v>231</v>
      </c>
      <c r="E62" s="175">
        <v>0.17637</v>
      </c>
      <c r="F62" s="176"/>
      <c r="G62" s="177">
        <f>ROUND(E62*F62,2)</f>
        <v>0</v>
      </c>
      <c r="H62" s="158">
        <v>0</v>
      </c>
      <c r="I62" s="157">
        <f>ROUND(E62*H62,2)</f>
        <v>0</v>
      </c>
      <c r="J62" s="158">
        <v>1116</v>
      </c>
      <c r="K62" s="157">
        <f>ROUND(E62*J62,2)</f>
        <v>196.83</v>
      </c>
      <c r="L62" s="157">
        <v>21</v>
      </c>
      <c r="M62" s="157">
        <f>G62*(1+L62/100)</f>
        <v>0</v>
      </c>
      <c r="N62" s="157">
        <v>0</v>
      </c>
      <c r="O62" s="157">
        <f>ROUND(E62*N62,2)</f>
        <v>0</v>
      </c>
      <c r="P62" s="157">
        <v>0</v>
      </c>
      <c r="Q62" s="157">
        <f>ROUND(E62*P62,2)</f>
        <v>0</v>
      </c>
      <c r="R62" s="157"/>
      <c r="S62" s="157" t="s">
        <v>187</v>
      </c>
      <c r="T62" s="157" t="s">
        <v>168</v>
      </c>
      <c r="U62" s="157">
        <v>1.966</v>
      </c>
      <c r="V62" s="157">
        <f>ROUND(E62*U62,2)</f>
        <v>0.35</v>
      </c>
      <c r="W62" s="157"/>
      <c r="X62" s="157" t="s">
        <v>169</v>
      </c>
      <c r="Y62" s="148"/>
      <c r="Z62" s="148"/>
      <c r="AA62" s="148"/>
      <c r="AB62" s="148"/>
      <c r="AC62" s="148"/>
      <c r="AD62" s="148"/>
      <c r="AE62" s="148"/>
      <c r="AF62" s="148"/>
      <c r="AG62" s="148" t="s">
        <v>407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x14ac:dyDescent="0.2">
      <c r="A63" s="160" t="s">
        <v>162</v>
      </c>
      <c r="B63" s="161" t="s">
        <v>99</v>
      </c>
      <c r="C63" s="179" t="s">
        <v>100</v>
      </c>
      <c r="D63" s="162"/>
      <c r="E63" s="163"/>
      <c r="F63" s="164"/>
      <c r="G63" s="165">
        <f>SUMIF(AG64:AG151,"&lt;&gt;NOR",G64:G151)</f>
        <v>0</v>
      </c>
      <c r="H63" s="159"/>
      <c r="I63" s="159">
        <f>SUM(I64:I151)</f>
        <v>13528.359999999999</v>
      </c>
      <c r="J63" s="159"/>
      <c r="K63" s="159">
        <f>SUM(K64:K151)</f>
        <v>98240.110000000015</v>
      </c>
      <c r="L63" s="159"/>
      <c r="M63" s="159">
        <f>SUM(M64:M151)</f>
        <v>0</v>
      </c>
      <c r="N63" s="159"/>
      <c r="O63" s="159">
        <f>SUM(O64:O151)</f>
        <v>0</v>
      </c>
      <c r="P63" s="159"/>
      <c r="Q63" s="159">
        <f>SUM(Q64:Q151)</f>
        <v>0</v>
      </c>
      <c r="R63" s="159"/>
      <c r="S63" s="159"/>
      <c r="T63" s="159"/>
      <c r="U63" s="159"/>
      <c r="V63" s="159">
        <f>SUM(V64:V151)</f>
        <v>37.46</v>
      </c>
      <c r="W63" s="159"/>
      <c r="X63" s="159"/>
      <c r="Y63" s="148"/>
      <c r="AG63" t="s">
        <v>163</v>
      </c>
    </row>
    <row r="64" spans="1:60" outlineLevel="1" x14ac:dyDescent="0.2">
      <c r="A64" s="166">
        <v>20</v>
      </c>
      <c r="B64" s="167" t="s">
        <v>1461</v>
      </c>
      <c r="C64" s="181" t="s">
        <v>1462</v>
      </c>
      <c r="D64" s="168" t="s">
        <v>343</v>
      </c>
      <c r="E64" s="169">
        <v>5</v>
      </c>
      <c r="F64" s="170"/>
      <c r="G64" s="171">
        <f>ROUND(E64*F64,2)</f>
        <v>0</v>
      </c>
      <c r="H64" s="158">
        <v>0</v>
      </c>
      <c r="I64" s="157">
        <f>ROUND(E64*H64,2)</f>
        <v>0</v>
      </c>
      <c r="J64" s="158">
        <v>79</v>
      </c>
      <c r="K64" s="157">
        <f>ROUND(E64*J64,2)</f>
        <v>395</v>
      </c>
      <c r="L64" s="157">
        <v>21</v>
      </c>
      <c r="M64" s="157">
        <f>G64*(1+L64/100)</f>
        <v>0</v>
      </c>
      <c r="N64" s="157">
        <v>0</v>
      </c>
      <c r="O64" s="157">
        <f>ROUND(E64*N64,2)</f>
        <v>0</v>
      </c>
      <c r="P64" s="157">
        <v>0</v>
      </c>
      <c r="Q64" s="157">
        <f>ROUND(E64*P64,2)</f>
        <v>0</v>
      </c>
      <c r="R64" s="157"/>
      <c r="S64" s="157" t="s">
        <v>187</v>
      </c>
      <c r="T64" s="157" t="s">
        <v>168</v>
      </c>
      <c r="U64" s="157">
        <v>0.20399999999999999</v>
      </c>
      <c r="V64" s="157">
        <f>ROUND(E64*U64,2)</f>
        <v>1.02</v>
      </c>
      <c r="W64" s="157"/>
      <c r="X64" s="157" t="s">
        <v>169</v>
      </c>
      <c r="Y64" s="148"/>
      <c r="Z64" s="148"/>
      <c r="AA64" s="148"/>
      <c r="AB64" s="148"/>
      <c r="AC64" s="148"/>
      <c r="AD64" s="148"/>
      <c r="AE64" s="148"/>
      <c r="AF64" s="148"/>
      <c r="AG64" s="148" t="s">
        <v>407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55"/>
      <c r="B65" s="156"/>
      <c r="C65" s="187" t="s">
        <v>1463</v>
      </c>
      <c r="D65" s="185"/>
      <c r="E65" s="186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48"/>
      <c r="Z65" s="148"/>
      <c r="AA65" s="148"/>
      <c r="AB65" s="148"/>
      <c r="AC65" s="148"/>
      <c r="AD65" s="148"/>
      <c r="AE65" s="148"/>
      <c r="AF65" s="148"/>
      <c r="AG65" s="148" t="s">
        <v>200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55"/>
      <c r="B66" s="156"/>
      <c r="C66" s="187" t="s">
        <v>1464</v>
      </c>
      <c r="D66" s="185"/>
      <c r="E66" s="186">
        <v>5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200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66">
        <v>21</v>
      </c>
      <c r="B67" s="167" t="s">
        <v>1465</v>
      </c>
      <c r="C67" s="181" t="s">
        <v>1466</v>
      </c>
      <c r="D67" s="168" t="s">
        <v>231</v>
      </c>
      <c r="E67" s="169">
        <v>2.4899999999999999E-2</v>
      </c>
      <c r="F67" s="170"/>
      <c r="G67" s="171">
        <f>ROUND(E67*F67,2)</f>
        <v>0</v>
      </c>
      <c r="H67" s="158">
        <v>0</v>
      </c>
      <c r="I67" s="157">
        <f>ROUND(E67*H67,2)</f>
        <v>0</v>
      </c>
      <c r="J67" s="158">
        <v>1650</v>
      </c>
      <c r="K67" s="157">
        <f>ROUND(E67*J67,2)</f>
        <v>41.09</v>
      </c>
      <c r="L67" s="157">
        <v>21</v>
      </c>
      <c r="M67" s="157">
        <f>G67*(1+L67/100)</f>
        <v>0</v>
      </c>
      <c r="N67" s="157">
        <v>0</v>
      </c>
      <c r="O67" s="157">
        <f>ROUND(E67*N67,2)</f>
        <v>0</v>
      </c>
      <c r="P67" s="157">
        <v>0</v>
      </c>
      <c r="Q67" s="157">
        <f>ROUND(E67*P67,2)</f>
        <v>0</v>
      </c>
      <c r="R67" s="157"/>
      <c r="S67" s="157" t="s">
        <v>187</v>
      </c>
      <c r="T67" s="157" t="s">
        <v>168</v>
      </c>
      <c r="U67" s="157">
        <v>3.379</v>
      </c>
      <c r="V67" s="157">
        <f>ROUND(E67*U67,2)</f>
        <v>0.08</v>
      </c>
      <c r="W67" s="157"/>
      <c r="X67" s="157" t="s">
        <v>169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407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55"/>
      <c r="B68" s="156"/>
      <c r="C68" s="187" t="s">
        <v>1467</v>
      </c>
      <c r="D68" s="185"/>
      <c r="E68" s="186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200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55"/>
      <c r="B69" s="156"/>
      <c r="C69" s="187" t="s">
        <v>1468</v>
      </c>
      <c r="D69" s="185"/>
      <c r="E69" s="186">
        <v>0.02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200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66">
        <v>22</v>
      </c>
      <c r="B70" s="167" t="s">
        <v>1469</v>
      </c>
      <c r="C70" s="181" t="s">
        <v>1470</v>
      </c>
      <c r="D70" s="168" t="s">
        <v>343</v>
      </c>
      <c r="E70" s="169">
        <v>4</v>
      </c>
      <c r="F70" s="170"/>
      <c r="G70" s="171">
        <f>ROUND(E70*F70,2)</f>
        <v>0</v>
      </c>
      <c r="H70" s="158">
        <v>0</v>
      </c>
      <c r="I70" s="157">
        <f>ROUND(E70*H70,2)</f>
        <v>0</v>
      </c>
      <c r="J70" s="158">
        <v>534</v>
      </c>
      <c r="K70" s="157">
        <f>ROUND(E70*J70,2)</f>
        <v>2136</v>
      </c>
      <c r="L70" s="157">
        <v>21</v>
      </c>
      <c r="M70" s="157">
        <f>G70*(1+L70/100)</f>
        <v>0</v>
      </c>
      <c r="N70" s="157">
        <v>0</v>
      </c>
      <c r="O70" s="157">
        <f>ROUND(E70*N70,2)</f>
        <v>0</v>
      </c>
      <c r="P70" s="157">
        <v>0</v>
      </c>
      <c r="Q70" s="157">
        <f>ROUND(E70*P70,2)</f>
        <v>0</v>
      </c>
      <c r="R70" s="157"/>
      <c r="S70" s="157" t="s">
        <v>187</v>
      </c>
      <c r="T70" s="157" t="s">
        <v>168</v>
      </c>
      <c r="U70" s="157">
        <v>0.28499999999999998</v>
      </c>
      <c r="V70" s="157">
        <f>ROUND(E70*U70,2)</f>
        <v>1.1399999999999999</v>
      </c>
      <c r="W70" s="157"/>
      <c r="X70" s="157" t="s">
        <v>169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407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55"/>
      <c r="B71" s="156"/>
      <c r="C71" s="187" t="s">
        <v>1393</v>
      </c>
      <c r="D71" s="185"/>
      <c r="E71" s="186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 t="s">
        <v>200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/>
      <c r="B72" s="156"/>
      <c r="C72" s="187" t="s">
        <v>75</v>
      </c>
      <c r="D72" s="185"/>
      <c r="E72" s="186">
        <v>4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200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66">
        <v>23</v>
      </c>
      <c r="B73" s="167" t="s">
        <v>1471</v>
      </c>
      <c r="C73" s="181" t="s">
        <v>1472</v>
      </c>
      <c r="D73" s="168" t="s">
        <v>343</v>
      </c>
      <c r="E73" s="169">
        <v>14</v>
      </c>
      <c r="F73" s="170"/>
      <c r="G73" s="171">
        <f>ROUND(E73*F73,2)</f>
        <v>0</v>
      </c>
      <c r="H73" s="158">
        <v>0</v>
      </c>
      <c r="I73" s="157">
        <f>ROUND(E73*H73,2)</f>
        <v>0</v>
      </c>
      <c r="J73" s="158">
        <v>869.01</v>
      </c>
      <c r="K73" s="157">
        <f>ROUND(E73*J73,2)</f>
        <v>12166.14</v>
      </c>
      <c r="L73" s="157">
        <v>21</v>
      </c>
      <c r="M73" s="157">
        <f>G73*(1+L73/100)</f>
        <v>0</v>
      </c>
      <c r="N73" s="157">
        <v>0</v>
      </c>
      <c r="O73" s="157">
        <f>ROUND(E73*N73,2)</f>
        <v>0</v>
      </c>
      <c r="P73" s="157">
        <v>0</v>
      </c>
      <c r="Q73" s="157">
        <f>ROUND(E73*P73,2)</f>
        <v>0</v>
      </c>
      <c r="R73" s="157"/>
      <c r="S73" s="157" t="s">
        <v>187</v>
      </c>
      <c r="T73" s="157" t="s">
        <v>168</v>
      </c>
      <c r="U73" s="157">
        <v>0.31900000000000001</v>
      </c>
      <c r="V73" s="157">
        <f>ROUND(E73*U73,2)</f>
        <v>4.47</v>
      </c>
      <c r="W73" s="157"/>
      <c r="X73" s="157" t="s">
        <v>169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407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55"/>
      <c r="B74" s="156"/>
      <c r="C74" s="187" t="s">
        <v>1454</v>
      </c>
      <c r="D74" s="185"/>
      <c r="E74" s="186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200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55"/>
      <c r="B75" s="156"/>
      <c r="C75" s="187" t="s">
        <v>1270</v>
      </c>
      <c r="D75" s="185"/>
      <c r="E75" s="186">
        <v>14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200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66">
        <v>24</v>
      </c>
      <c r="B76" s="167" t="s">
        <v>1473</v>
      </c>
      <c r="C76" s="181" t="s">
        <v>1474</v>
      </c>
      <c r="D76" s="168" t="s">
        <v>343</v>
      </c>
      <c r="E76" s="169">
        <v>22</v>
      </c>
      <c r="F76" s="170"/>
      <c r="G76" s="171">
        <f>ROUND(E76*F76,2)</f>
        <v>0</v>
      </c>
      <c r="H76" s="158">
        <v>0</v>
      </c>
      <c r="I76" s="157">
        <f>ROUND(E76*H76,2)</f>
        <v>0</v>
      </c>
      <c r="J76" s="158">
        <v>1198</v>
      </c>
      <c r="K76" s="157">
        <f>ROUND(E76*J76,2)</f>
        <v>26356</v>
      </c>
      <c r="L76" s="157">
        <v>21</v>
      </c>
      <c r="M76" s="157">
        <f>G76*(1+L76/100)</f>
        <v>0</v>
      </c>
      <c r="N76" s="157">
        <v>0</v>
      </c>
      <c r="O76" s="157">
        <f>ROUND(E76*N76,2)</f>
        <v>0</v>
      </c>
      <c r="P76" s="157">
        <v>0</v>
      </c>
      <c r="Q76" s="157">
        <f>ROUND(E76*P76,2)</f>
        <v>0</v>
      </c>
      <c r="R76" s="157"/>
      <c r="S76" s="157" t="s">
        <v>187</v>
      </c>
      <c r="T76" s="157" t="s">
        <v>168</v>
      </c>
      <c r="U76" s="157">
        <v>0.33200000000000002</v>
      </c>
      <c r="V76" s="157">
        <f>ROUND(E76*U76,2)</f>
        <v>7.3</v>
      </c>
      <c r="W76" s="157"/>
      <c r="X76" s="157" t="s">
        <v>169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407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55"/>
      <c r="B77" s="156"/>
      <c r="C77" s="187" t="s">
        <v>1475</v>
      </c>
      <c r="D77" s="185"/>
      <c r="E77" s="186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200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55"/>
      <c r="B78" s="156"/>
      <c r="C78" s="187" t="s">
        <v>1476</v>
      </c>
      <c r="D78" s="185"/>
      <c r="E78" s="186">
        <v>22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200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66">
        <v>25</v>
      </c>
      <c r="B79" s="167" t="s">
        <v>1477</v>
      </c>
      <c r="C79" s="181" t="s">
        <v>1478</v>
      </c>
      <c r="D79" s="168" t="s">
        <v>343</v>
      </c>
      <c r="E79" s="169">
        <v>12</v>
      </c>
      <c r="F79" s="170"/>
      <c r="G79" s="171">
        <f>ROUND(E79*F79,2)</f>
        <v>0</v>
      </c>
      <c r="H79" s="158">
        <v>0</v>
      </c>
      <c r="I79" s="157">
        <f>ROUND(E79*H79,2)</f>
        <v>0</v>
      </c>
      <c r="J79" s="158">
        <v>1780.99</v>
      </c>
      <c r="K79" s="157">
        <f>ROUND(E79*J79,2)</f>
        <v>21371.88</v>
      </c>
      <c r="L79" s="157">
        <v>21</v>
      </c>
      <c r="M79" s="157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7"/>
      <c r="S79" s="157" t="s">
        <v>187</v>
      </c>
      <c r="T79" s="157" t="s">
        <v>168</v>
      </c>
      <c r="U79" s="157">
        <v>0.34799999999999998</v>
      </c>
      <c r="V79" s="157">
        <f>ROUND(E79*U79,2)</f>
        <v>4.18</v>
      </c>
      <c r="W79" s="157"/>
      <c r="X79" s="157" t="s">
        <v>169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407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">
      <c r="A80" s="155"/>
      <c r="B80" s="156"/>
      <c r="C80" s="187" t="s">
        <v>1353</v>
      </c>
      <c r="D80" s="185"/>
      <c r="E80" s="186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200</v>
      </c>
      <c r="AH80" s="148">
        <v>0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55"/>
      <c r="B81" s="156"/>
      <c r="C81" s="187" t="s">
        <v>1354</v>
      </c>
      <c r="D81" s="185"/>
      <c r="E81" s="186">
        <v>12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200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66">
        <v>26</v>
      </c>
      <c r="B82" s="167" t="s">
        <v>1479</v>
      </c>
      <c r="C82" s="181" t="s">
        <v>1480</v>
      </c>
      <c r="D82" s="168" t="s">
        <v>343</v>
      </c>
      <c r="E82" s="169">
        <v>6</v>
      </c>
      <c r="F82" s="170"/>
      <c r="G82" s="171">
        <f>ROUND(E82*F82,2)</f>
        <v>0</v>
      </c>
      <c r="H82" s="158">
        <v>0</v>
      </c>
      <c r="I82" s="157">
        <f>ROUND(E82*H82,2)</f>
        <v>0</v>
      </c>
      <c r="J82" s="158">
        <v>478</v>
      </c>
      <c r="K82" s="157">
        <f>ROUND(E82*J82,2)</f>
        <v>2868</v>
      </c>
      <c r="L82" s="157">
        <v>21</v>
      </c>
      <c r="M82" s="157">
        <f>G82*(1+L82/100)</f>
        <v>0</v>
      </c>
      <c r="N82" s="157">
        <v>0</v>
      </c>
      <c r="O82" s="157">
        <f>ROUND(E82*N82,2)</f>
        <v>0</v>
      </c>
      <c r="P82" s="157">
        <v>0</v>
      </c>
      <c r="Q82" s="157">
        <f>ROUND(E82*P82,2)</f>
        <v>0</v>
      </c>
      <c r="R82" s="157"/>
      <c r="S82" s="157" t="s">
        <v>187</v>
      </c>
      <c r="T82" s="157" t="s">
        <v>168</v>
      </c>
      <c r="U82" s="157">
        <v>0.38469999999999999</v>
      </c>
      <c r="V82" s="157">
        <f>ROUND(E82*U82,2)</f>
        <v>2.31</v>
      </c>
      <c r="W82" s="157"/>
      <c r="X82" s="157" t="s">
        <v>169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407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55"/>
      <c r="B83" s="156"/>
      <c r="C83" s="187" t="s">
        <v>1431</v>
      </c>
      <c r="D83" s="185"/>
      <c r="E83" s="186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200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55"/>
      <c r="B84" s="156"/>
      <c r="C84" s="187" t="s">
        <v>77</v>
      </c>
      <c r="D84" s="185"/>
      <c r="E84" s="186">
        <v>6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200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">
      <c r="A85" s="166">
        <v>27</v>
      </c>
      <c r="B85" s="167" t="s">
        <v>1481</v>
      </c>
      <c r="C85" s="181" t="s">
        <v>1482</v>
      </c>
      <c r="D85" s="168" t="s">
        <v>343</v>
      </c>
      <c r="E85" s="169">
        <v>3</v>
      </c>
      <c r="F85" s="170"/>
      <c r="G85" s="171">
        <f>ROUND(E85*F85,2)</f>
        <v>0</v>
      </c>
      <c r="H85" s="158">
        <v>0</v>
      </c>
      <c r="I85" s="157">
        <f>ROUND(E85*H85,2)</f>
        <v>0</v>
      </c>
      <c r="J85" s="158">
        <v>544</v>
      </c>
      <c r="K85" s="157">
        <f>ROUND(E85*J85,2)</f>
        <v>1632</v>
      </c>
      <c r="L85" s="157">
        <v>21</v>
      </c>
      <c r="M85" s="157">
        <f>G85*(1+L85/100)</f>
        <v>0</v>
      </c>
      <c r="N85" s="157">
        <v>0</v>
      </c>
      <c r="O85" s="157">
        <f>ROUND(E85*N85,2)</f>
        <v>0</v>
      </c>
      <c r="P85" s="157">
        <v>0</v>
      </c>
      <c r="Q85" s="157">
        <f>ROUND(E85*P85,2)</f>
        <v>0</v>
      </c>
      <c r="R85" s="157"/>
      <c r="S85" s="157" t="s">
        <v>187</v>
      </c>
      <c r="T85" s="157" t="s">
        <v>168</v>
      </c>
      <c r="U85" s="157">
        <v>0.47670000000000001</v>
      </c>
      <c r="V85" s="157">
        <f>ROUND(E85*U85,2)</f>
        <v>1.43</v>
      </c>
      <c r="W85" s="157"/>
      <c r="X85" s="157" t="s">
        <v>169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407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55"/>
      <c r="B86" s="156"/>
      <c r="C86" s="187" t="s">
        <v>1418</v>
      </c>
      <c r="D86" s="185"/>
      <c r="E86" s="186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48"/>
      <c r="Z86" s="148"/>
      <c r="AA86" s="148"/>
      <c r="AB86" s="148"/>
      <c r="AC86" s="148"/>
      <c r="AD86" s="148"/>
      <c r="AE86" s="148"/>
      <c r="AF86" s="148"/>
      <c r="AG86" s="148" t="s">
        <v>200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55"/>
      <c r="B87" s="156"/>
      <c r="C87" s="187" t="s">
        <v>71</v>
      </c>
      <c r="D87" s="185"/>
      <c r="E87" s="186">
        <v>3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200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66">
        <v>28</v>
      </c>
      <c r="B88" s="167" t="s">
        <v>1483</v>
      </c>
      <c r="C88" s="181" t="s">
        <v>1484</v>
      </c>
      <c r="D88" s="168" t="s">
        <v>242</v>
      </c>
      <c r="E88" s="169">
        <v>2</v>
      </c>
      <c r="F88" s="170"/>
      <c r="G88" s="171">
        <f>ROUND(E88*F88,2)</f>
        <v>0</v>
      </c>
      <c r="H88" s="158">
        <v>0</v>
      </c>
      <c r="I88" s="157">
        <f>ROUND(E88*H88,2)</f>
        <v>0</v>
      </c>
      <c r="J88" s="158">
        <v>561</v>
      </c>
      <c r="K88" s="157">
        <f>ROUND(E88*J88,2)</f>
        <v>1122</v>
      </c>
      <c r="L88" s="157">
        <v>21</v>
      </c>
      <c r="M88" s="157">
        <f>G88*(1+L88/100)</f>
        <v>0</v>
      </c>
      <c r="N88" s="157">
        <v>0</v>
      </c>
      <c r="O88" s="157">
        <f>ROUND(E88*N88,2)</f>
        <v>0</v>
      </c>
      <c r="P88" s="157">
        <v>0</v>
      </c>
      <c r="Q88" s="157">
        <f>ROUND(E88*P88,2)</f>
        <v>0</v>
      </c>
      <c r="R88" s="157"/>
      <c r="S88" s="157" t="s">
        <v>187</v>
      </c>
      <c r="T88" s="157" t="s">
        <v>168</v>
      </c>
      <c r="U88" s="157">
        <v>0.22700000000000001</v>
      </c>
      <c r="V88" s="157">
        <f>ROUND(E88*U88,2)</f>
        <v>0.45</v>
      </c>
      <c r="W88" s="157"/>
      <c r="X88" s="157" t="s">
        <v>169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407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55"/>
      <c r="B89" s="156"/>
      <c r="C89" s="187" t="s">
        <v>1327</v>
      </c>
      <c r="D89" s="185"/>
      <c r="E89" s="186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200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155"/>
      <c r="B90" s="156"/>
      <c r="C90" s="187" t="s">
        <v>69</v>
      </c>
      <c r="D90" s="185"/>
      <c r="E90" s="186">
        <v>2</v>
      </c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48"/>
      <c r="Z90" s="148"/>
      <c r="AA90" s="148"/>
      <c r="AB90" s="148"/>
      <c r="AC90" s="148"/>
      <c r="AD90" s="148"/>
      <c r="AE90" s="148"/>
      <c r="AF90" s="148"/>
      <c r="AG90" s="148" t="s">
        <v>200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166">
        <v>29</v>
      </c>
      <c r="B91" s="167" t="s">
        <v>1485</v>
      </c>
      <c r="C91" s="181" t="s">
        <v>1486</v>
      </c>
      <c r="D91" s="168" t="s">
        <v>242</v>
      </c>
      <c r="E91" s="169">
        <v>12</v>
      </c>
      <c r="F91" s="170"/>
      <c r="G91" s="171">
        <f>ROUND(E91*F91,2)</f>
        <v>0</v>
      </c>
      <c r="H91" s="158">
        <v>0</v>
      </c>
      <c r="I91" s="157">
        <f>ROUND(E91*H91,2)</f>
        <v>0</v>
      </c>
      <c r="J91" s="158">
        <v>775.99</v>
      </c>
      <c r="K91" s="157">
        <f>ROUND(E91*J91,2)</f>
        <v>9311.8799999999992</v>
      </c>
      <c r="L91" s="157">
        <v>21</v>
      </c>
      <c r="M91" s="157">
        <f>G91*(1+L91/100)</f>
        <v>0</v>
      </c>
      <c r="N91" s="157">
        <v>0</v>
      </c>
      <c r="O91" s="157">
        <f>ROUND(E91*N91,2)</f>
        <v>0</v>
      </c>
      <c r="P91" s="157">
        <v>0</v>
      </c>
      <c r="Q91" s="157">
        <f>ROUND(E91*P91,2)</f>
        <v>0</v>
      </c>
      <c r="R91" s="157"/>
      <c r="S91" s="157" t="s">
        <v>187</v>
      </c>
      <c r="T91" s="157" t="s">
        <v>168</v>
      </c>
      <c r="U91" s="157">
        <v>0.26900000000000002</v>
      </c>
      <c r="V91" s="157">
        <f>ROUND(E91*U91,2)</f>
        <v>3.23</v>
      </c>
      <c r="W91" s="157"/>
      <c r="X91" s="157" t="s">
        <v>169</v>
      </c>
      <c r="Y91" s="148"/>
      <c r="Z91" s="148"/>
      <c r="AA91" s="148"/>
      <c r="AB91" s="148"/>
      <c r="AC91" s="148"/>
      <c r="AD91" s="148"/>
      <c r="AE91" s="148"/>
      <c r="AF91" s="148"/>
      <c r="AG91" s="148" t="s">
        <v>407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55"/>
      <c r="B92" s="156"/>
      <c r="C92" s="187" t="s">
        <v>1353</v>
      </c>
      <c r="D92" s="185"/>
      <c r="E92" s="186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200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55"/>
      <c r="B93" s="156"/>
      <c r="C93" s="187" t="s">
        <v>1354</v>
      </c>
      <c r="D93" s="185"/>
      <c r="E93" s="186">
        <v>12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200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166">
        <v>30</v>
      </c>
      <c r="B94" s="167" t="s">
        <v>1487</v>
      </c>
      <c r="C94" s="181" t="s">
        <v>1488</v>
      </c>
      <c r="D94" s="168" t="s">
        <v>242</v>
      </c>
      <c r="E94" s="169">
        <v>10</v>
      </c>
      <c r="F94" s="170"/>
      <c r="G94" s="171">
        <f>ROUND(E94*F94,2)</f>
        <v>0</v>
      </c>
      <c r="H94" s="158">
        <v>0</v>
      </c>
      <c r="I94" s="157">
        <f>ROUND(E94*H94,2)</f>
        <v>0</v>
      </c>
      <c r="J94" s="158">
        <v>1188.99</v>
      </c>
      <c r="K94" s="157">
        <f>ROUND(E94*J94,2)</f>
        <v>11889.9</v>
      </c>
      <c r="L94" s="157">
        <v>21</v>
      </c>
      <c r="M94" s="157">
        <f>G94*(1+L94/100)</f>
        <v>0</v>
      </c>
      <c r="N94" s="157">
        <v>0</v>
      </c>
      <c r="O94" s="157">
        <f>ROUND(E94*N94,2)</f>
        <v>0</v>
      </c>
      <c r="P94" s="157">
        <v>0</v>
      </c>
      <c r="Q94" s="157">
        <f>ROUND(E94*P94,2)</f>
        <v>0</v>
      </c>
      <c r="R94" s="157"/>
      <c r="S94" s="157" t="s">
        <v>187</v>
      </c>
      <c r="T94" s="157" t="s">
        <v>168</v>
      </c>
      <c r="U94" s="157">
        <v>0.35099999999999998</v>
      </c>
      <c r="V94" s="157">
        <f>ROUND(E94*U94,2)</f>
        <v>3.51</v>
      </c>
      <c r="W94" s="157"/>
      <c r="X94" s="157" t="s">
        <v>169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407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155"/>
      <c r="B95" s="156"/>
      <c r="C95" s="187" t="s">
        <v>1489</v>
      </c>
      <c r="D95" s="185"/>
      <c r="E95" s="186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200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55"/>
      <c r="B96" s="156"/>
      <c r="C96" s="187" t="s">
        <v>1490</v>
      </c>
      <c r="D96" s="185"/>
      <c r="E96" s="186">
        <v>10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200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66">
        <v>31</v>
      </c>
      <c r="B97" s="167" t="s">
        <v>1491</v>
      </c>
      <c r="C97" s="181" t="s">
        <v>1492</v>
      </c>
      <c r="D97" s="168" t="s">
        <v>242</v>
      </c>
      <c r="E97" s="169">
        <v>1</v>
      </c>
      <c r="F97" s="170"/>
      <c r="G97" s="171">
        <f>ROUND(E97*F97,2)</f>
        <v>0</v>
      </c>
      <c r="H97" s="158">
        <v>0</v>
      </c>
      <c r="I97" s="157">
        <f>ROUND(E97*H97,2)</f>
        <v>0</v>
      </c>
      <c r="J97" s="158">
        <v>557</v>
      </c>
      <c r="K97" s="157">
        <f>ROUND(E97*J97,2)</f>
        <v>557</v>
      </c>
      <c r="L97" s="157">
        <v>21</v>
      </c>
      <c r="M97" s="157">
        <f>G97*(1+L97/100)</f>
        <v>0</v>
      </c>
      <c r="N97" s="157">
        <v>0</v>
      </c>
      <c r="O97" s="157">
        <f>ROUND(E97*N97,2)</f>
        <v>0</v>
      </c>
      <c r="P97" s="157">
        <v>0</v>
      </c>
      <c r="Q97" s="157">
        <f>ROUND(E97*P97,2)</f>
        <v>0</v>
      </c>
      <c r="R97" s="157"/>
      <c r="S97" s="157" t="s">
        <v>187</v>
      </c>
      <c r="T97" s="157" t="s">
        <v>168</v>
      </c>
      <c r="U97" s="157">
        <v>0.22700000000000001</v>
      </c>
      <c r="V97" s="157">
        <f>ROUND(E97*U97,2)</f>
        <v>0.23</v>
      </c>
      <c r="W97" s="157"/>
      <c r="X97" s="157" t="s">
        <v>169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407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55"/>
      <c r="B98" s="156"/>
      <c r="C98" s="187" t="s">
        <v>1410</v>
      </c>
      <c r="D98" s="185"/>
      <c r="E98" s="186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8"/>
      <c r="Z98" s="148"/>
      <c r="AA98" s="148"/>
      <c r="AB98" s="148"/>
      <c r="AC98" s="148"/>
      <c r="AD98" s="148"/>
      <c r="AE98" s="148"/>
      <c r="AF98" s="148"/>
      <c r="AG98" s="148" t="s">
        <v>200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55"/>
      <c r="B99" s="156"/>
      <c r="C99" s="187" t="s">
        <v>67</v>
      </c>
      <c r="D99" s="185"/>
      <c r="E99" s="186">
        <v>1</v>
      </c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200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66">
        <v>32</v>
      </c>
      <c r="B100" s="167" t="s">
        <v>1493</v>
      </c>
      <c r="C100" s="181" t="s">
        <v>1494</v>
      </c>
      <c r="D100" s="168" t="s">
        <v>242</v>
      </c>
      <c r="E100" s="169">
        <v>1</v>
      </c>
      <c r="F100" s="170"/>
      <c r="G100" s="171">
        <f>ROUND(E100*F100,2)</f>
        <v>0</v>
      </c>
      <c r="H100" s="158">
        <v>0</v>
      </c>
      <c r="I100" s="157">
        <f>ROUND(E100*H100,2)</f>
        <v>0</v>
      </c>
      <c r="J100" s="158">
        <v>774.99</v>
      </c>
      <c r="K100" s="157">
        <f>ROUND(E100*J100,2)</f>
        <v>774.99</v>
      </c>
      <c r="L100" s="157">
        <v>21</v>
      </c>
      <c r="M100" s="157">
        <f>G100*(1+L100/100)</f>
        <v>0</v>
      </c>
      <c r="N100" s="157">
        <v>0</v>
      </c>
      <c r="O100" s="157">
        <f>ROUND(E100*N100,2)</f>
        <v>0</v>
      </c>
      <c r="P100" s="157">
        <v>0</v>
      </c>
      <c r="Q100" s="157">
        <f>ROUND(E100*P100,2)</f>
        <v>0</v>
      </c>
      <c r="R100" s="157"/>
      <c r="S100" s="157" t="s">
        <v>187</v>
      </c>
      <c r="T100" s="157" t="s">
        <v>168</v>
      </c>
      <c r="U100" s="157">
        <v>0.26900000000000002</v>
      </c>
      <c r="V100" s="157">
        <f>ROUND(E100*U100,2)</f>
        <v>0.27</v>
      </c>
      <c r="W100" s="157"/>
      <c r="X100" s="157" t="s">
        <v>169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407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55"/>
      <c r="B101" s="156"/>
      <c r="C101" s="187" t="s">
        <v>1410</v>
      </c>
      <c r="D101" s="185"/>
      <c r="E101" s="186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200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55"/>
      <c r="B102" s="156"/>
      <c r="C102" s="187" t="s">
        <v>67</v>
      </c>
      <c r="D102" s="185"/>
      <c r="E102" s="186">
        <v>1</v>
      </c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48"/>
      <c r="Z102" s="148"/>
      <c r="AA102" s="148"/>
      <c r="AB102" s="148"/>
      <c r="AC102" s="148"/>
      <c r="AD102" s="148"/>
      <c r="AE102" s="148"/>
      <c r="AF102" s="148"/>
      <c r="AG102" s="148" t="s">
        <v>200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66">
        <v>33</v>
      </c>
      <c r="B103" s="167" t="s">
        <v>1495</v>
      </c>
      <c r="C103" s="181" t="s">
        <v>1496</v>
      </c>
      <c r="D103" s="168" t="s">
        <v>242</v>
      </c>
      <c r="E103" s="169">
        <v>1</v>
      </c>
      <c r="F103" s="170"/>
      <c r="G103" s="171">
        <f>ROUND(E103*F103,2)</f>
        <v>0</v>
      </c>
      <c r="H103" s="158">
        <v>0</v>
      </c>
      <c r="I103" s="157">
        <f>ROUND(E103*H103,2)</f>
        <v>0</v>
      </c>
      <c r="J103" s="158">
        <v>986.99</v>
      </c>
      <c r="K103" s="157">
        <f>ROUND(E103*J103,2)</f>
        <v>986.99</v>
      </c>
      <c r="L103" s="157">
        <v>21</v>
      </c>
      <c r="M103" s="157">
        <f>G103*(1+L103/100)</f>
        <v>0</v>
      </c>
      <c r="N103" s="157">
        <v>0</v>
      </c>
      <c r="O103" s="157">
        <f>ROUND(E103*N103,2)</f>
        <v>0</v>
      </c>
      <c r="P103" s="157">
        <v>0</v>
      </c>
      <c r="Q103" s="157">
        <f>ROUND(E103*P103,2)</f>
        <v>0</v>
      </c>
      <c r="R103" s="157"/>
      <c r="S103" s="157" t="s">
        <v>187</v>
      </c>
      <c r="T103" s="157" t="s">
        <v>168</v>
      </c>
      <c r="U103" s="157">
        <v>0.35099999999999998</v>
      </c>
      <c r="V103" s="157">
        <f>ROUND(E103*U103,2)</f>
        <v>0.35</v>
      </c>
      <c r="W103" s="157"/>
      <c r="X103" s="157" t="s">
        <v>169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407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55"/>
      <c r="B104" s="156"/>
      <c r="C104" s="187" t="s">
        <v>1410</v>
      </c>
      <c r="D104" s="185"/>
      <c r="E104" s="186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200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55"/>
      <c r="B105" s="156"/>
      <c r="C105" s="187" t="s">
        <v>67</v>
      </c>
      <c r="D105" s="185"/>
      <c r="E105" s="186">
        <v>1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200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66">
        <v>34</v>
      </c>
      <c r="B106" s="167" t="s">
        <v>1497</v>
      </c>
      <c r="C106" s="181" t="s">
        <v>1498</v>
      </c>
      <c r="D106" s="168" t="s">
        <v>242</v>
      </c>
      <c r="E106" s="169">
        <v>1</v>
      </c>
      <c r="F106" s="170"/>
      <c r="G106" s="171">
        <f>ROUND(E106*F106,2)</f>
        <v>0</v>
      </c>
      <c r="H106" s="158">
        <v>0</v>
      </c>
      <c r="I106" s="157">
        <f>ROUND(E106*H106,2)</f>
        <v>0</v>
      </c>
      <c r="J106" s="158">
        <v>384.5</v>
      </c>
      <c r="K106" s="157">
        <f>ROUND(E106*J106,2)</f>
        <v>384.5</v>
      </c>
      <c r="L106" s="157">
        <v>21</v>
      </c>
      <c r="M106" s="157">
        <f>G106*(1+L106/100)</f>
        <v>0</v>
      </c>
      <c r="N106" s="157">
        <v>0</v>
      </c>
      <c r="O106" s="157">
        <f>ROUND(E106*N106,2)</f>
        <v>0</v>
      </c>
      <c r="P106" s="157">
        <v>0</v>
      </c>
      <c r="Q106" s="157">
        <f>ROUND(E106*P106,2)</f>
        <v>0</v>
      </c>
      <c r="R106" s="157"/>
      <c r="S106" s="157" t="s">
        <v>187</v>
      </c>
      <c r="T106" s="157" t="s">
        <v>168</v>
      </c>
      <c r="U106" s="157">
        <v>0.22700000000000001</v>
      </c>
      <c r="V106" s="157">
        <f>ROUND(E106*U106,2)</f>
        <v>0.23</v>
      </c>
      <c r="W106" s="157"/>
      <c r="X106" s="157" t="s">
        <v>169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407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55"/>
      <c r="B107" s="156"/>
      <c r="C107" s="187" t="s">
        <v>1410</v>
      </c>
      <c r="D107" s="185"/>
      <c r="E107" s="186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200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55"/>
      <c r="B108" s="156"/>
      <c r="C108" s="187" t="s">
        <v>67</v>
      </c>
      <c r="D108" s="185"/>
      <c r="E108" s="186">
        <v>1</v>
      </c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200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66">
        <v>35</v>
      </c>
      <c r="B109" s="167" t="s">
        <v>1499</v>
      </c>
      <c r="C109" s="181" t="s">
        <v>1500</v>
      </c>
      <c r="D109" s="168" t="s">
        <v>242</v>
      </c>
      <c r="E109" s="169">
        <v>1</v>
      </c>
      <c r="F109" s="170"/>
      <c r="G109" s="171">
        <f>ROUND(E109*F109,2)</f>
        <v>0</v>
      </c>
      <c r="H109" s="158">
        <v>0</v>
      </c>
      <c r="I109" s="157">
        <f>ROUND(E109*H109,2)</f>
        <v>0</v>
      </c>
      <c r="J109" s="158">
        <v>628.99</v>
      </c>
      <c r="K109" s="157">
        <f>ROUND(E109*J109,2)</f>
        <v>628.99</v>
      </c>
      <c r="L109" s="157">
        <v>21</v>
      </c>
      <c r="M109" s="157">
        <f>G109*(1+L109/100)</f>
        <v>0</v>
      </c>
      <c r="N109" s="157">
        <v>0</v>
      </c>
      <c r="O109" s="157">
        <f>ROUND(E109*N109,2)</f>
        <v>0</v>
      </c>
      <c r="P109" s="157">
        <v>0</v>
      </c>
      <c r="Q109" s="157">
        <f>ROUND(E109*P109,2)</f>
        <v>0</v>
      </c>
      <c r="R109" s="157"/>
      <c r="S109" s="157" t="s">
        <v>187</v>
      </c>
      <c r="T109" s="157" t="s">
        <v>168</v>
      </c>
      <c r="U109" s="157">
        <v>0.26900000000000002</v>
      </c>
      <c r="V109" s="157">
        <f>ROUND(E109*U109,2)</f>
        <v>0.27</v>
      </c>
      <c r="W109" s="157"/>
      <c r="X109" s="157" t="s">
        <v>169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407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">
      <c r="A110" s="155"/>
      <c r="B110" s="156"/>
      <c r="C110" s="187" t="s">
        <v>1410</v>
      </c>
      <c r="D110" s="185"/>
      <c r="E110" s="186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8"/>
      <c r="Z110" s="148"/>
      <c r="AA110" s="148"/>
      <c r="AB110" s="148"/>
      <c r="AC110" s="148"/>
      <c r="AD110" s="148"/>
      <c r="AE110" s="148"/>
      <c r="AF110" s="148"/>
      <c r="AG110" s="148" t="s">
        <v>200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55"/>
      <c r="B111" s="156"/>
      <c r="C111" s="187" t="s">
        <v>67</v>
      </c>
      <c r="D111" s="185"/>
      <c r="E111" s="186">
        <v>1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200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66">
        <v>36</v>
      </c>
      <c r="B112" s="167" t="s">
        <v>1501</v>
      </c>
      <c r="C112" s="181" t="s">
        <v>1502</v>
      </c>
      <c r="D112" s="168" t="s">
        <v>242</v>
      </c>
      <c r="E112" s="169">
        <v>1</v>
      </c>
      <c r="F112" s="170"/>
      <c r="G112" s="171">
        <f>ROUND(E112*F112,2)</f>
        <v>0</v>
      </c>
      <c r="H112" s="158">
        <v>0</v>
      </c>
      <c r="I112" s="157">
        <f>ROUND(E112*H112,2)</f>
        <v>0</v>
      </c>
      <c r="J112" s="158">
        <v>795.99</v>
      </c>
      <c r="K112" s="157">
        <f>ROUND(E112*J112,2)</f>
        <v>795.99</v>
      </c>
      <c r="L112" s="157">
        <v>21</v>
      </c>
      <c r="M112" s="157">
        <f>G112*(1+L112/100)</f>
        <v>0</v>
      </c>
      <c r="N112" s="157">
        <v>0</v>
      </c>
      <c r="O112" s="157">
        <f>ROUND(E112*N112,2)</f>
        <v>0</v>
      </c>
      <c r="P112" s="157">
        <v>0</v>
      </c>
      <c r="Q112" s="157">
        <f>ROUND(E112*P112,2)</f>
        <v>0</v>
      </c>
      <c r="R112" s="157"/>
      <c r="S112" s="157" t="s">
        <v>187</v>
      </c>
      <c r="T112" s="157" t="s">
        <v>168</v>
      </c>
      <c r="U112" s="157">
        <v>0.35099999999999998</v>
      </c>
      <c r="V112" s="157">
        <f>ROUND(E112*U112,2)</f>
        <v>0.35</v>
      </c>
      <c r="W112" s="157"/>
      <c r="X112" s="157" t="s">
        <v>169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407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55"/>
      <c r="B113" s="156"/>
      <c r="C113" s="187" t="s">
        <v>1410</v>
      </c>
      <c r="D113" s="185"/>
      <c r="E113" s="186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200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55"/>
      <c r="B114" s="156"/>
      <c r="C114" s="187" t="s">
        <v>67</v>
      </c>
      <c r="D114" s="185"/>
      <c r="E114" s="186">
        <v>1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 t="s">
        <v>200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">
      <c r="A115" s="166">
        <v>37</v>
      </c>
      <c r="B115" s="167" t="s">
        <v>1503</v>
      </c>
      <c r="C115" s="181" t="s">
        <v>1504</v>
      </c>
      <c r="D115" s="168" t="s">
        <v>242</v>
      </c>
      <c r="E115" s="169">
        <v>10</v>
      </c>
      <c r="F115" s="170"/>
      <c r="G115" s="171">
        <f>ROUND(E115*F115,2)</f>
        <v>0</v>
      </c>
      <c r="H115" s="158">
        <v>0</v>
      </c>
      <c r="I115" s="157">
        <f>ROUND(E115*H115,2)</f>
        <v>0</v>
      </c>
      <c r="J115" s="158">
        <v>172</v>
      </c>
      <c r="K115" s="157">
        <f>ROUND(E115*J115,2)</f>
        <v>1720</v>
      </c>
      <c r="L115" s="157">
        <v>21</v>
      </c>
      <c r="M115" s="157">
        <f>G115*(1+L115/100)</f>
        <v>0</v>
      </c>
      <c r="N115" s="157">
        <v>0</v>
      </c>
      <c r="O115" s="157">
        <f>ROUND(E115*N115,2)</f>
        <v>0</v>
      </c>
      <c r="P115" s="157">
        <v>0</v>
      </c>
      <c r="Q115" s="157">
        <f>ROUND(E115*P115,2)</f>
        <v>0</v>
      </c>
      <c r="R115" s="157"/>
      <c r="S115" s="157" t="s">
        <v>187</v>
      </c>
      <c r="T115" s="157" t="s">
        <v>168</v>
      </c>
      <c r="U115" s="157">
        <v>8.3000000000000004E-2</v>
      </c>
      <c r="V115" s="157">
        <f>ROUND(E115*U115,2)</f>
        <v>0.83</v>
      </c>
      <c r="W115" s="157"/>
      <c r="X115" s="157" t="s">
        <v>169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407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55"/>
      <c r="B116" s="156"/>
      <c r="C116" s="187" t="s">
        <v>1489</v>
      </c>
      <c r="D116" s="185"/>
      <c r="E116" s="186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200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">
      <c r="A117" s="155"/>
      <c r="B117" s="156"/>
      <c r="C117" s="187" t="s">
        <v>1490</v>
      </c>
      <c r="D117" s="185"/>
      <c r="E117" s="186">
        <v>10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200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66">
        <v>38</v>
      </c>
      <c r="B118" s="167" t="s">
        <v>1505</v>
      </c>
      <c r="C118" s="181" t="s">
        <v>1506</v>
      </c>
      <c r="D118" s="168" t="s">
        <v>242</v>
      </c>
      <c r="E118" s="169">
        <v>2</v>
      </c>
      <c r="F118" s="170"/>
      <c r="G118" s="171">
        <f>ROUND(E118*F118,2)</f>
        <v>0</v>
      </c>
      <c r="H118" s="158">
        <v>205.64</v>
      </c>
      <c r="I118" s="157">
        <f>ROUND(E118*H118,2)</f>
        <v>411.28</v>
      </c>
      <c r="J118" s="158">
        <v>0</v>
      </c>
      <c r="K118" s="157">
        <f>ROUND(E118*J118,2)</f>
        <v>0</v>
      </c>
      <c r="L118" s="157">
        <v>21</v>
      </c>
      <c r="M118" s="157">
        <f>G118*(1+L118/100)</f>
        <v>0</v>
      </c>
      <c r="N118" s="157">
        <v>0</v>
      </c>
      <c r="O118" s="157">
        <f>ROUND(E118*N118,2)</f>
        <v>0</v>
      </c>
      <c r="P118" s="157">
        <v>0</v>
      </c>
      <c r="Q118" s="157">
        <f>ROUND(E118*P118,2)</f>
        <v>0</v>
      </c>
      <c r="R118" s="157" t="s">
        <v>363</v>
      </c>
      <c r="S118" s="157" t="s">
        <v>187</v>
      </c>
      <c r="T118" s="157" t="s">
        <v>168</v>
      </c>
      <c r="U118" s="157">
        <v>0</v>
      </c>
      <c r="V118" s="157">
        <f>ROUND(E118*U118,2)</f>
        <v>0</v>
      </c>
      <c r="W118" s="157"/>
      <c r="X118" s="157" t="s">
        <v>183</v>
      </c>
      <c r="Y118" s="148"/>
      <c r="Z118" s="148"/>
      <c r="AA118" s="148"/>
      <c r="AB118" s="148"/>
      <c r="AC118" s="148"/>
      <c r="AD118" s="148"/>
      <c r="AE118" s="148"/>
      <c r="AF118" s="148"/>
      <c r="AG118" s="148" t="s">
        <v>184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55"/>
      <c r="B119" s="156"/>
      <c r="C119" s="187" t="s">
        <v>1327</v>
      </c>
      <c r="D119" s="185"/>
      <c r="E119" s="186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200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55"/>
      <c r="B120" s="156"/>
      <c r="C120" s="187" t="s">
        <v>69</v>
      </c>
      <c r="D120" s="185"/>
      <c r="E120" s="186">
        <v>2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200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66">
        <v>39</v>
      </c>
      <c r="B121" s="167" t="s">
        <v>1507</v>
      </c>
      <c r="C121" s="181" t="s">
        <v>1508</v>
      </c>
      <c r="D121" s="168" t="s">
        <v>242</v>
      </c>
      <c r="E121" s="169">
        <v>1</v>
      </c>
      <c r="F121" s="170"/>
      <c r="G121" s="171">
        <f>ROUND(E121*F121,2)</f>
        <v>0</v>
      </c>
      <c r="H121" s="158">
        <v>0</v>
      </c>
      <c r="I121" s="157">
        <f>ROUND(E121*H121,2)</f>
        <v>0</v>
      </c>
      <c r="J121" s="158">
        <v>180.49</v>
      </c>
      <c r="K121" s="157">
        <f>ROUND(E121*J121,2)</f>
        <v>180.49</v>
      </c>
      <c r="L121" s="157">
        <v>21</v>
      </c>
      <c r="M121" s="157">
        <f>G121*(1+L121/100)</f>
        <v>0</v>
      </c>
      <c r="N121" s="157">
        <v>0</v>
      </c>
      <c r="O121" s="157">
        <f>ROUND(E121*N121,2)</f>
        <v>0</v>
      </c>
      <c r="P121" s="157">
        <v>0</v>
      </c>
      <c r="Q121" s="157">
        <f>ROUND(E121*P121,2)</f>
        <v>0</v>
      </c>
      <c r="R121" s="157"/>
      <c r="S121" s="157" t="s">
        <v>187</v>
      </c>
      <c r="T121" s="157" t="s">
        <v>168</v>
      </c>
      <c r="U121" s="157">
        <v>0.35099999999999998</v>
      </c>
      <c r="V121" s="157">
        <f>ROUND(E121*U121,2)</f>
        <v>0.35</v>
      </c>
      <c r="W121" s="157"/>
      <c r="X121" s="157" t="s">
        <v>169</v>
      </c>
      <c r="Y121" s="148"/>
      <c r="Z121" s="148"/>
      <c r="AA121" s="148"/>
      <c r="AB121" s="148"/>
      <c r="AC121" s="148"/>
      <c r="AD121" s="148"/>
      <c r="AE121" s="148"/>
      <c r="AF121" s="148"/>
      <c r="AG121" s="148" t="s">
        <v>407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55"/>
      <c r="B122" s="156"/>
      <c r="C122" s="187" t="s">
        <v>1410</v>
      </c>
      <c r="D122" s="185"/>
      <c r="E122" s="186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200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55"/>
      <c r="B123" s="156"/>
      <c r="C123" s="187" t="s">
        <v>67</v>
      </c>
      <c r="D123" s="185"/>
      <c r="E123" s="186">
        <v>1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200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ht="22.5" outlineLevel="1" x14ac:dyDescent="0.2">
      <c r="A124" s="166">
        <v>40</v>
      </c>
      <c r="B124" s="167" t="s">
        <v>1509</v>
      </c>
      <c r="C124" s="181" t="s">
        <v>1510</v>
      </c>
      <c r="D124" s="168" t="s">
        <v>242</v>
      </c>
      <c r="E124" s="169">
        <v>1</v>
      </c>
      <c r="F124" s="170"/>
      <c r="G124" s="171">
        <f>ROUND(E124*F124,2)</f>
        <v>0</v>
      </c>
      <c r="H124" s="158">
        <v>7252</v>
      </c>
      <c r="I124" s="157">
        <f>ROUND(E124*H124,2)</f>
        <v>7252</v>
      </c>
      <c r="J124" s="158">
        <v>0</v>
      </c>
      <c r="K124" s="157">
        <f>ROUND(E124*J124,2)</f>
        <v>0</v>
      </c>
      <c r="L124" s="157">
        <v>21</v>
      </c>
      <c r="M124" s="157">
        <f>G124*(1+L124/100)</f>
        <v>0</v>
      </c>
      <c r="N124" s="157">
        <v>0</v>
      </c>
      <c r="O124" s="157">
        <f>ROUND(E124*N124,2)</f>
        <v>0</v>
      </c>
      <c r="P124" s="157">
        <v>0</v>
      </c>
      <c r="Q124" s="157">
        <f>ROUND(E124*P124,2)</f>
        <v>0</v>
      </c>
      <c r="R124" s="157" t="s">
        <v>363</v>
      </c>
      <c r="S124" s="157" t="s">
        <v>1511</v>
      </c>
      <c r="T124" s="157" t="s">
        <v>168</v>
      </c>
      <c r="U124" s="157">
        <v>0</v>
      </c>
      <c r="V124" s="157">
        <f>ROUND(E124*U124,2)</f>
        <v>0</v>
      </c>
      <c r="W124" s="157"/>
      <c r="X124" s="157" t="s">
        <v>183</v>
      </c>
      <c r="Y124" s="148"/>
      <c r="Z124" s="148"/>
      <c r="AA124" s="148"/>
      <c r="AB124" s="148"/>
      <c r="AC124" s="148"/>
      <c r="AD124" s="148"/>
      <c r="AE124" s="148"/>
      <c r="AF124" s="148"/>
      <c r="AG124" s="148" t="s">
        <v>1330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 x14ac:dyDescent="0.2">
      <c r="A125" s="155"/>
      <c r="B125" s="156"/>
      <c r="C125" s="187" t="s">
        <v>1410</v>
      </c>
      <c r="D125" s="185"/>
      <c r="E125" s="186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8"/>
      <c r="Z125" s="148"/>
      <c r="AA125" s="148"/>
      <c r="AB125" s="148"/>
      <c r="AC125" s="148"/>
      <c r="AD125" s="148"/>
      <c r="AE125" s="148"/>
      <c r="AF125" s="148"/>
      <c r="AG125" s="148" t="s">
        <v>200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55"/>
      <c r="B126" s="156"/>
      <c r="C126" s="187" t="s">
        <v>67</v>
      </c>
      <c r="D126" s="185"/>
      <c r="E126" s="186">
        <v>1</v>
      </c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200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66">
        <v>41</v>
      </c>
      <c r="B127" s="167" t="s">
        <v>1507</v>
      </c>
      <c r="C127" s="181" t="s">
        <v>1508</v>
      </c>
      <c r="D127" s="168" t="s">
        <v>242</v>
      </c>
      <c r="E127" s="169">
        <v>1</v>
      </c>
      <c r="F127" s="170"/>
      <c r="G127" s="171">
        <f>ROUND(E127*F127,2)</f>
        <v>0</v>
      </c>
      <c r="H127" s="158">
        <v>0</v>
      </c>
      <c r="I127" s="157">
        <f>ROUND(E127*H127,2)</f>
        <v>0</v>
      </c>
      <c r="J127" s="158">
        <v>295.20999999999998</v>
      </c>
      <c r="K127" s="157">
        <f>ROUND(E127*J127,2)</f>
        <v>295.20999999999998</v>
      </c>
      <c r="L127" s="157">
        <v>21</v>
      </c>
      <c r="M127" s="157">
        <f>G127*(1+L127/100)</f>
        <v>0</v>
      </c>
      <c r="N127" s="157">
        <v>0</v>
      </c>
      <c r="O127" s="157">
        <f>ROUND(E127*N127,2)</f>
        <v>0</v>
      </c>
      <c r="P127" s="157">
        <v>0</v>
      </c>
      <c r="Q127" s="157">
        <f>ROUND(E127*P127,2)</f>
        <v>0</v>
      </c>
      <c r="R127" s="157"/>
      <c r="S127" s="157" t="s">
        <v>187</v>
      </c>
      <c r="T127" s="157" t="s">
        <v>168</v>
      </c>
      <c r="U127" s="157">
        <v>0.35099999999999998</v>
      </c>
      <c r="V127" s="157">
        <f>ROUND(E127*U127,2)</f>
        <v>0.35</v>
      </c>
      <c r="W127" s="157"/>
      <c r="X127" s="157" t="s">
        <v>169</v>
      </c>
      <c r="Y127" s="148"/>
      <c r="Z127" s="148"/>
      <c r="AA127" s="148"/>
      <c r="AB127" s="148"/>
      <c r="AC127" s="148"/>
      <c r="AD127" s="148"/>
      <c r="AE127" s="148"/>
      <c r="AF127" s="148"/>
      <c r="AG127" s="148" t="s">
        <v>407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55"/>
      <c r="B128" s="156"/>
      <c r="C128" s="187" t="s">
        <v>1410</v>
      </c>
      <c r="D128" s="185"/>
      <c r="E128" s="186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200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55"/>
      <c r="B129" s="156"/>
      <c r="C129" s="187" t="s">
        <v>67</v>
      </c>
      <c r="D129" s="185"/>
      <c r="E129" s="186">
        <v>1</v>
      </c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8"/>
      <c r="Z129" s="148"/>
      <c r="AA129" s="148"/>
      <c r="AB129" s="148"/>
      <c r="AC129" s="148"/>
      <c r="AD129" s="148"/>
      <c r="AE129" s="148"/>
      <c r="AF129" s="148"/>
      <c r="AG129" s="148" t="s">
        <v>200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">
      <c r="A130" s="166">
        <v>42</v>
      </c>
      <c r="B130" s="167" t="s">
        <v>1512</v>
      </c>
      <c r="C130" s="181" t="s">
        <v>1513</v>
      </c>
      <c r="D130" s="168" t="s">
        <v>242</v>
      </c>
      <c r="E130" s="169">
        <v>1</v>
      </c>
      <c r="F130" s="170"/>
      <c r="G130" s="171">
        <f>ROUND(E130*F130,2)</f>
        <v>0</v>
      </c>
      <c r="H130" s="158">
        <v>4578</v>
      </c>
      <c r="I130" s="157">
        <f>ROUND(E130*H130,2)</f>
        <v>4578</v>
      </c>
      <c r="J130" s="158">
        <v>0</v>
      </c>
      <c r="K130" s="157">
        <f>ROUND(E130*J130,2)</f>
        <v>0</v>
      </c>
      <c r="L130" s="157">
        <v>21</v>
      </c>
      <c r="M130" s="157">
        <f>G130*(1+L130/100)</f>
        <v>0</v>
      </c>
      <c r="N130" s="157">
        <v>0</v>
      </c>
      <c r="O130" s="157">
        <f>ROUND(E130*N130,2)</f>
        <v>0</v>
      </c>
      <c r="P130" s="157">
        <v>0</v>
      </c>
      <c r="Q130" s="157">
        <f>ROUND(E130*P130,2)</f>
        <v>0</v>
      </c>
      <c r="R130" s="157" t="s">
        <v>363</v>
      </c>
      <c r="S130" s="157" t="s">
        <v>187</v>
      </c>
      <c r="T130" s="157" t="s">
        <v>168</v>
      </c>
      <c r="U130" s="157">
        <v>0</v>
      </c>
      <c r="V130" s="157">
        <f>ROUND(E130*U130,2)</f>
        <v>0</v>
      </c>
      <c r="W130" s="157"/>
      <c r="X130" s="157" t="s">
        <v>183</v>
      </c>
      <c r="Y130" s="148"/>
      <c r="Z130" s="148"/>
      <c r="AA130" s="148"/>
      <c r="AB130" s="148"/>
      <c r="AC130" s="148"/>
      <c r="AD130" s="148"/>
      <c r="AE130" s="148"/>
      <c r="AF130" s="148"/>
      <c r="AG130" s="148" t="s">
        <v>1330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55"/>
      <c r="B131" s="156"/>
      <c r="C131" s="187" t="s">
        <v>1410</v>
      </c>
      <c r="D131" s="185"/>
      <c r="E131" s="186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200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">
      <c r="A132" s="155"/>
      <c r="B132" s="156"/>
      <c r="C132" s="187" t="s">
        <v>67</v>
      </c>
      <c r="D132" s="185"/>
      <c r="E132" s="186">
        <v>1</v>
      </c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48"/>
      <c r="Z132" s="148"/>
      <c r="AA132" s="148"/>
      <c r="AB132" s="148"/>
      <c r="AC132" s="148"/>
      <c r="AD132" s="148"/>
      <c r="AE132" s="148"/>
      <c r="AF132" s="148"/>
      <c r="AG132" s="148" t="s">
        <v>200</v>
      </c>
      <c r="AH132" s="148">
        <v>0</v>
      </c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">
      <c r="A133" s="166">
        <v>43</v>
      </c>
      <c r="B133" s="167" t="s">
        <v>1514</v>
      </c>
      <c r="C133" s="181" t="s">
        <v>1515</v>
      </c>
      <c r="D133" s="168" t="s">
        <v>343</v>
      </c>
      <c r="E133" s="169">
        <v>52</v>
      </c>
      <c r="F133" s="170"/>
      <c r="G133" s="171">
        <f>ROUND(E133*F133,2)</f>
        <v>0</v>
      </c>
      <c r="H133" s="158">
        <v>0</v>
      </c>
      <c r="I133" s="157">
        <f>ROUND(E133*H133,2)</f>
        <v>0</v>
      </c>
      <c r="J133" s="158">
        <v>32.31</v>
      </c>
      <c r="K133" s="157">
        <f>ROUND(E133*J133,2)</f>
        <v>1680.12</v>
      </c>
      <c r="L133" s="157">
        <v>21</v>
      </c>
      <c r="M133" s="157">
        <f>G133*(1+L133/100)</f>
        <v>0</v>
      </c>
      <c r="N133" s="157">
        <v>0</v>
      </c>
      <c r="O133" s="157">
        <f>ROUND(E133*N133,2)</f>
        <v>0</v>
      </c>
      <c r="P133" s="157">
        <v>0</v>
      </c>
      <c r="Q133" s="157">
        <f>ROUND(E133*P133,2)</f>
        <v>0</v>
      </c>
      <c r="R133" s="157"/>
      <c r="S133" s="157" t="s">
        <v>187</v>
      </c>
      <c r="T133" s="157" t="s">
        <v>168</v>
      </c>
      <c r="U133" s="157">
        <v>6.2E-2</v>
      </c>
      <c r="V133" s="157">
        <f>ROUND(E133*U133,2)</f>
        <v>3.22</v>
      </c>
      <c r="W133" s="157"/>
      <c r="X133" s="157" t="s">
        <v>169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407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">
      <c r="A134" s="155"/>
      <c r="B134" s="156"/>
      <c r="C134" s="187" t="s">
        <v>1516</v>
      </c>
      <c r="D134" s="185"/>
      <c r="E134" s="186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8"/>
      <c r="Z134" s="148"/>
      <c r="AA134" s="148"/>
      <c r="AB134" s="148"/>
      <c r="AC134" s="148"/>
      <c r="AD134" s="148"/>
      <c r="AE134" s="148"/>
      <c r="AF134" s="148"/>
      <c r="AG134" s="148" t="s">
        <v>200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55"/>
      <c r="B135" s="156"/>
      <c r="C135" s="187" t="s">
        <v>1517</v>
      </c>
      <c r="D135" s="185"/>
      <c r="E135" s="186">
        <v>52</v>
      </c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200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">
      <c r="A136" s="166">
        <v>44</v>
      </c>
      <c r="B136" s="167" t="s">
        <v>1518</v>
      </c>
      <c r="C136" s="181" t="s">
        <v>1519</v>
      </c>
      <c r="D136" s="168" t="s">
        <v>242</v>
      </c>
      <c r="E136" s="169">
        <v>3</v>
      </c>
      <c r="F136" s="170"/>
      <c r="G136" s="171">
        <f>ROUND(E136*F136,2)</f>
        <v>0</v>
      </c>
      <c r="H136" s="158">
        <v>196.52</v>
      </c>
      <c r="I136" s="157">
        <f>ROUND(E136*H136,2)</f>
        <v>589.55999999999995</v>
      </c>
      <c r="J136" s="158">
        <v>0</v>
      </c>
      <c r="K136" s="157">
        <f>ROUND(E136*J136,2)</f>
        <v>0</v>
      </c>
      <c r="L136" s="157">
        <v>21</v>
      </c>
      <c r="M136" s="157">
        <f>G136*(1+L136/100)</f>
        <v>0</v>
      </c>
      <c r="N136" s="157">
        <v>0</v>
      </c>
      <c r="O136" s="157">
        <f>ROUND(E136*N136,2)</f>
        <v>0</v>
      </c>
      <c r="P136" s="157">
        <v>0</v>
      </c>
      <c r="Q136" s="157">
        <f>ROUND(E136*P136,2)</f>
        <v>0</v>
      </c>
      <c r="R136" s="157" t="s">
        <v>363</v>
      </c>
      <c r="S136" s="157" t="s">
        <v>187</v>
      </c>
      <c r="T136" s="157" t="s">
        <v>168</v>
      </c>
      <c r="U136" s="157">
        <v>0</v>
      </c>
      <c r="V136" s="157">
        <f>ROUND(E136*U136,2)</f>
        <v>0</v>
      </c>
      <c r="W136" s="157"/>
      <c r="X136" s="157" t="s">
        <v>183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1330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55"/>
      <c r="B137" s="156"/>
      <c r="C137" s="187" t="s">
        <v>1418</v>
      </c>
      <c r="D137" s="185"/>
      <c r="E137" s="186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200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">
      <c r="A138" s="155"/>
      <c r="B138" s="156"/>
      <c r="C138" s="187" t="s">
        <v>71</v>
      </c>
      <c r="D138" s="185"/>
      <c r="E138" s="186">
        <v>3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8"/>
      <c r="Z138" s="148"/>
      <c r="AA138" s="148"/>
      <c r="AB138" s="148"/>
      <c r="AC138" s="148"/>
      <c r="AD138" s="148"/>
      <c r="AE138" s="148"/>
      <c r="AF138" s="148"/>
      <c r="AG138" s="148" t="s">
        <v>200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66">
        <v>45</v>
      </c>
      <c r="B139" s="167" t="s">
        <v>1520</v>
      </c>
      <c r="C139" s="181" t="s">
        <v>1521</v>
      </c>
      <c r="D139" s="168" t="s">
        <v>242</v>
      </c>
      <c r="E139" s="169">
        <v>4</v>
      </c>
      <c r="F139" s="170"/>
      <c r="G139" s="171">
        <f>ROUND(E139*F139,2)</f>
        <v>0</v>
      </c>
      <c r="H139" s="158">
        <v>174.38</v>
      </c>
      <c r="I139" s="157">
        <f>ROUND(E139*H139,2)</f>
        <v>697.52</v>
      </c>
      <c r="J139" s="158">
        <v>0</v>
      </c>
      <c r="K139" s="157">
        <f>ROUND(E139*J139,2)</f>
        <v>0</v>
      </c>
      <c r="L139" s="157">
        <v>21</v>
      </c>
      <c r="M139" s="157">
        <f>G139*(1+L139/100)</f>
        <v>0</v>
      </c>
      <c r="N139" s="157">
        <v>0</v>
      </c>
      <c r="O139" s="157">
        <f>ROUND(E139*N139,2)</f>
        <v>0</v>
      </c>
      <c r="P139" s="157">
        <v>0</v>
      </c>
      <c r="Q139" s="157">
        <f>ROUND(E139*P139,2)</f>
        <v>0</v>
      </c>
      <c r="R139" s="157" t="s">
        <v>363</v>
      </c>
      <c r="S139" s="157" t="s">
        <v>187</v>
      </c>
      <c r="T139" s="157" t="s">
        <v>168</v>
      </c>
      <c r="U139" s="157">
        <v>0</v>
      </c>
      <c r="V139" s="157">
        <f>ROUND(E139*U139,2)</f>
        <v>0</v>
      </c>
      <c r="W139" s="157"/>
      <c r="X139" s="157" t="s">
        <v>183</v>
      </c>
      <c r="Y139" s="148"/>
      <c r="Z139" s="148"/>
      <c r="AA139" s="148"/>
      <c r="AB139" s="148"/>
      <c r="AC139" s="148"/>
      <c r="AD139" s="148"/>
      <c r="AE139" s="148"/>
      <c r="AF139" s="148"/>
      <c r="AG139" s="148" t="s">
        <v>1330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">
      <c r="A140" s="155"/>
      <c r="B140" s="156"/>
      <c r="C140" s="187" t="s">
        <v>1393</v>
      </c>
      <c r="D140" s="185"/>
      <c r="E140" s="186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8"/>
      <c r="Z140" s="148"/>
      <c r="AA140" s="148"/>
      <c r="AB140" s="148"/>
      <c r="AC140" s="148"/>
      <c r="AD140" s="148"/>
      <c r="AE140" s="148"/>
      <c r="AF140" s="148"/>
      <c r="AG140" s="148" t="s">
        <v>200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55"/>
      <c r="B141" s="156"/>
      <c r="C141" s="187" t="s">
        <v>75</v>
      </c>
      <c r="D141" s="185"/>
      <c r="E141" s="186">
        <v>4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200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66">
        <v>46</v>
      </c>
      <c r="B142" s="167" t="s">
        <v>1522</v>
      </c>
      <c r="C142" s="181" t="s">
        <v>1523</v>
      </c>
      <c r="D142" s="168" t="s">
        <v>343</v>
      </c>
      <c r="E142" s="169">
        <v>18</v>
      </c>
      <c r="F142" s="170"/>
      <c r="G142" s="171">
        <f>ROUND(E142*F142,2)</f>
        <v>0</v>
      </c>
      <c r="H142" s="158">
        <v>0</v>
      </c>
      <c r="I142" s="157">
        <f>ROUND(E142*H142,2)</f>
        <v>0</v>
      </c>
      <c r="J142" s="158">
        <v>14.5</v>
      </c>
      <c r="K142" s="157">
        <f>ROUND(E142*J142,2)</f>
        <v>261</v>
      </c>
      <c r="L142" s="157">
        <v>21</v>
      </c>
      <c r="M142" s="157">
        <f>G142*(1+L142/100)</f>
        <v>0</v>
      </c>
      <c r="N142" s="157">
        <v>0</v>
      </c>
      <c r="O142" s="157">
        <f>ROUND(E142*N142,2)</f>
        <v>0</v>
      </c>
      <c r="P142" s="157">
        <v>0</v>
      </c>
      <c r="Q142" s="157">
        <f>ROUND(E142*P142,2)</f>
        <v>0</v>
      </c>
      <c r="R142" s="157"/>
      <c r="S142" s="157" t="s">
        <v>187</v>
      </c>
      <c r="T142" s="157" t="s">
        <v>168</v>
      </c>
      <c r="U142" s="157">
        <v>2.9000000000000001E-2</v>
      </c>
      <c r="V142" s="157">
        <f>ROUND(E142*U142,2)</f>
        <v>0.52</v>
      </c>
      <c r="W142" s="157"/>
      <c r="X142" s="157" t="s">
        <v>169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407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55"/>
      <c r="B143" s="156"/>
      <c r="C143" s="187" t="s">
        <v>1524</v>
      </c>
      <c r="D143" s="185"/>
      <c r="E143" s="186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200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55"/>
      <c r="B144" s="156"/>
      <c r="C144" s="187" t="s">
        <v>1525</v>
      </c>
      <c r="D144" s="185"/>
      <c r="E144" s="186">
        <v>18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48"/>
      <c r="Z144" s="148"/>
      <c r="AA144" s="148"/>
      <c r="AB144" s="148"/>
      <c r="AC144" s="148"/>
      <c r="AD144" s="148"/>
      <c r="AE144" s="148"/>
      <c r="AF144" s="148"/>
      <c r="AG144" s="148" t="s">
        <v>200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66">
        <v>47</v>
      </c>
      <c r="B145" s="167" t="s">
        <v>1526</v>
      </c>
      <c r="C145" s="181" t="s">
        <v>1527</v>
      </c>
      <c r="D145" s="168" t="s">
        <v>343</v>
      </c>
      <c r="E145" s="169">
        <v>22</v>
      </c>
      <c r="F145" s="170"/>
      <c r="G145" s="171">
        <f>ROUND(E145*F145,2)</f>
        <v>0</v>
      </c>
      <c r="H145" s="158">
        <v>0</v>
      </c>
      <c r="I145" s="157">
        <f>ROUND(E145*H145,2)</f>
        <v>0</v>
      </c>
      <c r="J145" s="158">
        <v>15.6</v>
      </c>
      <c r="K145" s="157">
        <f>ROUND(E145*J145,2)</f>
        <v>343.2</v>
      </c>
      <c r="L145" s="157">
        <v>21</v>
      </c>
      <c r="M145" s="157">
        <f>G145*(1+L145/100)</f>
        <v>0</v>
      </c>
      <c r="N145" s="157">
        <v>0</v>
      </c>
      <c r="O145" s="157">
        <f>ROUND(E145*N145,2)</f>
        <v>0</v>
      </c>
      <c r="P145" s="157">
        <v>0</v>
      </c>
      <c r="Q145" s="157">
        <f>ROUND(E145*P145,2)</f>
        <v>0</v>
      </c>
      <c r="R145" s="157"/>
      <c r="S145" s="157" t="s">
        <v>187</v>
      </c>
      <c r="T145" s="157" t="s">
        <v>168</v>
      </c>
      <c r="U145" s="157">
        <v>3.1E-2</v>
      </c>
      <c r="V145" s="157">
        <f>ROUND(E145*U145,2)</f>
        <v>0.68</v>
      </c>
      <c r="W145" s="157"/>
      <c r="X145" s="157" t="s">
        <v>169</v>
      </c>
      <c r="Y145" s="148"/>
      <c r="Z145" s="148"/>
      <c r="AA145" s="148"/>
      <c r="AB145" s="148"/>
      <c r="AC145" s="148"/>
      <c r="AD145" s="148"/>
      <c r="AE145" s="148"/>
      <c r="AF145" s="148"/>
      <c r="AG145" s="148" t="s">
        <v>407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">
      <c r="A146" s="155"/>
      <c r="B146" s="156"/>
      <c r="C146" s="187" t="s">
        <v>1475</v>
      </c>
      <c r="D146" s="185"/>
      <c r="E146" s="186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8"/>
      <c r="Z146" s="148"/>
      <c r="AA146" s="148"/>
      <c r="AB146" s="148"/>
      <c r="AC146" s="148"/>
      <c r="AD146" s="148"/>
      <c r="AE146" s="148"/>
      <c r="AF146" s="148"/>
      <c r="AG146" s="148" t="s">
        <v>200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">
      <c r="A147" s="155"/>
      <c r="B147" s="156"/>
      <c r="C147" s="187" t="s">
        <v>1476</v>
      </c>
      <c r="D147" s="185"/>
      <c r="E147" s="186">
        <v>22</v>
      </c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 t="s">
        <v>200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">
      <c r="A148" s="166">
        <v>48</v>
      </c>
      <c r="B148" s="167" t="s">
        <v>1528</v>
      </c>
      <c r="C148" s="181" t="s">
        <v>1529</v>
      </c>
      <c r="D148" s="168" t="s">
        <v>343</v>
      </c>
      <c r="E148" s="169">
        <v>12</v>
      </c>
      <c r="F148" s="170"/>
      <c r="G148" s="171">
        <f>ROUND(E148*F148,2)</f>
        <v>0</v>
      </c>
      <c r="H148" s="158">
        <v>0</v>
      </c>
      <c r="I148" s="157">
        <f>ROUND(E148*H148,2)</f>
        <v>0</v>
      </c>
      <c r="J148" s="158">
        <v>21.1</v>
      </c>
      <c r="K148" s="157">
        <f>ROUND(E148*J148,2)</f>
        <v>253.2</v>
      </c>
      <c r="L148" s="157">
        <v>21</v>
      </c>
      <c r="M148" s="157">
        <f>G148*(1+L148/100)</f>
        <v>0</v>
      </c>
      <c r="N148" s="157">
        <v>0</v>
      </c>
      <c r="O148" s="157">
        <f>ROUND(E148*N148,2)</f>
        <v>0</v>
      </c>
      <c r="P148" s="157">
        <v>0</v>
      </c>
      <c r="Q148" s="157">
        <f>ROUND(E148*P148,2)</f>
        <v>0</v>
      </c>
      <c r="R148" s="157"/>
      <c r="S148" s="157" t="s">
        <v>187</v>
      </c>
      <c r="T148" s="157" t="s">
        <v>168</v>
      </c>
      <c r="U148" s="157">
        <v>4.2000000000000003E-2</v>
      </c>
      <c r="V148" s="157">
        <f>ROUND(E148*U148,2)</f>
        <v>0.5</v>
      </c>
      <c r="W148" s="157"/>
      <c r="X148" s="157" t="s">
        <v>169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407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">
      <c r="A149" s="155"/>
      <c r="B149" s="156"/>
      <c r="C149" s="187" t="s">
        <v>1353</v>
      </c>
      <c r="D149" s="185"/>
      <c r="E149" s="186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200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">
      <c r="A150" s="155"/>
      <c r="B150" s="156"/>
      <c r="C150" s="187" t="s">
        <v>1354</v>
      </c>
      <c r="D150" s="185"/>
      <c r="E150" s="186">
        <v>12</v>
      </c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48"/>
      <c r="Z150" s="148"/>
      <c r="AA150" s="148"/>
      <c r="AB150" s="148"/>
      <c r="AC150" s="148"/>
      <c r="AD150" s="148"/>
      <c r="AE150" s="148"/>
      <c r="AF150" s="148"/>
      <c r="AG150" s="148" t="s">
        <v>200</v>
      </c>
      <c r="AH150" s="148">
        <v>0</v>
      </c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">
      <c r="A151" s="172">
        <v>49</v>
      </c>
      <c r="B151" s="173" t="s">
        <v>1530</v>
      </c>
      <c r="C151" s="180" t="s">
        <v>1531</v>
      </c>
      <c r="D151" s="174" t="s">
        <v>231</v>
      </c>
      <c r="E151" s="175">
        <v>0.14121</v>
      </c>
      <c r="F151" s="176"/>
      <c r="G151" s="177">
        <f>ROUND(E151*F151,2)</f>
        <v>0</v>
      </c>
      <c r="H151" s="158">
        <v>0</v>
      </c>
      <c r="I151" s="157">
        <f>ROUND(E151*H151,2)</f>
        <v>0</v>
      </c>
      <c r="J151" s="158">
        <v>626.99</v>
      </c>
      <c r="K151" s="157">
        <f>ROUND(E151*J151,2)</f>
        <v>88.54</v>
      </c>
      <c r="L151" s="157">
        <v>21</v>
      </c>
      <c r="M151" s="157">
        <f>G151*(1+L151/100)</f>
        <v>0</v>
      </c>
      <c r="N151" s="157">
        <v>0</v>
      </c>
      <c r="O151" s="157">
        <f>ROUND(E151*N151,2)</f>
        <v>0</v>
      </c>
      <c r="P151" s="157">
        <v>0</v>
      </c>
      <c r="Q151" s="157">
        <f>ROUND(E151*P151,2)</f>
        <v>0</v>
      </c>
      <c r="R151" s="157"/>
      <c r="S151" s="157" t="s">
        <v>187</v>
      </c>
      <c r="T151" s="157" t="s">
        <v>168</v>
      </c>
      <c r="U151" s="157">
        <v>1.327</v>
      </c>
      <c r="V151" s="157">
        <f>ROUND(E151*U151,2)</f>
        <v>0.19</v>
      </c>
      <c r="W151" s="157"/>
      <c r="X151" s="157" t="s">
        <v>169</v>
      </c>
      <c r="Y151" s="148"/>
      <c r="Z151" s="148"/>
      <c r="AA151" s="148"/>
      <c r="AB151" s="148"/>
      <c r="AC151" s="148"/>
      <c r="AD151" s="148"/>
      <c r="AE151" s="148"/>
      <c r="AF151" s="148"/>
      <c r="AG151" s="148" t="s">
        <v>407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x14ac:dyDescent="0.2">
      <c r="A152" s="160" t="s">
        <v>162</v>
      </c>
      <c r="B152" s="161" t="s">
        <v>101</v>
      </c>
      <c r="C152" s="179" t="s">
        <v>102</v>
      </c>
      <c r="D152" s="162"/>
      <c r="E152" s="163"/>
      <c r="F152" s="164"/>
      <c r="G152" s="165">
        <f>SUMIF(AG153:AG161,"&lt;&gt;NOR",G153:G161)</f>
        <v>0</v>
      </c>
      <c r="H152" s="159"/>
      <c r="I152" s="159">
        <f>SUM(I153:I161)</f>
        <v>13765</v>
      </c>
      <c r="J152" s="159"/>
      <c r="K152" s="159">
        <f>SUM(K153:K161)</f>
        <v>393.28</v>
      </c>
      <c r="L152" s="159"/>
      <c r="M152" s="159">
        <f>SUM(M153:M161)</f>
        <v>0</v>
      </c>
      <c r="N152" s="159"/>
      <c r="O152" s="159">
        <f>SUM(O153:O161)</f>
        <v>0</v>
      </c>
      <c r="P152" s="159"/>
      <c r="Q152" s="159">
        <f>SUM(Q153:Q161)</f>
        <v>0</v>
      </c>
      <c r="R152" s="159"/>
      <c r="S152" s="159"/>
      <c r="T152" s="159"/>
      <c r="U152" s="159"/>
      <c r="V152" s="159">
        <f>SUM(V153:V161)</f>
        <v>0.86</v>
      </c>
      <c r="W152" s="159"/>
      <c r="X152" s="159"/>
      <c r="Y152" s="148"/>
      <c r="AG152" t="s">
        <v>163</v>
      </c>
    </row>
    <row r="153" spans="1:60" outlineLevel="1" x14ac:dyDescent="0.2">
      <c r="A153" s="172">
        <v>50</v>
      </c>
      <c r="B153" s="173" t="s">
        <v>1532</v>
      </c>
      <c r="C153" s="180" t="s">
        <v>1533</v>
      </c>
      <c r="D153" s="174" t="s">
        <v>242</v>
      </c>
      <c r="E153" s="175">
        <v>0</v>
      </c>
      <c r="F153" s="176"/>
      <c r="G153" s="177">
        <f>ROUND(E153*F153,2)</f>
        <v>0</v>
      </c>
      <c r="H153" s="158">
        <v>0</v>
      </c>
      <c r="I153" s="157">
        <f>ROUND(E153*H153,2)</f>
        <v>0</v>
      </c>
      <c r="J153" s="158">
        <v>160.99</v>
      </c>
      <c r="K153" s="157">
        <f>ROUND(E153*J153,2)</f>
        <v>0</v>
      </c>
      <c r="L153" s="157">
        <v>21</v>
      </c>
      <c r="M153" s="157">
        <f>G153*(1+L153/100)</f>
        <v>0</v>
      </c>
      <c r="N153" s="157">
        <v>0</v>
      </c>
      <c r="O153" s="157">
        <f>ROUND(E153*N153,2)</f>
        <v>0</v>
      </c>
      <c r="P153" s="157">
        <v>0</v>
      </c>
      <c r="Q153" s="157">
        <f>ROUND(E153*P153,2)</f>
        <v>0</v>
      </c>
      <c r="R153" s="157"/>
      <c r="S153" s="157" t="s">
        <v>187</v>
      </c>
      <c r="T153" s="157" t="s">
        <v>168</v>
      </c>
      <c r="U153" s="157">
        <v>0.35749999999999998</v>
      </c>
      <c r="V153" s="157">
        <f>ROUND(E153*U153,2)</f>
        <v>0</v>
      </c>
      <c r="W153" s="157"/>
      <c r="X153" s="157" t="s">
        <v>169</v>
      </c>
      <c r="Y153" s="148"/>
      <c r="Z153" s="148"/>
      <c r="AA153" s="148"/>
      <c r="AB153" s="148"/>
      <c r="AC153" s="148"/>
      <c r="AD153" s="148"/>
      <c r="AE153" s="148"/>
      <c r="AF153" s="148"/>
      <c r="AG153" s="148" t="s">
        <v>407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">
      <c r="A154" s="166">
        <v>51</v>
      </c>
      <c r="B154" s="167" t="s">
        <v>1534</v>
      </c>
      <c r="C154" s="181" t="s">
        <v>1535</v>
      </c>
      <c r="D154" s="168" t="s">
        <v>242</v>
      </c>
      <c r="E154" s="169">
        <v>1</v>
      </c>
      <c r="F154" s="170"/>
      <c r="G154" s="171">
        <f>ROUND(E154*F154,2)</f>
        <v>0</v>
      </c>
      <c r="H154" s="158">
        <v>0</v>
      </c>
      <c r="I154" s="157">
        <f>ROUND(E154*H154,2)</f>
        <v>0</v>
      </c>
      <c r="J154" s="158">
        <v>378.5</v>
      </c>
      <c r="K154" s="157">
        <f>ROUND(E154*J154,2)</f>
        <v>378.5</v>
      </c>
      <c r="L154" s="157">
        <v>21</v>
      </c>
      <c r="M154" s="157">
        <f>G154*(1+L154/100)</f>
        <v>0</v>
      </c>
      <c r="N154" s="157">
        <v>0</v>
      </c>
      <c r="O154" s="157">
        <f>ROUND(E154*N154,2)</f>
        <v>0</v>
      </c>
      <c r="P154" s="157">
        <v>0</v>
      </c>
      <c r="Q154" s="157">
        <f>ROUND(E154*P154,2)</f>
        <v>0</v>
      </c>
      <c r="R154" s="157"/>
      <c r="S154" s="157" t="s">
        <v>187</v>
      </c>
      <c r="T154" s="157" t="s">
        <v>168</v>
      </c>
      <c r="U154" s="157">
        <v>0.84</v>
      </c>
      <c r="V154" s="157">
        <f>ROUND(E154*U154,2)</f>
        <v>0.84</v>
      </c>
      <c r="W154" s="157"/>
      <c r="X154" s="157" t="s">
        <v>169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407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ht="22.5" outlineLevel="1" x14ac:dyDescent="0.2">
      <c r="A155" s="155"/>
      <c r="B155" s="156"/>
      <c r="C155" s="196" t="s">
        <v>1907</v>
      </c>
      <c r="D155" s="188"/>
      <c r="E155" s="189"/>
      <c r="F155" s="194"/>
      <c r="G155" s="157"/>
      <c r="H155" s="158"/>
      <c r="I155" s="157"/>
      <c r="J155" s="158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155"/>
      <c r="B156" s="156"/>
      <c r="C156" s="187" t="s">
        <v>1410</v>
      </c>
      <c r="D156" s="185"/>
      <c r="E156" s="186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48"/>
      <c r="Z156" s="148"/>
      <c r="AA156" s="148"/>
      <c r="AB156" s="148"/>
      <c r="AC156" s="148"/>
      <c r="AD156" s="148"/>
      <c r="AE156" s="148"/>
      <c r="AF156" s="148"/>
      <c r="AG156" s="148" t="s">
        <v>200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155"/>
      <c r="B157" s="156"/>
      <c r="C157" s="187" t="s">
        <v>67</v>
      </c>
      <c r="D157" s="185"/>
      <c r="E157" s="186">
        <v>1</v>
      </c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 t="s">
        <v>200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">
      <c r="A158" s="166">
        <v>52</v>
      </c>
      <c r="B158" s="167" t="s">
        <v>1536</v>
      </c>
      <c r="C158" s="181" t="s">
        <v>1537</v>
      </c>
      <c r="D158" s="168" t="s">
        <v>242</v>
      </c>
      <c r="E158" s="169">
        <v>1</v>
      </c>
      <c r="F158" s="170"/>
      <c r="G158" s="171">
        <f>ROUND(E158*F158,2)</f>
        <v>0</v>
      </c>
      <c r="H158" s="158">
        <v>13765</v>
      </c>
      <c r="I158" s="157">
        <f>ROUND(E158*H158,2)</f>
        <v>13765</v>
      </c>
      <c r="J158" s="158">
        <v>0</v>
      </c>
      <c r="K158" s="157">
        <f>ROUND(E158*J158,2)</f>
        <v>0</v>
      </c>
      <c r="L158" s="157">
        <v>21</v>
      </c>
      <c r="M158" s="157">
        <f>G158*(1+L158/100)</f>
        <v>0</v>
      </c>
      <c r="N158" s="157">
        <v>0</v>
      </c>
      <c r="O158" s="157">
        <f>ROUND(E158*N158,2)</f>
        <v>0</v>
      </c>
      <c r="P158" s="157">
        <v>0</v>
      </c>
      <c r="Q158" s="157">
        <f>ROUND(E158*P158,2)</f>
        <v>0</v>
      </c>
      <c r="R158" s="157"/>
      <c r="S158" s="157" t="s">
        <v>167</v>
      </c>
      <c r="T158" s="157" t="s">
        <v>168</v>
      </c>
      <c r="U158" s="157">
        <v>0</v>
      </c>
      <c r="V158" s="157">
        <f>ROUND(E158*U158,2)</f>
        <v>0</v>
      </c>
      <c r="W158" s="157"/>
      <c r="X158" s="157" t="s">
        <v>183</v>
      </c>
      <c r="Y158" s="148"/>
      <c r="Z158" s="148"/>
      <c r="AA158" s="148"/>
      <c r="AB158" s="148"/>
      <c r="AC158" s="148"/>
      <c r="AD158" s="148"/>
      <c r="AE158" s="148"/>
      <c r="AF158" s="148"/>
      <c r="AG158" s="148" t="s">
        <v>1330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">
      <c r="A159" s="155"/>
      <c r="B159" s="156"/>
      <c r="C159" s="187" t="s">
        <v>1410</v>
      </c>
      <c r="D159" s="185"/>
      <c r="E159" s="186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48"/>
      <c r="Z159" s="148"/>
      <c r="AA159" s="148"/>
      <c r="AB159" s="148"/>
      <c r="AC159" s="148"/>
      <c r="AD159" s="148"/>
      <c r="AE159" s="148"/>
      <c r="AF159" s="148"/>
      <c r="AG159" s="148" t="s">
        <v>200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">
      <c r="A160" s="155"/>
      <c r="B160" s="156"/>
      <c r="C160" s="187" t="s">
        <v>67</v>
      </c>
      <c r="D160" s="185"/>
      <c r="E160" s="186">
        <v>1</v>
      </c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 t="s">
        <v>200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72">
        <v>53</v>
      </c>
      <c r="B161" s="173" t="s">
        <v>1538</v>
      </c>
      <c r="C161" s="180" t="s">
        <v>1539</v>
      </c>
      <c r="D161" s="174" t="s">
        <v>231</v>
      </c>
      <c r="E161" s="175">
        <v>4.4999999999999997E-3</v>
      </c>
      <c r="F161" s="176"/>
      <c r="G161" s="177">
        <f>ROUND(E161*F161,2)</f>
        <v>0</v>
      </c>
      <c r="H161" s="158">
        <v>0</v>
      </c>
      <c r="I161" s="157">
        <f>ROUND(E161*H161,2)</f>
        <v>0</v>
      </c>
      <c r="J161" s="158">
        <v>3285</v>
      </c>
      <c r="K161" s="157">
        <f>ROUND(E161*J161,2)</f>
        <v>14.78</v>
      </c>
      <c r="L161" s="157">
        <v>21</v>
      </c>
      <c r="M161" s="157">
        <f>G161*(1+L161/100)</f>
        <v>0</v>
      </c>
      <c r="N161" s="157">
        <v>0</v>
      </c>
      <c r="O161" s="157">
        <f>ROUND(E161*N161,2)</f>
        <v>0</v>
      </c>
      <c r="P161" s="157">
        <v>0</v>
      </c>
      <c r="Q161" s="157">
        <f>ROUND(E161*P161,2)</f>
        <v>0</v>
      </c>
      <c r="R161" s="157"/>
      <c r="S161" s="157" t="s">
        <v>187</v>
      </c>
      <c r="T161" s="157" t="s">
        <v>168</v>
      </c>
      <c r="U161" s="157">
        <v>5.0640000000000001</v>
      </c>
      <c r="V161" s="157">
        <f>ROUND(E161*U161,2)</f>
        <v>0.02</v>
      </c>
      <c r="W161" s="157"/>
      <c r="X161" s="157" t="s">
        <v>169</v>
      </c>
      <c r="Y161" s="148"/>
      <c r="Z161" s="148"/>
      <c r="AA161" s="148"/>
      <c r="AB161" s="148"/>
      <c r="AC161" s="148"/>
      <c r="AD161" s="148"/>
      <c r="AE161" s="148"/>
      <c r="AF161" s="148"/>
      <c r="AG161" s="148" t="s">
        <v>407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x14ac:dyDescent="0.2">
      <c r="A162" s="160" t="s">
        <v>162</v>
      </c>
      <c r="B162" s="161" t="s">
        <v>103</v>
      </c>
      <c r="C162" s="179" t="s">
        <v>104</v>
      </c>
      <c r="D162" s="162"/>
      <c r="E162" s="163"/>
      <c r="F162" s="164"/>
      <c r="G162" s="165">
        <f>SUMIF(AG163:AG227,"&lt;&gt;NOR",G163:G227)</f>
        <v>0</v>
      </c>
      <c r="H162" s="159"/>
      <c r="I162" s="159">
        <f>SUM(I163:I227)</f>
        <v>199671.49999999997</v>
      </c>
      <c r="J162" s="159"/>
      <c r="K162" s="159">
        <f>SUM(K163:K227)</f>
        <v>29336.59</v>
      </c>
      <c r="L162" s="159"/>
      <c r="M162" s="159">
        <f>SUM(M163:M227)</f>
        <v>0</v>
      </c>
      <c r="N162" s="159"/>
      <c r="O162" s="159">
        <f>SUM(O163:O227)</f>
        <v>0</v>
      </c>
      <c r="P162" s="159"/>
      <c r="Q162" s="159">
        <f>SUM(Q163:Q227)</f>
        <v>0</v>
      </c>
      <c r="R162" s="159"/>
      <c r="S162" s="159"/>
      <c r="T162" s="159"/>
      <c r="U162" s="159"/>
      <c r="V162" s="159">
        <f>SUM(V163:V227)</f>
        <v>32.17</v>
      </c>
      <c r="W162" s="159"/>
      <c r="X162" s="159"/>
      <c r="Y162" s="148"/>
      <c r="AG162" t="s">
        <v>163</v>
      </c>
    </row>
    <row r="163" spans="1:60" outlineLevel="1" x14ac:dyDescent="0.2">
      <c r="A163" s="166">
        <v>54</v>
      </c>
      <c r="B163" s="167" t="s">
        <v>1540</v>
      </c>
      <c r="C163" s="181" t="s">
        <v>1541</v>
      </c>
      <c r="D163" s="168" t="s">
        <v>1542</v>
      </c>
      <c r="E163" s="169">
        <v>2</v>
      </c>
      <c r="F163" s="170"/>
      <c r="G163" s="171">
        <f>ROUND(E163*F163,2)</f>
        <v>0</v>
      </c>
      <c r="H163" s="158">
        <v>0</v>
      </c>
      <c r="I163" s="157">
        <f>ROUND(E163*H163,2)</f>
        <v>0</v>
      </c>
      <c r="J163" s="158">
        <v>6625</v>
      </c>
      <c r="K163" s="157">
        <f>ROUND(E163*J163,2)</f>
        <v>13250</v>
      </c>
      <c r="L163" s="157">
        <v>21</v>
      </c>
      <c r="M163" s="157">
        <f>G163*(1+L163/100)</f>
        <v>0</v>
      </c>
      <c r="N163" s="157">
        <v>0</v>
      </c>
      <c r="O163" s="157">
        <f>ROUND(E163*N163,2)</f>
        <v>0</v>
      </c>
      <c r="P163" s="157">
        <v>0</v>
      </c>
      <c r="Q163" s="157">
        <f>ROUND(E163*P163,2)</f>
        <v>0</v>
      </c>
      <c r="R163" s="157"/>
      <c r="S163" s="157" t="s">
        <v>187</v>
      </c>
      <c r="T163" s="157" t="s">
        <v>168</v>
      </c>
      <c r="U163" s="157">
        <v>6.0970000000000004</v>
      </c>
      <c r="V163" s="157">
        <f>ROUND(E163*U163,2)</f>
        <v>12.19</v>
      </c>
      <c r="W163" s="157"/>
      <c r="X163" s="157" t="s">
        <v>169</v>
      </c>
      <c r="Y163" s="148"/>
      <c r="Z163" s="148"/>
      <c r="AA163" s="148"/>
      <c r="AB163" s="148"/>
      <c r="AC163" s="148"/>
      <c r="AD163" s="148"/>
      <c r="AE163" s="148"/>
      <c r="AF163" s="148"/>
      <c r="AG163" s="148" t="s">
        <v>407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 x14ac:dyDescent="0.2">
      <c r="A164" s="155"/>
      <c r="B164" s="156"/>
      <c r="C164" s="187" t="s">
        <v>1327</v>
      </c>
      <c r="D164" s="185"/>
      <c r="E164" s="186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 t="s">
        <v>200</v>
      </c>
      <c r="AH164" s="148">
        <v>0</v>
      </c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">
      <c r="A165" s="155"/>
      <c r="B165" s="156"/>
      <c r="C165" s="187" t="s">
        <v>69</v>
      </c>
      <c r="D165" s="185"/>
      <c r="E165" s="186">
        <v>2</v>
      </c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48"/>
      <c r="Z165" s="148"/>
      <c r="AA165" s="148"/>
      <c r="AB165" s="148"/>
      <c r="AC165" s="148"/>
      <c r="AD165" s="148"/>
      <c r="AE165" s="148"/>
      <c r="AF165" s="148"/>
      <c r="AG165" s="148" t="s">
        <v>200</v>
      </c>
      <c r="AH165" s="148">
        <v>0</v>
      </c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">
      <c r="A166" s="166">
        <v>55</v>
      </c>
      <c r="B166" s="167" t="s">
        <v>1543</v>
      </c>
      <c r="C166" s="181" t="s">
        <v>1544</v>
      </c>
      <c r="D166" s="168" t="s">
        <v>242</v>
      </c>
      <c r="E166" s="169">
        <v>2</v>
      </c>
      <c r="F166" s="170"/>
      <c r="G166" s="171">
        <f>ROUND(E166*F166,2)</f>
        <v>0</v>
      </c>
      <c r="H166" s="158">
        <v>75950</v>
      </c>
      <c r="I166" s="157">
        <f>ROUND(E166*H166,2)</f>
        <v>151900</v>
      </c>
      <c r="J166" s="158">
        <v>0</v>
      </c>
      <c r="K166" s="157">
        <f>ROUND(E166*J166,2)</f>
        <v>0</v>
      </c>
      <c r="L166" s="157">
        <v>21</v>
      </c>
      <c r="M166" s="157">
        <f>G166*(1+L166/100)</f>
        <v>0</v>
      </c>
      <c r="N166" s="157">
        <v>0</v>
      </c>
      <c r="O166" s="157">
        <f>ROUND(E166*N166,2)</f>
        <v>0</v>
      </c>
      <c r="P166" s="157">
        <v>0</v>
      </c>
      <c r="Q166" s="157">
        <f>ROUND(E166*P166,2)</f>
        <v>0</v>
      </c>
      <c r="R166" s="157"/>
      <c r="S166" s="157" t="s">
        <v>167</v>
      </c>
      <c r="T166" s="157" t="s">
        <v>168</v>
      </c>
      <c r="U166" s="157">
        <v>0</v>
      </c>
      <c r="V166" s="157">
        <f>ROUND(E166*U166,2)</f>
        <v>0</v>
      </c>
      <c r="W166" s="157"/>
      <c r="X166" s="157" t="s">
        <v>183</v>
      </c>
      <c r="Y166" s="148"/>
      <c r="Z166" s="148"/>
      <c r="AA166" s="148"/>
      <c r="AB166" s="148"/>
      <c r="AC166" s="148"/>
      <c r="AD166" s="148"/>
      <c r="AE166" s="148"/>
      <c r="AF166" s="148"/>
      <c r="AG166" s="148" t="s">
        <v>1330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">
      <c r="A167" s="155"/>
      <c r="B167" s="156"/>
      <c r="C167" s="187" t="s">
        <v>1327</v>
      </c>
      <c r="D167" s="185"/>
      <c r="E167" s="186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48"/>
      <c r="Z167" s="148"/>
      <c r="AA167" s="148"/>
      <c r="AB167" s="148"/>
      <c r="AC167" s="148"/>
      <c r="AD167" s="148"/>
      <c r="AE167" s="148"/>
      <c r="AF167" s="148"/>
      <c r="AG167" s="148" t="s">
        <v>200</v>
      </c>
      <c r="AH167" s="148">
        <v>0</v>
      </c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">
      <c r="A168" s="155"/>
      <c r="B168" s="156"/>
      <c r="C168" s="187" t="s">
        <v>69</v>
      </c>
      <c r="D168" s="185"/>
      <c r="E168" s="186">
        <v>2</v>
      </c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200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">
      <c r="A169" s="166">
        <v>56</v>
      </c>
      <c r="B169" s="167" t="s">
        <v>1545</v>
      </c>
      <c r="C169" s="181" t="s">
        <v>1546</v>
      </c>
      <c r="D169" s="168" t="s">
        <v>1542</v>
      </c>
      <c r="E169" s="169">
        <v>1</v>
      </c>
      <c r="F169" s="170"/>
      <c r="G169" s="171">
        <f>ROUND(E169*F169,2)</f>
        <v>0</v>
      </c>
      <c r="H169" s="158">
        <v>0</v>
      </c>
      <c r="I169" s="157">
        <f>ROUND(E169*H169,2)</f>
        <v>0</v>
      </c>
      <c r="J169" s="158">
        <v>908.99</v>
      </c>
      <c r="K169" s="157">
        <f>ROUND(E169*J169,2)</f>
        <v>908.99</v>
      </c>
      <c r="L169" s="157">
        <v>21</v>
      </c>
      <c r="M169" s="157">
        <f>G169*(1+L169/100)</f>
        <v>0</v>
      </c>
      <c r="N169" s="157">
        <v>0</v>
      </c>
      <c r="O169" s="157">
        <f>ROUND(E169*N169,2)</f>
        <v>0</v>
      </c>
      <c r="P169" s="157">
        <v>0</v>
      </c>
      <c r="Q169" s="157">
        <f>ROUND(E169*P169,2)</f>
        <v>0</v>
      </c>
      <c r="R169" s="157"/>
      <c r="S169" s="157" t="s">
        <v>187</v>
      </c>
      <c r="T169" s="157" t="s">
        <v>168</v>
      </c>
      <c r="U169" s="157">
        <v>1.7150000000000001</v>
      </c>
      <c r="V169" s="157">
        <f>ROUND(E169*U169,2)</f>
        <v>1.72</v>
      </c>
      <c r="W169" s="157"/>
      <c r="X169" s="157" t="s">
        <v>169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407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">
      <c r="A170" s="155"/>
      <c r="B170" s="156"/>
      <c r="C170" s="187" t="s">
        <v>1410</v>
      </c>
      <c r="D170" s="185"/>
      <c r="E170" s="186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200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">
      <c r="A171" s="155"/>
      <c r="B171" s="156"/>
      <c r="C171" s="187" t="s">
        <v>67</v>
      </c>
      <c r="D171" s="185"/>
      <c r="E171" s="186">
        <v>1</v>
      </c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48"/>
      <c r="Z171" s="148"/>
      <c r="AA171" s="148"/>
      <c r="AB171" s="148"/>
      <c r="AC171" s="148"/>
      <c r="AD171" s="148"/>
      <c r="AE171" s="148"/>
      <c r="AF171" s="148"/>
      <c r="AG171" s="148" t="s">
        <v>200</v>
      </c>
      <c r="AH171" s="148">
        <v>0</v>
      </c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">
      <c r="A172" s="166">
        <v>57</v>
      </c>
      <c r="B172" s="167" t="s">
        <v>1547</v>
      </c>
      <c r="C172" s="181" t="s">
        <v>1548</v>
      </c>
      <c r="D172" s="168" t="s">
        <v>242</v>
      </c>
      <c r="E172" s="169">
        <v>1</v>
      </c>
      <c r="F172" s="170"/>
      <c r="G172" s="171">
        <f>ROUND(E172*F172,2)</f>
        <v>0</v>
      </c>
      <c r="H172" s="158">
        <v>18482.36</v>
      </c>
      <c r="I172" s="157">
        <f>ROUND(E172*H172,2)</f>
        <v>18482.36</v>
      </c>
      <c r="J172" s="158">
        <v>0</v>
      </c>
      <c r="K172" s="157">
        <f>ROUND(E172*J172,2)</f>
        <v>0</v>
      </c>
      <c r="L172" s="157">
        <v>21</v>
      </c>
      <c r="M172" s="157">
        <f>G172*(1+L172/100)</f>
        <v>0</v>
      </c>
      <c r="N172" s="157">
        <v>0</v>
      </c>
      <c r="O172" s="157">
        <f>ROUND(E172*N172,2)</f>
        <v>0</v>
      </c>
      <c r="P172" s="157">
        <v>0</v>
      </c>
      <c r="Q172" s="157">
        <f>ROUND(E172*P172,2)</f>
        <v>0</v>
      </c>
      <c r="R172" s="157" t="s">
        <v>363</v>
      </c>
      <c r="S172" s="157" t="s">
        <v>187</v>
      </c>
      <c r="T172" s="157" t="s">
        <v>168</v>
      </c>
      <c r="U172" s="157">
        <v>0</v>
      </c>
      <c r="V172" s="157">
        <f>ROUND(E172*U172,2)</f>
        <v>0</v>
      </c>
      <c r="W172" s="157"/>
      <c r="X172" s="157" t="s">
        <v>183</v>
      </c>
      <c r="Y172" s="148"/>
      <c r="Z172" s="148"/>
      <c r="AA172" s="148"/>
      <c r="AB172" s="148"/>
      <c r="AC172" s="148"/>
      <c r="AD172" s="148"/>
      <c r="AE172" s="148"/>
      <c r="AF172" s="148"/>
      <c r="AG172" s="148" t="s">
        <v>184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55"/>
      <c r="B173" s="156"/>
      <c r="C173" s="187" t="s">
        <v>1410</v>
      </c>
      <c r="D173" s="185"/>
      <c r="E173" s="186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48"/>
      <c r="Z173" s="148"/>
      <c r="AA173" s="148"/>
      <c r="AB173" s="148"/>
      <c r="AC173" s="148"/>
      <c r="AD173" s="148"/>
      <c r="AE173" s="148"/>
      <c r="AF173" s="148"/>
      <c r="AG173" s="148" t="s">
        <v>200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 x14ac:dyDescent="0.2">
      <c r="A174" s="155"/>
      <c r="B174" s="156"/>
      <c r="C174" s="187" t="s">
        <v>67</v>
      </c>
      <c r="D174" s="185"/>
      <c r="E174" s="186">
        <v>1</v>
      </c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8"/>
      <c r="Z174" s="148"/>
      <c r="AA174" s="148"/>
      <c r="AB174" s="148"/>
      <c r="AC174" s="148"/>
      <c r="AD174" s="148"/>
      <c r="AE174" s="148"/>
      <c r="AF174" s="148"/>
      <c r="AG174" s="148" t="s">
        <v>200</v>
      </c>
      <c r="AH174" s="148">
        <v>0</v>
      </c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">
      <c r="A175" s="166">
        <v>58</v>
      </c>
      <c r="B175" s="167" t="s">
        <v>1549</v>
      </c>
      <c r="C175" s="181" t="s">
        <v>1550</v>
      </c>
      <c r="D175" s="168" t="s">
        <v>1542</v>
      </c>
      <c r="E175" s="169">
        <v>1</v>
      </c>
      <c r="F175" s="170"/>
      <c r="G175" s="171">
        <f>ROUND(E175*F175,2)</f>
        <v>0</v>
      </c>
      <c r="H175" s="158">
        <v>0</v>
      </c>
      <c r="I175" s="157">
        <f>ROUND(E175*H175,2)</f>
        <v>0</v>
      </c>
      <c r="J175" s="158">
        <v>510.01</v>
      </c>
      <c r="K175" s="157">
        <f>ROUND(E175*J175,2)</f>
        <v>510.01</v>
      </c>
      <c r="L175" s="157">
        <v>21</v>
      </c>
      <c r="M175" s="157">
        <f>G175*(1+L175/100)</f>
        <v>0</v>
      </c>
      <c r="N175" s="157">
        <v>0</v>
      </c>
      <c r="O175" s="157">
        <f>ROUND(E175*N175,2)</f>
        <v>0</v>
      </c>
      <c r="P175" s="157">
        <v>0</v>
      </c>
      <c r="Q175" s="157">
        <f>ROUND(E175*P175,2)</f>
        <v>0</v>
      </c>
      <c r="R175" s="157"/>
      <c r="S175" s="157" t="s">
        <v>187</v>
      </c>
      <c r="T175" s="157" t="s">
        <v>168</v>
      </c>
      <c r="U175" s="157">
        <v>0.83099999999999996</v>
      </c>
      <c r="V175" s="157">
        <f>ROUND(E175*U175,2)</f>
        <v>0.83</v>
      </c>
      <c r="W175" s="157"/>
      <c r="X175" s="157" t="s">
        <v>169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407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">
      <c r="A176" s="155"/>
      <c r="B176" s="156"/>
      <c r="C176" s="187" t="s">
        <v>1410</v>
      </c>
      <c r="D176" s="185"/>
      <c r="E176" s="186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48"/>
      <c r="Z176" s="148"/>
      <c r="AA176" s="148"/>
      <c r="AB176" s="148"/>
      <c r="AC176" s="148"/>
      <c r="AD176" s="148"/>
      <c r="AE176" s="148"/>
      <c r="AF176" s="148"/>
      <c r="AG176" s="148" t="s">
        <v>200</v>
      </c>
      <c r="AH176" s="148">
        <v>0</v>
      </c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">
      <c r="A177" s="155"/>
      <c r="B177" s="156"/>
      <c r="C177" s="187" t="s">
        <v>67</v>
      </c>
      <c r="D177" s="185"/>
      <c r="E177" s="186">
        <v>1</v>
      </c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48"/>
      <c r="Z177" s="148"/>
      <c r="AA177" s="148"/>
      <c r="AB177" s="148"/>
      <c r="AC177" s="148"/>
      <c r="AD177" s="148"/>
      <c r="AE177" s="148"/>
      <c r="AF177" s="148"/>
      <c r="AG177" s="148" t="s">
        <v>200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">
      <c r="A178" s="166">
        <v>59</v>
      </c>
      <c r="B178" s="167" t="s">
        <v>1551</v>
      </c>
      <c r="C178" s="181" t="s">
        <v>1552</v>
      </c>
      <c r="D178" s="168" t="s">
        <v>242</v>
      </c>
      <c r="E178" s="169">
        <v>1</v>
      </c>
      <c r="F178" s="170"/>
      <c r="G178" s="171">
        <f>ROUND(E178*F178,2)</f>
        <v>0</v>
      </c>
      <c r="H178" s="158">
        <v>8716.9</v>
      </c>
      <c r="I178" s="157">
        <f>ROUND(E178*H178,2)</f>
        <v>8716.9</v>
      </c>
      <c r="J178" s="158">
        <v>0</v>
      </c>
      <c r="K178" s="157">
        <f>ROUND(E178*J178,2)</f>
        <v>0</v>
      </c>
      <c r="L178" s="157">
        <v>21</v>
      </c>
      <c r="M178" s="157">
        <f>G178*(1+L178/100)</f>
        <v>0</v>
      </c>
      <c r="N178" s="157">
        <v>0</v>
      </c>
      <c r="O178" s="157">
        <f>ROUND(E178*N178,2)</f>
        <v>0</v>
      </c>
      <c r="P178" s="157">
        <v>0</v>
      </c>
      <c r="Q178" s="157">
        <f>ROUND(E178*P178,2)</f>
        <v>0</v>
      </c>
      <c r="R178" s="157" t="s">
        <v>363</v>
      </c>
      <c r="S178" s="157" t="s">
        <v>187</v>
      </c>
      <c r="T178" s="157" t="s">
        <v>168</v>
      </c>
      <c r="U178" s="157">
        <v>0</v>
      </c>
      <c r="V178" s="157">
        <f>ROUND(E178*U178,2)</f>
        <v>0</v>
      </c>
      <c r="W178" s="157"/>
      <c r="X178" s="157" t="s">
        <v>183</v>
      </c>
      <c r="Y178" s="148"/>
      <c r="Z178" s="148"/>
      <c r="AA178" s="148"/>
      <c r="AB178" s="148"/>
      <c r="AC178" s="148"/>
      <c r="AD178" s="148"/>
      <c r="AE178" s="148"/>
      <c r="AF178" s="148"/>
      <c r="AG178" s="148" t="s">
        <v>184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55"/>
      <c r="B179" s="156"/>
      <c r="C179" s="187" t="s">
        <v>1410</v>
      </c>
      <c r="D179" s="185"/>
      <c r="E179" s="186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48"/>
      <c r="Z179" s="148"/>
      <c r="AA179" s="148"/>
      <c r="AB179" s="148"/>
      <c r="AC179" s="148"/>
      <c r="AD179" s="148"/>
      <c r="AE179" s="148"/>
      <c r="AF179" s="148"/>
      <c r="AG179" s="148" t="s">
        <v>200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">
      <c r="A180" s="155"/>
      <c r="B180" s="156"/>
      <c r="C180" s="187" t="s">
        <v>67</v>
      </c>
      <c r="D180" s="185"/>
      <c r="E180" s="186">
        <v>1</v>
      </c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8"/>
      <c r="Z180" s="148"/>
      <c r="AA180" s="148"/>
      <c r="AB180" s="148"/>
      <c r="AC180" s="148"/>
      <c r="AD180" s="148"/>
      <c r="AE180" s="148"/>
      <c r="AF180" s="148"/>
      <c r="AG180" s="148" t="s">
        <v>200</v>
      </c>
      <c r="AH180" s="148">
        <v>0</v>
      </c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">
      <c r="A181" s="166">
        <v>60</v>
      </c>
      <c r="B181" s="167" t="s">
        <v>1553</v>
      </c>
      <c r="C181" s="181" t="s">
        <v>1554</v>
      </c>
      <c r="D181" s="168" t="s">
        <v>1542</v>
      </c>
      <c r="E181" s="169">
        <v>1</v>
      </c>
      <c r="F181" s="170"/>
      <c r="G181" s="171">
        <f>ROUND(E181*F181,2)</f>
        <v>0</v>
      </c>
      <c r="H181" s="158">
        <v>0</v>
      </c>
      <c r="I181" s="157">
        <f>ROUND(E181*H181,2)</f>
        <v>0</v>
      </c>
      <c r="J181" s="158">
        <v>230</v>
      </c>
      <c r="K181" s="157">
        <f>ROUND(E181*J181,2)</f>
        <v>230</v>
      </c>
      <c r="L181" s="157">
        <v>21</v>
      </c>
      <c r="M181" s="157">
        <f>G181*(1+L181/100)</f>
        <v>0</v>
      </c>
      <c r="N181" s="157">
        <v>0</v>
      </c>
      <c r="O181" s="157">
        <f>ROUND(E181*N181,2)</f>
        <v>0</v>
      </c>
      <c r="P181" s="157">
        <v>0</v>
      </c>
      <c r="Q181" s="157">
        <f>ROUND(E181*P181,2)</f>
        <v>0</v>
      </c>
      <c r="R181" s="157"/>
      <c r="S181" s="157" t="s">
        <v>187</v>
      </c>
      <c r="T181" s="157" t="s">
        <v>168</v>
      </c>
      <c r="U181" s="157">
        <v>0.23899999999999999</v>
      </c>
      <c r="V181" s="157">
        <f>ROUND(E181*U181,2)</f>
        <v>0.24</v>
      </c>
      <c r="W181" s="157"/>
      <c r="X181" s="157" t="s">
        <v>169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407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 x14ac:dyDescent="0.2">
      <c r="A182" s="155"/>
      <c r="B182" s="156"/>
      <c r="C182" s="187" t="s">
        <v>1410</v>
      </c>
      <c r="D182" s="185"/>
      <c r="E182" s="186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48"/>
      <c r="Z182" s="148"/>
      <c r="AA182" s="148"/>
      <c r="AB182" s="148"/>
      <c r="AC182" s="148"/>
      <c r="AD182" s="148"/>
      <c r="AE182" s="148"/>
      <c r="AF182" s="148"/>
      <c r="AG182" s="148" t="s">
        <v>200</v>
      </c>
      <c r="AH182" s="148">
        <v>0</v>
      </c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">
      <c r="A183" s="155"/>
      <c r="B183" s="156"/>
      <c r="C183" s="187" t="s">
        <v>67</v>
      </c>
      <c r="D183" s="185"/>
      <c r="E183" s="186">
        <v>1</v>
      </c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48"/>
      <c r="Z183" s="148"/>
      <c r="AA183" s="148"/>
      <c r="AB183" s="148"/>
      <c r="AC183" s="148"/>
      <c r="AD183" s="148"/>
      <c r="AE183" s="148"/>
      <c r="AF183" s="148"/>
      <c r="AG183" s="148" t="s">
        <v>200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 x14ac:dyDescent="0.2">
      <c r="A184" s="166">
        <v>61</v>
      </c>
      <c r="B184" s="167" t="s">
        <v>1555</v>
      </c>
      <c r="C184" s="181" t="s">
        <v>1556</v>
      </c>
      <c r="D184" s="168" t="s">
        <v>242</v>
      </c>
      <c r="E184" s="169">
        <v>1</v>
      </c>
      <c r="F184" s="170"/>
      <c r="G184" s="171">
        <f>ROUND(E184*F184,2)</f>
        <v>0</v>
      </c>
      <c r="H184" s="158">
        <v>0</v>
      </c>
      <c r="I184" s="157">
        <f>ROUND(E184*H184,2)</f>
        <v>0</v>
      </c>
      <c r="J184" s="158">
        <v>1285</v>
      </c>
      <c r="K184" s="157">
        <f>ROUND(E184*J184,2)</f>
        <v>1285</v>
      </c>
      <c r="L184" s="157">
        <v>21</v>
      </c>
      <c r="M184" s="157">
        <f>G184*(1+L184/100)</f>
        <v>0</v>
      </c>
      <c r="N184" s="157">
        <v>0</v>
      </c>
      <c r="O184" s="157">
        <f>ROUND(E184*N184,2)</f>
        <v>0</v>
      </c>
      <c r="P184" s="157">
        <v>0</v>
      </c>
      <c r="Q184" s="157">
        <f>ROUND(E184*P184,2)</f>
        <v>0</v>
      </c>
      <c r="R184" s="157"/>
      <c r="S184" s="157" t="s">
        <v>167</v>
      </c>
      <c r="T184" s="157" t="s">
        <v>168</v>
      </c>
      <c r="U184" s="157">
        <v>0</v>
      </c>
      <c r="V184" s="157">
        <f>ROUND(E184*U184,2)</f>
        <v>0</v>
      </c>
      <c r="W184" s="157"/>
      <c r="X184" s="157" t="s">
        <v>169</v>
      </c>
      <c r="Y184" s="148"/>
      <c r="Z184" s="148"/>
      <c r="AA184" s="148"/>
      <c r="AB184" s="148"/>
      <c r="AC184" s="148"/>
      <c r="AD184" s="148"/>
      <c r="AE184" s="148"/>
      <c r="AF184" s="148"/>
      <c r="AG184" s="148" t="s">
        <v>407</v>
      </c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55"/>
      <c r="B185" s="156"/>
      <c r="C185" s="187" t="s">
        <v>1410</v>
      </c>
      <c r="D185" s="185"/>
      <c r="E185" s="186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48"/>
      <c r="Z185" s="148"/>
      <c r="AA185" s="148"/>
      <c r="AB185" s="148"/>
      <c r="AC185" s="148"/>
      <c r="AD185" s="148"/>
      <c r="AE185" s="148"/>
      <c r="AF185" s="148"/>
      <c r="AG185" s="148" t="s">
        <v>200</v>
      </c>
      <c r="AH185" s="148">
        <v>0</v>
      </c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 x14ac:dyDescent="0.2">
      <c r="A186" s="155"/>
      <c r="B186" s="156"/>
      <c r="C186" s="187" t="s">
        <v>67</v>
      </c>
      <c r="D186" s="185"/>
      <c r="E186" s="186">
        <v>1</v>
      </c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8"/>
      <c r="Z186" s="148"/>
      <c r="AA186" s="148"/>
      <c r="AB186" s="148"/>
      <c r="AC186" s="148"/>
      <c r="AD186" s="148"/>
      <c r="AE186" s="148"/>
      <c r="AF186" s="148"/>
      <c r="AG186" s="148" t="s">
        <v>200</v>
      </c>
      <c r="AH186" s="148">
        <v>0</v>
      </c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">
      <c r="A187" s="166">
        <v>62</v>
      </c>
      <c r="B187" s="167" t="s">
        <v>1557</v>
      </c>
      <c r="C187" s="181" t="s">
        <v>1558</v>
      </c>
      <c r="D187" s="168" t="s">
        <v>1542</v>
      </c>
      <c r="E187" s="169">
        <v>1</v>
      </c>
      <c r="F187" s="170"/>
      <c r="G187" s="171">
        <f>ROUND(E187*F187,2)</f>
        <v>0</v>
      </c>
      <c r="H187" s="158">
        <v>0</v>
      </c>
      <c r="I187" s="157">
        <f>ROUND(E187*H187,2)</f>
        <v>0</v>
      </c>
      <c r="J187" s="158">
        <v>235.5</v>
      </c>
      <c r="K187" s="157">
        <f>ROUND(E187*J187,2)</f>
        <v>235.5</v>
      </c>
      <c r="L187" s="157">
        <v>21</v>
      </c>
      <c r="M187" s="157">
        <f>G187*(1+L187/100)</f>
        <v>0</v>
      </c>
      <c r="N187" s="157">
        <v>0</v>
      </c>
      <c r="O187" s="157">
        <f>ROUND(E187*N187,2)</f>
        <v>0</v>
      </c>
      <c r="P187" s="157">
        <v>0</v>
      </c>
      <c r="Q187" s="157">
        <f>ROUND(E187*P187,2)</f>
        <v>0</v>
      </c>
      <c r="R187" s="157"/>
      <c r="S187" s="157" t="s">
        <v>187</v>
      </c>
      <c r="T187" s="157" t="s">
        <v>168</v>
      </c>
      <c r="U187" s="157">
        <v>0.25</v>
      </c>
      <c r="V187" s="157">
        <f>ROUND(E187*U187,2)</f>
        <v>0.25</v>
      </c>
      <c r="W187" s="157"/>
      <c r="X187" s="157" t="s">
        <v>169</v>
      </c>
      <c r="Y187" s="148"/>
      <c r="Z187" s="148"/>
      <c r="AA187" s="148"/>
      <c r="AB187" s="148"/>
      <c r="AC187" s="148"/>
      <c r="AD187" s="148"/>
      <c r="AE187" s="148"/>
      <c r="AF187" s="148"/>
      <c r="AG187" s="148" t="s">
        <v>407</v>
      </c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">
      <c r="A188" s="155"/>
      <c r="B188" s="156"/>
      <c r="C188" s="187" t="s">
        <v>1410</v>
      </c>
      <c r="D188" s="185"/>
      <c r="E188" s="186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8"/>
      <c r="Z188" s="148"/>
      <c r="AA188" s="148"/>
      <c r="AB188" s="148"/>
      <c r="AC188" s="148"/>
      <c r="AD188" s="148"/>
      <c r="AE188" s="148"/>
      <c r="AF188" s="148"/>
      <c r="AG188" s="148" t="s">
        <v>200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">
      <c r="A189" s="155"/>
      <c r="B189" s="156"/>
      <c r="C189" s="187" t="s">
        <v>67</v>
      </c>
      <c r="D189" s="185"/>
      <c r="E189" s="186">
        <v>1</v>
      </c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8"/>
      <c r="Z189" s="148"/>
      <c r="AA189" s="148"/>
      <c r="AB189" s="148"/>
      <c r="AC189" s="148"/>
      <c r="AD189" s="148"/>
      <c r="AE189" s="148"/>
      <c r="AF189" s="148"/>
      <c r="AG189" s="148" t="s">
        <v>200</v>
      </c>
      <c r="AH189" s="148">
        <v>0</v>
      </c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">
      <c r="A190" s="166">
        <v>63</v>
      </c>
      <c r="B190" s="167" t="s">
        <v>1559</v>
      </c>
      <c r="C190" s="181" t="s">
        <v>1560</v>
      </c>
      <c r="D190" s="168" t="s">
        <v>242</v>
      </c>
      <c r="E190" s="169">
        <v>1</v>
      </c>
      <c r="F190" s="170"/>
      <c r="G190" s="171">
        <f>ROUND(E190*F190,2)</f>
        <v>0</v>
      </c>
      <c r="H190" s="158">
        <v>0</v>
      </c>
      <c r="I190" s="157">
        <f>ROUND(E190*H190,2)</f>
        <v>0</v>
      </c>
      <c r="J190" s="158">
        <v>1875</v>
      </c>
      <c r="K190" s="157">
        <f>ROUND(E190*J190,2)</f>
        <v>1875</v>
      </c>
      <c r="L190" s="157">
        <v>21</v>
      </c>
      <c r="M190" s="157">
        <f>G190*(1+L190/100)</f>
        <v>0</v>
      </c>
      <c r="N190" s="157">
        <v>0</v>
      </c>
      <c r="O190" s="157">
        <f>ROUND(E190*N190,2)</f>
        <v>0</v>
      </c>
      <c r="P190" s="157">
        <v>0</v>
      </c>
      <c r="Q190" s="157">
        <f>ROUND(E190*P190,2)</f>
        <v>0</v>
      </c>
      <c r="R190" s="157"/>
      <c r="S190" s="157" t="s">
        <v>167</v>
      </c>
      <c r="T190" s="157" t="s">
        <v>168</v>
      </c>
      <c r="U190" s="157">
        <v>0</v>
      </c>
      <c r="V190" s="157">
        <f>ROUND(E190*U190,2)</f>
        <v>0</v>
      </c>
      <c r="W190" s="157"/>
      <c r="X190" s="157" t="s">
        <v>169</v>
      </c>
      <c r="Y190" s="148"/>
      <c r="Z190" s="148"/>
      <c r="AA190" s="148"/>
      <c r="AB190" s="148"/>
      <c r="AC190" s="148"/>
      <c r="AD190" s="148"/>
      <c r="AE190" s="148"/>
      <c r="AF190" s="148"/>
      <c r="AG190" s="148" t="s">
        <v>407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">
      <c r="A191" s="155"/>
      <c r="B191" s="156"/>
      <c r="C191" s="187" t="s">
        <v>1410</v>
      </c>
      <c r="D191" s="185"/>
      <c r="E191" s="186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8"/>
      <c r="Z191" s="148"/>
      <c r="AA191" s="148"/>
      <c r="AB191" s="148"/>
      <c r="AC191" s="148"/>
      <c r="AD191" s="148"/>
      <c r="AE191" s="148"/>
      <c r="AF191" s="148"/>
      <c r="AG191" s="148" t="s">
        <v>200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55"/>
      <c r="B192" s="156"/>
      <c r="C192" s="187" t="s">
        <v>67</v>
      </c>
      <c r="D192" s="185"/>
      <c r="E192" s="186">
        <v>1</v>
      </c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48"/>
      <c r="Z192" s="148"/>
      <c r="AA192" s="148"/>
      <c r="AB192" s="148"/>
      <c r="AC192" s="148"/>
      <c r="AD192" s="148"/>
      <c r="AE192" s="148"/>
      <c r="AF192" s="148"/>
      <c r="AG192" s="148" t="s">
        <v>200</v>
      </c>
      <c r="AH192" s="148">
        <v>0</v>
      </c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 x14ac:dyDescent="0.2">
      <c r="A193" s="166">
        <v>64</v>
      </c>
      <c r="B193" s="167" t="s">
        <v>1561</v>
      </c>
      <c r="C193" s="181" t="s">
        <v>1562</v>
      </c>
      <c r="D193" s="168" t="s">
        <v>242</v>
      </c>
      <c r="E193" s="169">
        <v>2</v>
      </c>
      <c r="F193" s="170"/>
      <c r="G193" s="171">
        <f>ROUND(E193*F193,2)</f>
        <v>0</v>
      </c>
      <c r="H193" s="158">
        <v>0</v>
      </c>
      <c r="I193" s="157">
        <f>ROUND(E193*H193,2)</f>
        <v>0</v>
      </c>
      <c r="J193" s="158">
        <v>338</v>
      </c>
      <c r="K193" s="157">
        <f>ROUND(E193*J193,2)</f>
        <v>676</v>
      </c>
      <c r="L193" s="157">
        <v>21</v>
      </c>
      <c r="M193" s="157">
        <f>G193*(1+L193/100)</f>
        <v>0</v>
      </c>
      <c r="N193" s="157">
        <v>0</v>
      </c>
      <c r="O193" s="157">
        <f>ROUND(E193*N193,2)</f>
        <v>0</v>
      </c>
      <c r="P193" s="157">
        <v>0</v>
      </c>
      <c r="Q193" s="157">
        <f>ROUND(E193*P193,2)</f>
        <v>0</v>
      </c>
      <c r="R193" s="157"/>
      <c r="S193" s="157" t="s">
        <v>187</v>
      </c>
      <c r="T193" s="157" t="s">
        <v>168</v>
      </c>
      <c r="U193" s="157">
        <v>0.75</v>
      </c>
      <c r="V193" s="157">
        <f>ROUND(E193*U193,2)</f>
        <v>1.5</v>
      </c>
      <c r="W193" s="157"/>
      <c r="X193" s="157" t="s">
        <v>169</v>
      </c>
      <c r="Y193" s="148"/>
      <c r="Z193" s="148"/>
      <c r="AA193" s="148"/>
      <c r="AB193" s="148"/>
      <c r="AC193" s="148"/>
      <c r="AD193" s="148"/>
      <c r="AE193" s="148"/>
      <c r="AF193" s="148"/>
      <c r="AG193" s="148" t="s">
        <v>407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55"/>
      <c r="B194" s="156"/>
      <c r="C194" s="187" t="s">
        <v>1327</v>
      </c>
      <c r="D194" s="185"/>
      <c r="E194" s="186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48"/>
      <c r="Z194" s="148"/>
      <c r="AA194" s="148"/>
      <c r="AB194" s="148"/>
      <c r="AC194" s="148"/>
      <c r="AD194" s="148"/>
      <c r="AE194" s="148"/>
      <c r="AF194" s="148"/>
      <c r="AG194" s="148" t="s">
        <v>200</v>
      </c>
      <c r="AH194" s="148">
        <v>0</v>
      </c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">
      <c r="A195" s="155"/>
      <c r="B195" s="156"/>
      <c r="C195" s="187" t="s">
        <v>69</v>
      </c>
      <c r="D195" s="185"/>
      <c r="E195" s="186">
        <v>2</v>
      </c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48"/>
      <c r="Z195" s="148"/>
      <c r="AA195" s="148"/>
      <c r="AB195" s="148"/>
      <c r="AC195" s="148"/>
      <c r="AD195" s="148"/>
      <c r="AE195" s="148"/>
      <c r="AF195" s="148"/>
      <c r="AG195" s="148" t="s">
        <v>200</v>
      </c>
      <c r="AH195" s="148">
        <v>0</v>
      </c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66">
        <v>65</v>
      </c>
      <c r="B196" s="167" t="s">
        <v>1557</v>
      </c>
      <c r="C196" s="181" t="s">
        <v>1558</v>
      </c>
      <c r="D196" s="168" t="s">
        <v>1542</v>
      </c>
      <c r="E196" s="169">
        <v>2</v>
      </c>
      <c r="F196" s="170"/>
      <c r="G196" s="171">
        <f>ROUND(E196*F196,2)</f>
        <v>0</v>
      </c>
      <c r="H196" s="158">
        <v>0</v>
      </c>
      <c r="I196" s="157">
        <f>ROUND(E196*H196,2)</f>
        <v>0</v>
      </c>
      <c r="J196" s="158">
        <v>235.5</v>
      </c>
      <c r="K196" s="157">
        <f>ROUND(E196*J196,2)</f>
        <v>471</v>
      </c>
      <c r="L196" s="157">
        <v>21</v>
      </c>
      <c r="M196" s="157">
        <f>G196*(1+L196/100)</f>
        <v>0</v>
      </c>
      <c r="N196" s="157">
        <v>0</v>
      </c>
      <c r="O196" s="157">
        <f>ROUND(E196*N196,2)</f>
        <v>0</v>
      </c>
      <c r="P196" s="157">
        <v>0</v>
      </c>
      <c r="Q196" s="157">
        <f>ROUND(E196*P196,2)</f>
        <v>0</v>
      </c>
      <c r="R196" s="157"/>
      <c r="S196" s="157" t="s">
        <v>187</v>
      </c>
      <c r="T196" s="157" t="s">
        <v>168</v>
      </c>
      <c r="U196" s="157">
        <v>0.25</v>
      </c>
      <c r="V196" s="157">
        <f>ROUND(E196*U196,2)</f>
        <v>0.5</v>
      </c>
      <c r="W196" s="157"/>
      <c r="X196" s="157" t="s">
        <v>169</v>
      </c>
      <c r="Y196" s="148"/>
      <c r="Z196" s="148"/>
      <c r="AA196" s="148"/>
      <c r="AB196" s="148"/>
      <c r="AC196" s="148"/>
      <c r="AD196" s="148"/>
      <c r="AE196" s="148"/>
      <c r="AF196" s="148"/>
      <c r="AG196" s="148" t="s">
        <v>407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 x14ac:dyDescent="0.2">
      <c r="A197" s="155"/>
      <c r="B197" s="156"/>
      <c r="C197" s="187" t="s">
        <v>1327</v>
      </c>
      <c r="D197" s="185"/>
      <c r="E197" s="186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48"/>
      <c r="Z197" s="148"/>
      <c r="AA197" s="148"/>
      <c r="AB197" s="148"/>
      <c r="AC197" s="148"/>
      <c r="AD197" s="148"/>
      <c r="AE197" s="148"/>
      <c r="AF197" s="148"/>
      <c r="AG197" s="148" t="s">
        <v>200</v>
      </c>
      <c r="AH197" s="148">
        <v>0</v>
      </c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55"/>
      <c r="B198" s="156"/>
      <c r="C198" s="187" t="s">
        <v>69</v>
      </c>
      <c r="D198" s="185"/>
      <c r="E198" s="186">
        <v>2</v>
      </c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8"/>
      <c r="Z198" s="148"/>
      <c r="AA198" s="148"/>
      <c r="AB198" s="148"/>
      <c r="AC198" s="148"/>
      <c r="AD198" s="148"/>
      <c r="AE198" s="148"/>
      <c r="AF198" s="148"/>
      <c r="AG198" s="148" t="s">
        <v>200</v>
      </c>
      <c r="AH198" s="148">
        <v>0</v>
      </c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">
      <c r="A199" s="166">
        <v>66</v>
      </c>
      <c r="B199" s="167" t="s">
        <v>1563</v>
      </c>
      <c r="C199" s="181" t="s">
        <v>1564</v>
      </c>
      <c r="D199" s="168" t="s">
        <v>242</v>
      </c>
      <c r="E199" s="169">
        <v>2</v>
      </c>
      <c r="F199" s="170"/>
      <c r="G199" s="171">
        <f>ROUND(E199*F199,2)</f>
        <v>0</v>
      </c>
      <c r="H199" s="158">
        <v>1918.62</v>
      </c>
      <c r="I199" s="157">
        <f>ROUND(E199*H199,2)</f>
        <v>3837.24</v>
      </c>
      <c r="J199" s="158">
        <v>0</v>
      </c>
      <c r="K199" s="157">
        <f>ROUND(E199*J199,2)</f>
        <v>0</v>
      </c>
      <c r="L199" s="157">
        <v>21</v>
      </c>
      <c r="M199" s="157">
        <f>G199*(1+L199/100)</f>
        <v>0</v>
      </c>
      <c r="N199" s="157">
        <v>0</v>
      </c>
      <c r="O199" s="157">
        <f>ROUND(E199*N199,2)</f>
        <v>0</v>
      </c>
      <c r="P199" s="157">
        <v>0</v>
      </c>
      <c r="Q199" s="157">
        <f>ROUND(E199*P199,2)</f>
        <v>0</v>
      </c>
      <c r="R199" s="157" t="s">
        <v>363</v>
      </c>
      <c r="S199" s="157" t="s">
        <v>187</v>
      </c>
      <c r="T199" s="157" t="s">
        <v>168</v>
      </c>
      <c r="U199" s="157">
        <v>0</v>
      </c>
      <c r="V199" s="157">
        <f>ROUND(E199*U199,2)</f>
        <v>0</v>
      </c>
      <c r="W199" s="157"/>
      <c r="X199" s="157" t="s">
        <v>183</v>
      </c>
      <c r="Y199" s="148"/>
      <c r="Z199" s="148"/>
      <c r="AA199" s="148"/>
      <c r="AB199" s="148"/>
      <c r="AC199" s="148"/>
      <c r="AD199" s="148"/>
      <c r="AE199" s="148"/>
      <c r="AF199" s="148"/>
      <c r="AG199" s="148" t="s">
        <v>1330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 x14ac:dyDescent="0.2">
      <c r="A200" s="155"/>
      <c r="B200" s="156"/>
      <c r="C200" s="187" t="s">
        <v>1327</v>
      </c>
      <c r="D200" s="185"/>
      <c r="E200" s="186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48"/>
      <c r="Z200" s="148"/>
      <c r="AA200" s="148"/>
      <c r="AB200" s="148"/>
      <c r="AC200" s="148"/>
      <c r="AD200" s="148"/>
      <c r="AE200" s="148"/>
      <c r="AF200" s="148"/>
      <c r="AG200" s="148" t="s">
        <v>200</v>
      </c>
      <c r="AH200" s="148">
        <v>0</v>
      </c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">
      <c r="A201" s="155"/>
      <c r="B201" s="156"/>
      <c r="C201" s="187" t="s">
        <v>69</v>
      </c>
      <c r="D201" s="185"/>
      <c r="E201" s="186">
        <v>2</v>
      </c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8"/>
      <c r="Z201" s="148"/>
      <c r="AA201" s="148"/>
      <c r="AB201" s="148"/>
      <c r="AC201" s="148"/>
      <c r="AD201" s="148"/>
      <c r="AE201" s="148"/>
      <c r="AF201" s="148"/>
      <c r="AG201" s="148" t="s">
        <v>200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">
      <c r="A202" s="166">
        <v>67</v>
      </c>
      <c r="B202" s="167" t="s">
        <v>1565</v>
      </c>
      <c r="C202" s="181" t="s">
        <v>1566</v>
      </c>
      <c r="D202" s="168" t="s">
        <v>1542</v>
      </c>
      <c r="E202" s="169">
        <v>3</v>
      </c>
      <c r="F202" s="170"/>
      <c r="G202" s="171">
        <f>ROUND(E202*F202,2)</f>
        <v>0</v>
      </c>
      <c r="H202" s="158">
        <v>0</v>
      </c>
      <c r="I202" s="157">
        <f>ROUND(E202*H202,2)</f>
        <v>0</v>
      </c>
      <c r="J202" s="158">
        <v>176</v>
      </c>
      <c r="K202" s="157">
        <f>ROUND(E202*J202,2)</f>
        <v>528</v>
      </c>
      <c r="L202" s="157">
        <v>21</v>
      </c>
      <c r="M202" s="157">
        <f>G202*(1+L202/100)</f>
        <v>0</v>
      </c>
      <c r="N202" s="157">
        <v>0</v>
      </c>
      <c r="O202" s="157">
        <f>ROUND(E202*N202,2)</f>
        <v>0</v>
      </c>
      <c r="P202" s="157">
        <v>0</v>
      </c>
      <c r="Q202" s="157">
        <f>ROUND(E202*P202,2)</f>
        <v>0</v>
      </c>
      <c r="R202" s="157"/>
      <c r="S202" s="157" t="s">
        <v>187</v>
      </c>
      <c r="T202" s="157" t="s">
        <v>168</v>
      </c>
      <c r="U202" s="157">
        <v>0.28100000000000003</v>
      </c>
      <c r="V202" s="157">
        <f>ROUND(E202*U202,2)</f>
        <v>0.84</v>
      </c>
      <c r="W202" s="157"/>
      <c r="X202" s="157" t="s">
        <v>169</v>
      </c>
      <c r="Y202" s="148"/>
      <c r="Z202" s="148"/>
      <c r="AA202" s="148"/>
      <c r="AB202" s="148"/>
      <c r="AC202" s="148"/>
      <c r="AD202" s="148"/>
      <c r="AE202" s="148"/>
      <c r="AF202" s="148"/>
      <c r="AG202" s="148" t="s">
        <v>407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">
      <c r="A203" s="155"/>
      <c r="B203" s="156"/>
      <c r="C203" s="187" t="s">
        <v>1418</v>
      </c>
      <c r="D203" s="185"/>
      <c r="E203" s="186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48"/>
      <c r="Z203" s="148"/>
      <c r="AA203" s="148"/>
      <c r="AB203" s="148"/>
      <c r="AC203" s="148"/>
      <c r="AD203" s="148"/>
      <c r="AE203" s="148"/>
      <c r="AF203" s="148"/>
      <c r="AG203" s="148" t="s">
        <v>200</v>
      </c>
      <c r="AH203" s="148">
        <v>0</v>
      </c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">
      <c r="A204" s="155"/>
      <c r="B204" s="156"/>
      <c r="C204" s="187" t="s">
        <v>71</v>
      </c>
      <c r="D204" s="185"/>
      <c r="E204" s="186">
        <v>3</v>
      </c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8"/>
      <c r="Z204" s="148"/>
      <c r="AA204" s="148"/>
      <c r="AB204" s="148"/>
      <c r="AC204" s="148"/>
      <c r="AD204" s="148"/>
      <c r="AE204" s="148"/>
      <c r="AF204" s="148"/>
      <c r="AG204" s="148" t="s">
        <v>200</v>
      </c>
      <c r="AH204" s="148">
        <v>0</v>
      </c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ht="22.5" outlineLevel="1" x14ac:dyDescent="0.2">
      <c r="A205" s="166">
        <v>68</v>
      </c>
      <c r="B205" s="167" t="s">
        <v>1567</v>
      </c>
      <c r="C205" s="181" t="s">
        <v>1568</v>
      </c>
      <c r="D205" s="168" t="s">
        <v>242</v>
      </c>
      <c r="E205" s="169">
        <v>1</v>
      </c>
      <c r="F205" s="170"/>
      <c r="G205" s="171">
        <f>ROUND(E205*F205,2)</f>
        <v>0</v>
      </c>
      <c r="H205" s="158">
        <v>7235</v>
      </c>
      <c r="I205" s="157">
        <f>ROUND(E205*H205,2)</f>
        <v>7235</v>
      </c>
      <c r="J205" s="158">
        <v>0</v>
      </c>
      <c r="K205" s="157">
        <f>ROUND(E205*J205,2)</f>
        <v>0</v>
      </c>
      <c r="L205" s="157">
        <v>21</v>
      </c>
      <c r="M205" s="157">
        <f>G205*(1+L205/100)</f>
        <v>0</v>
      </c>
      <c r="N205" s="157">
        <v>0</v>
      </c>
      <c r="O205" s="157">
        <f>ROUND(E205*N205,2)</f>
        <v>0</v>
      </c>
      <c r="P205" s="157">
        <v>0</v>
      </c>
      <c r="Q205" s="157">
        <f>ROUND(E205*P205,2)</f>
        <v>0</v>
      </c>
      <c r="R205" s="157" t="s">
        <v>363</v>
      </c>
      <c r="S205" s="157" t="s">
        <v>411</v>
      </c>
      <c r="T205" s="157" t="s">
        <v>168</v>
      </c>
      <c r="U205" s="157">
        <v>0</v>
      </c>
      <c r="V205" s="157">
        <f>ROUND(E205*U205,2)</f>
        <v>0</v>
      </c>
      <c r="W205" s="157"/>
      <c r="X205" s="157" t="s">
        <v>183</v>
      </c>
      <c r="Y205" s="148"/>
      <c r="Z205" s="148"/>
      <c r="AA205" s="148"/>
      <c r="AB205" s="148"/>
      <c r="AC205" s="148"/>
      <c r="AD205" s="148"/>
      <c r="AE205" s="148"/>
      <c r="AF205" s="148"/>
      <c r="AG205" s="148" t="s">
        <v>1330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">
      <c r="A206" s="155"/>
      <c r="B206" s="156"/>
      <c r="C206" s="187" t="s">
        <v>1410</v>
      </c>
      <c r="D206" s="185"/>
      <c r="E206" s="186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8"/>
      <c r="Z206" s="148"/>
      <c r="AA206" s="148"/>
      <c r="AB206" s="148"/>
      <c r="AC206" s="148"/>
      <c r="AD206" s="148"/>
      <c r="AE206" s="148"/>
      <c r="AF206" s="148"/>
      <c r="AG206" s="148" t="s">
        <v>200</v>
      </c>
      <c r="AH206" s="148">
        <v>0</v>
      </c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">
      <c r="A207" s="155"/>
      <c r="B207" s="156"/>
      <c r="C207" s="187" t="s">
        <v>67</v>
      </c>
      <c r="D207" s="185"/>
      <c r="E207" s="186">
        <v>1</v>
      </c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48"/>
      <c r="Z207" s="148"/>
      <c r="AA207" s="148"/>
      <c r="AB207" s="148"/>
      <c r="AC207" s="148"/>
      <c r="AD207" s="148"/>
      <c r="AE207" s="148"/>
      <c r="AF207" s="148"/>
      <c r="AG207" s="148" t="s">
        <v>200</v>
      </c>
      <c r="AH207" s="148">
        <v>0</v>
      </c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ht="22.5" outlineLevel="1" x14ac:dyDescent="0.2">
      <c r="A208" s="166">
        <v>69</v>
      </c>
      <c r="B208" s="167" t="s">
        <v>1569</v>
      </c>
      <c r="C208" s="181" t="s">
        <v>1570</v>
      </c>
      <c r="D208" s="168" t="s">
        <v>242</v>
      </c>
      <c r="E208" s="169">
        <v>1</v>
      </c>
      <c r="F208" s="170"/>
      <c r="G208" s="171">
        <f>ROUND(E208*F208,2)</f>
        <v>0</v>
      </c>
      <c r="H208" s="158">
        <v>4875</v>
      </c>
      <c r="I208" s="157">
        <f>ROUND(E208*H208,2)</f>
        <v>4875</v>
      </c>
      <c r="J208" s="158">
        <v>0</v>
      </c>
      <c r="K208" s="157">
        <f>ROUND(E208*J208,2)</f>
        <v>0</v>
      </c>
      <c r="L208" s="157">
        <v>21</v>
      </c>
      <c r="M208" s="157">
        <f>G208*(1+L208/100)</f>
        <v>0</v>
      </c>
      <c r="N208" s="157">
        <v>0</v>
      </c>
      <c r="O208" s="157">
        <f>ROUND(E208*N208,2)</f>
        <v>0</v>
      </c>
      <c r="P208" s="157">
        <v>0</v>
      </c>
      <c r="Q208" s="157">
        <f>ROUND(E208*P208,2)</f>
        <v>0</v>
      </c>
      <c r="R208" s="157" t="s">
        <v>363</v>
      </c>
      <c r="S208" s="157" t="s">
        <v>187</v>
      </c>
      <c r="T208" s="157" t="s">
        <v>168</v>
      </c>
      <c r="U208" s="157">
        <v>0</v>
      </c>
      <c r="V208" s="157">
        <f>ROUND(E208*U208,2)</f>
        <v>0</v>
      </c>
      <c r="W208" s="157"/>
      <c r="X208" s="157" t="s">
        <v>183</v>
      </c>
      <c r="Y208" s="148"/>
      <c r="Z208" s="148"/>
      <c r="AA208" s="148"/>
      <c r="AB208" s="148"/>
      <c r="AC208" s="148"/>
      <c r="AD208" s="148"/>
      <c r="AE208" s="148"/>
      <c r="AF208" s="148"/>
      <c r="AG208" s="148" t="s">
        <v>1330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">
      <c r="A209" s="155"/>
      <c r="B209" s="156"/>
      <c r="C209" s="187" t="s">
        <v>1410</v>
      </c>
      <c r="D209" s="185"/>
      <c r="E209" s="186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48"/>
      <c r="Z209" s="148"/>
      <c r="AA209" s="148"/>
      <c r="AB209" s="148"/>
      <c r="AC209" s="148"/>
      <c r="AD209" s="148"/>
      <c r="AE209" s="148"/>
      <c r="AF209" s="148"/>
      <c r="AG209" s="148" t="s">
        <v>200</v>
      </c>
      <c r="AH209" s="148">
        <v>0</v>
      </c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 x14ac:dyDescent="0.2">
      <c r="A210" s="155"/>
      <c r="B210" s="156"/>
      <c r="C210" s="187" t="s">
        <v>67</v>
      </c>
      <c r="D210" s="185"/>
      <c r="E210" s="186">
        <v>1</v>
      </c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48"/>
      <c r="Z210" s="148"/>
      <c r="AA210" s="148"/>
      <c r="AB210" s="148"/>
      <c r="AC210" s="148"/>
      <c r="AD210" s="148"/>
      <c r="AE210" s="148"/>
      <c r="AF210" s="148"/>
      <c r="AG210" s="148" t="s">
        <v>200</v>
      </c>
      <c r="AH210" s="148">
        <v>0</v>
      </c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ht="22.5" outlineLevel="1" x14ac:dyDescent="0.2">
      <c r="A211" s="166">
        <v>70</v>
      </c>
      <c r="B211" s="167" t="s">
        <v>1571</v>
      </c>
      <c r="C211" s="181" t="s">
        <v>1572</v>
      </c>
      <c r="D211" s="168" t="s">
        <v>242</v>
      </c>
      <c r="E211" s="169">
        <v>1</v>
      </c>
      <c r="F211" s="170"/>
      <c r="G211" s="171">
        <f>ROUND(E211*F211,2)</f>
        <v>0</v>
      </c>
      <c r="H211" s="158">
        <v>4625</v>
      </c>
      <c r="I211" s="157">
        <f>ROUND(E211*H211,2)</f>
        <v>4625</v>
      </c>
      <c r="J211" s="158">
        <v>0</v>
      </c>
      <c r="K211" s="157">
        <f>ROUND(E211*J211,2)</f>
        <v>0</v>
      </c>
      <c r="L211" s="157">
        <v>21</v>
      </c>
      <c r="M211" s="157">
        <f>G211*(1+L211/100)</f>
        <v>0</v>
      </c>
      <c r="N211" s="157">
        <v>0</v>
      </c>
      <c r="O211" s="157">
        <f>ROUND(E211*N211,2)</f>
        <v>0</v>
      </c>
      <c r="P211" s="157">
        <v>0</v>
      </c>
      <c r="Q211" s="157">
        <f>ROUND(E211*P211,2)</f>
        <v>0</v>
      </c>
      <c r="R211" s="157"/>
      <c r="S211" s="157" t="s">
        <v>167</v>
      </c>
      <c r="T211" s="157" t="s">
        <v>168</v>
      </c>
      <c r="U211" s="157">
        <v>0</v>
      </c>
      <c r="V211" s="157">
        <f>ROUND(E211*U211,2)</f>
        <v>0</v>
      </c>
      <c r="W211" s="157"/>
      <c r="X211" s="157" t="s">
        <v>183</v>
      </c>
      <c r="Y211" s="148"/>
      <c r="Z211" s="148"/>
      <c r="AA211" s="148"/>
      <c r="AB211" s="148"/>
      <c r="AC211" s="148"/>
      <c r="AD211" s="148"/>
      <c r="AE211" s="148"/>
      <c r="AF211" s="148"/>
      <c r="AG211" s="148" t="s">
        <v>1330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">
      <c r="A212" s="155"/>
      <c r="B212" s="156"/>
      <c r="C212" s="187" t="s">
        <v>1410</v>
      </c>
      <c r="D212" s="185"/>
      <c r="E212" s="186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8"/>
      <c r="Z212" s="148"/>
      <c r="AA212" s="148"/>
      <c r="AB212" s="148"/>
      <c r="AC212" s="148"/>
      <c r="AD212" s="148"/>
      <c r="AE212" s="148"/>
      <c r="AF212" s="148"/>
      <c r="AG212" s="148" t="s">
        <v>200</v>
      </c>
      <c r="AH212" s="148">
        <v>0</v>
      </c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">
      <c r="A213" s="155"/>
      <c r="B213" s="156"/>
      <c r="C213" s="187" t="s">
        <v>67</v>
      </c>
      <c r="D213" s="185"/>
      <c r="E213" s="186">
        <v>1</v>
      </c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48"/>
      <c r="Z213" s="148"/>
      <c r="AA213" s="148"/>
      <c r="AB213" s="148"/>
      <c r="AC213" s="148"/>
      <c r="AD213" s="148"/>
      <c r="AE213" s="148"/>
      <c r="AF213" s="148"/>
      <c r="AG213" s="148" t="s">
        <v>200</v>
      </c>
      <c r="AH213" s="148">
        <v>0</v>
      </c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 x14ac:dyDescent="0.2">
      <c r="A214" s="166">
        <v>71</v>
      </c>
      <c r="B214" s="167" t="s">
        <v>1573</v>
      </c>
      <c r="C214" s="181" t="s">
        <v>1574</v>
      </c>
      <c r="D214" s="168" t="s">
        <v>242</v>
      </c>
      <c r="E214" s="169">
        <v>2</v>
      </c>
      <c r="F214" s="170"/>
      <c r="G214" s="171">
        <f>ROUND(E214*F214,2)</f>
        <v>0</v>
      </c>
      <c r="H214" s="158">
        <v>0</v>
      </c>
      <c r="I214" s="157">
        <f>ROUND(E214*H214,2)</f>
        <v>0</v>
      </c>
      <c r="J214" s="158">
        <v>432</v>
      </c>
      <c r="K214" s="157">
        <f>ROUND(E214*J214,2)</f>
        <v>864</v>
      </c>
      <c r="L214" s="157">
        <v>21</v>
      </c>
      <c r="M214" s="157">
        <f>G214*(1+L214/100)</f>
        <v>0</v>
      </c>
      <c r="N214" s="157">
        <v>0</v>
      </c>
      <c r="O214" s="157">
        <f>ROUND(E214*N214,2)</f>
        <v>0</v>
      </c>
      <c r="P214" s="157">
        <v>0</v>
      </c>
      <c r="Q214" s="157">
        <f>ROUND(E214*P214,2)</f>
        <v>0</v>
      </c>
      <c r="R214" s="157"/>
      <c r="S214" s="157" t="s">
        <v>187</v>
      </c>
      <c r="T214" s="157" t="s">
        <v>168</v>
      </c>
      <c r="U214" s="157">
        <v>0.873</v>
      </c>
      <c r="V214" s="157">
        <f>ROUND(E214*U214,2)</f>
        <v>1.75</v>
      </c>
      <c r="W214" s="157"/>
      <c r="X214" s="157" t="s">
        <v>169</v>
      </c>
      <c r="Y214" s="148"/>
      <c r="Z214" s="148"/>
      <c r="AA214" s="148"/>
      <c r="AB214" s="148"/>
      <c r="AC214" s="148"/>
      <c r="AD214" s="148"/>
      <c r="AE214" s="148"/>
      <c r="AF214" s="148"/>
      <c r="AG214" s="148" t="s">
        <v>407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outlineLevel="1" x14ac:dyDescent="0.2">
      <c r="A215" s="155"/>
      <c r="B215" s="156"/>
      <c r="C215" s="187" t="s">
        <v>1327</v>
      </c>
      <c r="D215" s="185"/>
      <c r="E215" s="186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48"/>
      <c r="Z215" s="148"/>
      <c r="AA215" s="148"/>
      <c r="AB215" s="148"/>
      <c r="AC215" s="148"/>
      <c r="AD215" s="148"/>
      <c r="AE215" s="148"/>
      <c r="AF215" s="148"/>
      <c r="AG215" s="148" t="s">
        <v>200</v>
      </c>
      <c r="AH215" s="148">
        <v>0</v>
      </c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">
      <c r="A216" s="155"/>
      <c r="B216" s="156"/>
      <c r="C216" s="187" t="s">
        <v>69</v>
      </c>
      <c r="D216" s="185"/>
      <c r="E216" s="186">
        <v>2</v>
      </c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48"/>
      <c r="Z216" s="148"/>
      <c r="AA216" s="148"/>
      <c r="AB216" s="148"/>
      <c r="AC216" s="148"/>
      <c r="AD216" s="148"/>
      <c r="AE216" s="148"/>
      <c r="AF216" s="148"/>
      <c r="AG216" s="148" t="s">
        <v>200</v>
      </c>
      <c r="AH216" s="148">
        <v>0</v>
      </c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outlineLevel="1" x14ac:dyDescent="0.2">
      <c r="A217" s="166">
        <v>72</v>
      </c>
      <c r="B217" s="167" t="s">
        <v>1575</v>
      </c>
      <c r="C217" s="181" t="s">
        <v>1576</v>
      </c>
      <c r="D217" s="168" t="s">
        <v>1542</v>
      </c>
      <c r="E217" s="169">
        <v>1</v>
      </c>
      <c r="F217" s="170"/>
      <c r="G217" s="171">
        <f>ROUND(E217*F217,2)</f>
        <v>0</v>
      </c>
      <c r="H217" s="158">
        <v>0</v>
      </c>
      <c r="I217" s="157">
        <f>ROUND(E217*H217,2)</f>
        <v>0</v>
      </c>
      <c r="J217" s="158">
        <v>276</v>
      </c>
      <c r="K217" s="157">
        <f>ROUND(E217*J217,2)</f>
        <v>276</v>
      </c>
      <c r="L217" s="157">
        <v>21</v>
      </c>
      <c r="M217" s="157">
        <f>G217*(1+L217/100)</f>
        <v>0</v>
      </c>
      <c r="N217" s="157">
        <v>0</v>
      </c>
      <c r="O217" s="157">
        <f>ROUND(E217*N217,2)</f>
        <v>0</v>
      </c>
      <c r="P217" s="157">
        <v>0</v>
      </c>
      <c r="Q217" s="157">
        <f>ROUND(E217*P217,2)</f>
        <v>0</v>
      </c>
      <c r="R217" s="157"/>
      <c r="S217" s="157" t="s">
        <v>187</v>
      </c>
      <c r="T217" s="157" t="s">
        <v>168</v>
      </c>
      <c r="U217" s="157">
        <v>0.41599999999999998</v>
      </c>
      <c r="V217" s="157">
        <f>ROUND(E217*U217,2)</f>
        <v>0.42</v>
      </c>
      <c r="W217" s="157"/>
      <c r="X217" s="157" t="s">
        <v>169</v>
      </c>
      <c r="Y217" s="148"/>
      <c r="Z217" s="148"/>
      <c r="AA217" s="148"/>
      <c r="AB217" s="148"/>
      <c r="AC217" s="148"/>
      <c r="AD217" s="148"/>
      <c r="AE217" s="148"/>
      <c r="AF217" s="148"/>
      <c r="AG217" s="148" t="s">
        <v>407</v>
      </c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 x14ac:dyDescent="0.2">
      <c r="A218" s="155"/>
      <c r="B218" s="156"/>
      <c r="C218" s="187" t="s">
        <v>1410</v>
      </c>
      <c r="D218" s="185"/>
      <c r="E218" s="186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48"/>
      <c r="Z218" s="148"/>
      <c r="AA218" s="148"/>
      <c r="AB218" s="148"/>
      <c r="AC218" s="148"/>
      <c r="AD218" s="148"/>
      <c r="AE218" s="148"/>
      <c r="AF218" s="148"/>
      <c r="AG218" s="148" t="s">
        <v>200</v>
      </c>
      <c r="AH218" s="148">
        <v>0</v>
      </c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">
      <c r="A219" s="155"/>
      <c r="B219" s="156"/>
      <c r="C219" s="187" t="s">
        <v>67</v>
      </c>
      <c r="D219" s="185"/>
      <c r="E219" s="186">
        <v>1</v>
      </c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48"/>
      <c r="Z219" s="148"/>
      <c r="AA219" s="148"/>
      <c r="AB219" s="148"/>
      <c r="AC219" s="148"/>
      <c r="AD219" s="148"/>
      <c r="AE219" s="148"/>
      <c r="AF219" s="148"/>
      <c r="AG219" s="148" t="s">
        <v>200</v>
      </c>
      <c r="AH219" s="148">
        <v>0</v>
      </c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">
      <c r="A220" s="166">
        <v>73</v>
      </c>
      <c r="B220" s="167" t="s">
        <v>1577</v>
      </c>
      <c r="C220" s="181" t="s">
        <v>1578</v>
      </c>
      <c r="D220" s="168" t="s">
        <v>1542</v>
      </c>
      <c r="E220" s="169">
        <v>1</v>
      </c>
      <c r="F220" s="170"/>
      <c r="G220" s="171">
        <f>ROUND(E220*F220,2)</f>
        <v>0</v>
      </c>
      <c r="H220" s="158">
        <v>0</v>
      </c>
      <c r="I220" s="157">
        <f>ROUND(E220*H220,2)</f>
        <v>0</v>
      </c>
      <c r="J220" s="158">
        <v>486.5</v>
      </c>
      <c r="K220" s="157">
        <f>ROUND(E220*J220,2)</f>
        <v>486.5</v>
      </c>
      <c r="L220" s="157">
        <v>21</v>
      </c>
      <c r="M220" s="157">
        <f>G220*(1+L220/100)</f>
        <v>0</v>
      </c>
      <c r="N220" s="157">
        <v>0</v>
      </c>
      <c r="O220" s="157">
        <f>ROUND(E220*N220,2)</f>
        <v>0</v>
      </c>
      <c r="P220" s="157">
        <v>0</v>
      </c>
      <c r="Q220" s="157">
        <f>ROUND(E220*P220,2)</f>
        <v>0</v>
      </c>
      <c r="R220" s="157"/>
      <c r="S220" s="157" t="s">
        <v>187</v>
      </c>
      <c r="T220" s="157" t="s">
        <v>168</v>
      </c>
      <c r="U220" s="157">
        <v>0.84199999999999997</v>
      </c>
      <c r="V220" s="157">
        <f>ROUND(E220*U220,2)</f>
        <v>0.84</v>
      </c>
      <c r="W220" s="157"/>
      <c r="X220" s="157" t="s">
        <v>169</v>
      </c>
      <c r="Y220" s="148"/>
      <c r="Z220" s="148"/>
      <c r="AA220" s="148"/>
      <c r="AB220" s="148"/>
      <c r="AC220" s="148"/>
      <c r="AD220" s="148"/>
      <c r="AE220" s="148"/>
      <c r="AF220" s="148"/>
      <c r="AG220" s="148" t="s">
        <v>407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">
      <c r="A221" s="155"/>
      <c r="B221" s="156"/>
      <c r="C221" s="187" t="s">
        <v>1410</v>
      </c>
      <c r="D221" s="185"/>
      <c r="E221" s="186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48"/>
      <c r="Z221" s="148"/>
      <c r="AA221" s="148"/>
      <c r="AB221" s="148"/>
      <c r="AC221" s="148"/>
      <c r="AD221" s="148"/>
      <c r="AE221" s="148"/>
      <c r="AF221" s="148"/>
      <c r="AG221" s="148" t="s">
        <v>200</v>
      </c>
      <c r="AH221" s="148">
        <v>0</v>
      </c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">
      <c r="A222" s="155"/>
      <c r="B222" s="156"/>
      <c r="C222" s="187" t="s">
        <v>67</v>
      </c>
      <c r="D222" s="185"/>
      <c r="E222" s="186">
        <v>1</v>
      </c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48"/>
      <c r="Z222" s="148"/>
      <c r="AA222" s="148"/>
      <c r="AB222" s="148"/>
      <c r="AC222" s="148"/>
      <c r="AD222" s="148"/>
      <c r="AE222" s="148"/>
      <c r="AF222" s="148"/>
      <c r="AG222" s="148" t="s">
        <v>200</v>
      </c>
      <c r="AH222" s="148">
        <v>0</v>
      </c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">
      <c r="A223" s="166">
        <v>74</v>
      </c>
      <c r="B223" s="167" t="s">
        <v>1579</v>
      </c>
      <c r="C223" s="181" t="s">
        <v>1580</v>
      </c>
      <c r="D223" s="168" t="s">
        <v>242</v>
      </c>
      <c r="E223" s="169">
        <v>4</v>
      </c>
      <c r="F223" s="170"/>
      <c r="G223" s="171">
        <f>ROUND(E223*F223,2)</f>
        <v>0</v>
      </c>
      <c r="H223" s="158">
        <v>0</v>
      </c>
      <c r="I223" s="157">
        <f>ROUND(E223*H223,2)</f>
        <v>0</v>
      </c>
      <c r="J223" s="158">
        <v>1585.99</v>
      </c>
      <c r="K223" s="157">
        <f>ROUND(E223*J223,2)</f>
        <v>6343.96</v>
      </c>
      <c r="L223" s="157">
        <v>21</v>
      </c>
      <c r="M223" s="157">
        <f>G223*(1+L223/100)</f>
        <v>0</v>
      </c>
      <c r="N223" s="157">
        <v>0</v>
      </c>
      <c r="O223" s="157">
        <f>ROUND(E223*N223,2)</f>
        <v>0</v>
      </c>
      <c r="P223" s="157">
        <v>0</v>
      </c>
      <c r="Q223" s="157">
        <f>ROUND(E223*P223,2)</f>
        <v>0</v>
      </c>
      <c r="R223" s="157"/>
      <c r="S223" s="157" t="s">
        <v>187</v>
      </c>
      <c r="T223" s="157" t="s">
        <v>168</v>
      </c>
      <c r="U223" s="157">
        <v>2.0129999999999999</v>
      </c>
      <c r="V223" s="157">
        <f>ROUND(E223*U223,2)</f>
        <v>8.0500000000000007</v>
      </c>
      <c r="W223" s="157"/>
      <c r="X223" s="157" t="s">
        <v>169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407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 x14ac:dyDescent="0.2">
      <c r="A224" s="155"/>
      <c r="B224" s="156"/>
      <c r="C224" s="187" t="s">
        <v>1393</v>
      </c>
      <c r="D224" s="185"/>
      <c r="E224" s="186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48"/>
      <c r="Z224" s="148"/>
      <c r="AA224" s="148"/>
      <c r="AB224" s="148"/>
      <c r="AC224" s="148"/>
      <c r="AD224" s="148"/>
      <c r="AE224" s="148"/>
      <c r="AF224" s="148"/>
      <c r="AG224" s="148" t="s">
        <v>200</v>
      </c>
      <c r="AH224" s="148">
        <v>0</v>
      </c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outlineLevel="1" x14ac:dyDescent="0.2">
      <c r="A225" s="155"/>
      <c r="B225" s="156"/>
      <c r="C225" s="187" t="s">
        <v>75</v>
      </c>
      <c r="D225" s="185"/>
      <c r="E225" s="186">
        <v>4</v>
      </c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48"/>
      <c r="Z225" s="148"/>
      <c r="AA225" s="148"/>
      <c r="AB225" s="148"/>
      <c r="AC225" s="148"/>
      <c r="AD225" s="148"/>
      <c r="AE225" s="148"/>
      <c r="AF225" s="148"/>
      <c r="AG225" s="148" t="s">
        <v>200</v>
      </c>
      <c r="AH225" s="148">
        <v>0</v>
      </c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outlineLevel="1" x14ac:dyDescent="0.2">
      <c r="A226" s="172">
        <v>75</v>
      </c>
      <c r="B226" s="173" t="s">
        <v>1581</v>
      </c>
      <c r="C226" s="180" t="s">
        <v>1582</v>
      </c>
      <c r="D226" s="174" t="s">
        <v>231</v>
      </c>
      <c r="E226" s="175">
        <v>0.58252000000000004</v>
      </c>
      <c r="F226" s="176"/>
      <c r="G226" s="177">
        <f>ROUND(E226*F226,2)</f>
        <v>0</v>
      </c>
      <c r="H226" s="158">
        <v>0</v>
      </c>
      <c r="I226" s="157">
        <f>ROUND(E226*H226,2)</f>
        <v>0</v>
      </c>
      <c r="J226" s="158">
        <v>1855</v>
      </c>
      <c r="K226" s="157">
        <f>ROUND(E226*J226,2)</f>
        <v>1080.57</v>
      </c>
      <c r="L226" s="157">
        <v>21</v>
      </c>
      <c r="M226" s="157">
        <f>G226*(1+L226/100)</f>
        <v>0</v>
      </c>
      <c r="N226" s="157">
        <v>0</v>
      </c>
      <c r="O226" s="157">
        <f>ROUND(E226*N226,2)</f>
        <v>0</v>
      </c>
      <c r="P226" s="157">
        <v>0</v>
      </c>
      <c r="Q226" s="157">
        <f>ROUND(E226*P226,2)</f>
        <v>0</v>
      </c>
      <c r="R226" s="157"/>
      <c r="S226" s="157" t="s">
        <v>187</v>
      </c>
      <c r="T226" s="157" t="s">
        <v>168</v>
      </c>
      <c r="U226" s="157">
        <v>4.0430000000000001</v>
      </c>
      <c r="V226" s="157">
        <f>ROUND(E226*U226,2)</f>
        <v>2.36</v>
      </c>
      <c r="W226" s="157"/>
      <c r="X226" s="157" t="s">
        <v>169</v>
      </c>
      <c r="Y226" s="148"/>
      <c r="Z226" s="148"/>
      <c r="AA226" s="148"/>
      <c r="AB226" s="148"/>
      <c r="AC226" s="148"/>
      <c r="AD226" s="148"/>
      <c r="AE226" s="148"/>
      <c r="AF226" s="148"/>
      <c r="AG226" s="148" t="s">
        <v>407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 x14ac:dyDescent="0.2">
      <c r="A227" s="172">
        <v>76</v>
      </c>
      <c r="B227" s="173" t="s">
        <v>1583</v>
      </c>
      <c r="C227" s="180" t="s">
        <v>1584</v>
      </c>
      <c r="D227" s="174" t="s">
        <v>231</v>
      </c>
      <c r="E227" s="175">
        <v>0.16600000000000001</v>
      </c>
      <c r="F227" s="176"/>
      <c r="G227" s="177">
        <f>ROUND(E227*F227,2)</f>
        <v>0</v>
      </c>
      <c r="H227" s="158">
        <v>0</v>
      </c>
      <c r="I227" s="157">
        <f>ROUND(E227*H227,2)</f>
        <v>0</v>
      </c>
      <c r="J227" s="158">
        <v>1904</v>
      </c>
      <c r="K227" s="157">
        <f>ROUND(E227*J227,2)</f>
        <v>316.06</v>
      </c>
      <c r="L227" s="157">
        <v>21</v>
      </c>
      <c r="M227" s="157">
        <f>G227*(1+L227/100)</f>
        <v>0</v>
      </c>
      <c r="N227" s="157">
        <v>0</v>
      </c>
      <c r="O227" s="157">
        <f>ROUND(E227*N227,2)</f>
        <v>0</v>
      </c>
      <c r="P227" s="157">
        <v>0</v>
      </c>
      <c r="Q227" s="157">
        <f>ROUND(E227*P227,2)</f>
        <v>0</v>
      </c>
      <c r="R227" s="157"/>
      <c r="S227" s="157" t="s">
        <v>187</v>
      </c>
      <c r="T227" s="157" t="s">
        <v>168</v>
      </c>
      <c r="U227" s="157">
        <v>4.093</v>
      </c>
      <c r="V227" s="157">
        <f>ROUND(E227*U227,2)</f>
        <v>0.68</v>
      </c>
      <c r="W227" s="157"/>
      <c r="X227" s="157" t="s">
        <v>169</v>
      </c>
      <c r="Y227" s="148"/>
      <c r="Z227" s="148"/>
      <c r="AA227" s="148"/>
      <c r="AB227" s="148"/>
      <c r="AC227" s="148"/>
      <c r="AD227" s="148"/>
      <c r="AE227" s="148"/>
      <c r="AF227" s="148"/>
      <c r="AG227" s="148" t="s">
        <v>407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x14ac:dyDescent="0.2">
      <c r="A228" s="160" t="s">
        <v>162</v>
      </c>
      <c r="B228" s="161" t="s">
        <v>105</v>
      </c>
      <c r="C228" s="179" t="s">
        <v>106</v>
      </c>
      <c r="D228" s="162"/>
      <c r="E228" s="163"/>
      <c r="F228" s="164"/>
      <c r="G228" s="165">
        <f>SUMIF(AG229:AG259,"&lt;&gt;NOR",G229:G259)</f>
        <v>0</v>
      </c>
      <c r="H228" s="159"/>
      <c r="I228" s="159">
        <f>SUM(I229:I259)</f>
        <v>118853.73000000001</v>
      </c>
      <c r="J228" s="159"/>
      <c r="K228" s="159">
        <f>SUM(K229:K259)</f>
        <v>81978.490000000005</v>
      </c>
      <c r="L228" s="159"/>
      <c r="M228" s="159">
        <f>SUM(M229:M259)</f>
        <v>0</v>
      </c>
      <c r="N228" s="159"/>
      <c r="O228" s="159">
        <f>SUM(O229:O259)</f>
        <v>0</v>
      </c>
      <c r="P228" s="159"/>
      <c r="Q228" s="159">
        <f>SUM(Q229:Q259)</f>
        <v>0</v>
      </c>
      <c r="R228" s="159"/>
      <c r="S228" s="159"/>
      <c r="T228" s="159"/>
      <c r="U228" s="159"/>
      <c r="V228" s="159">
        <f>SUM(V229:V259)</f>
        <v>127.62</v>
      </c>
      <c r="W228" s="159"/>
      <c r="X228" s="159"/>
      <c r="Y228" s="148"/>
      <c r="AG228" t="s">
        <v>163</v>
      </c>
    </row>
    <row r="229" spans="1:60" outlineLevel="1" x14ac:dyDescent="0.2">
      <c r="A229" s="166">
        <v>77</v>
      </c>
      <c r="B229" s="167" t="s">
        <v>1369</v>
      </c>
      <c r="C229" s="181" t="s">
        <v>1370</v>
      </c>
      <c r="D229" s="168" t="s">
        <v>343</v>
      </c>
      <c r="E229" s="169">
        <v>33.5</v>
      </c>
      <c r="F229" s="170"/>
      <c r="G229" s="171">
        <f>ROUND(E229*F229,2)</f>
        <v>0</v>
      </c>
      <c r="H229" s="158">
        <v>0</v>
      </c>
      <c r="I229" s="157">
        <f>ROUND(E229*H229,2)</f>
        <v>0</v>
      </c>
      <c r="J229" s="158">
        <v>266.5</v>
      </c>
      <c r="K229" s="157">
        <f>ROUND(E229*J229,2)</f>
        <v>8927.75</v>
      </c>
      <c r="L229" s="157">
        <v>21</v>
      </c>
      <c r="M229" s="157">
        <f>G229*(1+L229/100)</f>
        <v>0</v>
      </c>
      <c r="N229" s="157">
        <v>0</v>
      </c>
      <c r="O229" s="157">
        <f>ROUND(E229*N229,2)</f>
        <v>0</v>
      </c>
      <c r="P229" s="157">
        <v>0</v>
      </c>
      <c r="Q229" s="157">
        <f>ROUND(E229*P229,2)</f>
        <v>0</v>
      </c>
      <c r="R229" s="157"/>
      <c r="S229" s="157" t="s">
        <v>187</v>
      </c>
      <c r="T229" s="157" t="s">
        <v>168</v>
      </c>
      <c r="U229" s="157">
        <v>0.43159999999999998</v>
      </c>
      <c r="V229" s="157">
        <f>ROUND(E229*U229,2)</f>
        <v>14.46</v>
      </c>
      <c r="W229" s="157"/>
      <c r="X229" s="157" t="s">
        <v>169</v>
      </c>
      <c r="Y229" s="148"/>
      <c r="Z229" s="148"/>
      <c r="AA229" s="148"/>
      <c r="AB229" s="148"/>
      <c r="AC229" s="148"/>
      <c r="AD229" s="148"/>
      <c r="AE229" s="148"/>
      <c r="AF229" s="148"/>
      <c r="AG229" s="148" t="s">
        <v>407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 x14ac:dyDescent="0.2">
      <c r="A230" s="155"/>
      <c r="B230" s="156"/>
      <c r="C230" s="187" t="s">
        <v>1585</v>
      </c>
      <c r="D230" s="185"/>
      <c r="E230" s="186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8"/>
      <c r="Z230" s="148"/>
      <c r="AA230" s="148"/>
      <c r="AB230" s="148"/>
      <c r="AC230" s="148"/>
      <c r="AD230" s="148"/>
      <c r="AE230" s="148"/>
      <c r="AF230" s="148"/>
      <c r="AG230" s="148" t="s">
        <v>200</v>
      </c>
      <c r="AH230" s="148">
        <v>0</v>
      </c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 x14ac:dyDescent="0.2">
      <c r="A231" s="155"/>
      <c r="B231" s="156"/>
      <c r="C231" s="187" t="s">
        <v>1586</v>
      </c>
      <c r="D231" s="185"/>
      <c r="E231" s="186">
        <v>33.5</v>
      </c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48"/>
      <c r="Z231" s="148"/>
      <c r="AA231" s="148"/>
      <c r="AB231" s="148"/>
      <c r="AC231" s="148"/>
      <c r="AD231" s="148"/>
      <c r="AE231" s="148"/>
      <c r="AF231" s="148"/>
      <c r="AG231" s="148" t="s">
        <v>200</v>
      </c>
      <c r="AH231" s="148">
        <v>0</v>
      </c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ht="22.5" outlineLevel="1" x14ac:dyDescent="0.2">
      <c r="A232" s="166">
        <v>78</v>
      </c>
      <c r="B232" s="167" t="s">
        <v>1373</v>
      </c>
      <c r="C232" s="181" t="s">
        <v>1374</v>
      </c>
      <c r="D232" s="168" t="s">
        <v>343</v>
      </c>
      <c r="E232" s="169">
        <v>35</v>
      </c>
      <c r="F232" s="170"/>
      <c r="G232" s="171">
        <f>ROUND(E232*F232,2)</f>
        <v>0</v>
      </c>
      <c r="H232" s="158">
        <v>177.61</v>
      </c>
      <c r="I232" s="157">
        <f>ROUND(E232*H232,2)</f>
        <v>6216.35</v>
      </c>
      <c r="J232" s="158">
        <v>0</v>
      </c>
      <c r="K232" s="157">
        <f>ROUND(E232*J232,2)</f>
        <v>0</v>
      </c>
      <c r="L232" s="157">
        <v>21</v>
      </c>
      <c r="M232" s="157">
        <f>G232*(1+L232/100)</f>
        <v>0</v>
      </c>
      <c r="N232" s="157">
        <v>0</v>
      </c>
      <c r="O232" s="157">
        <f>ROUND(E232*N232,2)</f>
        <v>0</v>
      </c>
      <c r="P232" s="157">
        <v>0</v>
      </c>
      <c r="Q232" s="157">
        <f>ROUND(E232*P232,2)</f>
        <v>0</v>
      </c>
      <c r="R232" s="157" t="s">
        <v>363</v>
      </c>
      <c r="S232" s="157" t="s">
        <v>187</v>
      </c>
      <c r="T232" s="157" t="s">
        <v>168</v>
      </c>
      <c r="U232" s="157">
        <v>0</v>
      </c>
      <c r="V232" s="157">
        <f>ROUND(E232*U232,2)</f>
        <v>0</v>
      </c>
      <c r="W232" s="157"/>
      <c r="X232" s="157" t="s">
        <v>183</v>
      </c>
      <c r="Y232" s="148"/>
      <c r="Z232" s="148"/>
      <c r="AA232" s="148"/>
      <c r="AB232" s="148"/>
      <c r="AC232" s="148"/>
      <c r="AD232" s="148"/>
      <c r="AE232" s="148"/>
      <c r="AF232" s="148"/>
      <c r="AG232" s="148" t="s">
        <v>1330</v>
      </c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outlineLevel="1" x14ac:dyDescent="0.2">
      <c r="A233" s="155"/>
      <c r="B233" s="156"/>
      <c r="C233" s="187" t="s">
        <v>1434</v>
      </c>
      <c r="D233" s="185"/>
      <c r="E233" s="186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48"/>
      <c r="Z233" s="148"/>
      <c r="AA233" s="148"/>
      <c r="AB233" s="148"/>
      <c r="AC233" s="148"/>
      <c r="AD233" s="148"/>
      <c r="AE233" s="148"/>
      <c r="AF233" s="148"/>
      <c r="AG233" s="148" t="s">
        <v>200</v>
      </c>
      <c r="AH233" s="148">
        <v>0</v>
      </c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outlineLevel="1" x14ac:dyDescent="0.2">
      <c r="A234" s="155"/>
      <c r="B234" s="156"/>
      <c r="C234" s="187" t="s">
        <v>1435</v>
      </c>
      <c r="D234" s="185"/>
      <c r="E234" s="186">
        <v>35</v>
      </c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48"/>
      <c r="Z234" s="148"/>
      <c r="AA234" s="148"/>
      <c r="AB234" s="148"/>
      <c r="AC234" s="148"/>
      <c r="AD234" s="148"/>
      <c r="AE234" s="148"/>
      <c r="AF234" s="148"/>
      <c r="AG234" s="148" t="s">
        <v>200</v>
      </c>
      <c r="AH234" s="148">
        <v>0</v>
      </c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1" x14ac:dyDescent="0.2">
      <c r="A235" s="166">
        <v>79</v>
      </c>
      <c r="B235" s="167" t="s">
        <v>1375</v>
      </c>
      <c r="C235" s="181" t="s">
        <v>1376</v>
      </c>
      <c r="D235" s="168" t="s">
        <v>343</v>
      </c>
      <c r="E235" s="169">
        <v>23.5</v>
      </c>
      <c r="F235" s="170"/>
      <c r="G235" s="171">
        <f>ROUND(E235*F235,2)</f>
        <v>0</v>
      </c>
      <c r="H235" s="158">
        <v>0</v>
      </c>
      <c r="I235" s="157">
        <f>ROUND(E235*H235,2)</f>
        <v>0</v>
      </c>
      <c r="J235" s="158">
        <v>287.5</v>
      </c>
      <c r="K235" s="157">
        <f>ROUND(E235*J235,2)</f>
        <v>6756.25</v>
      </c>
      <c r="L235" s="157">
        <v>21</v>
      </c>
      <c r="M235" s="157">
        <f>G235*(1+L235/100)</f>
        <v>0</v>
      </c>
      <c r="N235" s="157">
        <v>0</v>
      </c>
      <c r="O235" s="157">
        <f>ROUND(E235*N235,2)</f>
        <v>0</v>
      </c>
      <c r="P235" s="157">
        <v>0</v>
      </c>
      <c r="Q235" s="157">
        <f>ROUND(E235*P235,2)</f>
        <v>0</v>
      </c>
      <c r="R235" s="157"/>
      <c r="S235" s="157" t="s">
        <v>187</v>
      </c>
      <c r="T235" s="157" t="s">
        <v>168</v>
      </c>
      <c r="U235" s="157">
        <v>0.44556000000000001</v>
      </c>
      <c r="V235" s="157">
        <f>ROUND(E235*U235,2)</f>
        <v>10.47</v>
      </c>
      <c r="W235" s="157"/>
      <c r="X235" s="157" t="s">
        <v>169</v>
      </c>
      <c r="Y235" s="148"/>
      <c r="Z235" s="148"/>
      <c r="AA235" s="148"/>
      <c r="AB235" s="148"/>
      <c r="AC235" s="148"/>
      <c r="AD235" s="148"/>
      <c r="AE235" s="148"/>
      <c r="AF235" s="148"/>
      <c r="AG235" s="148" t="s">
        <v>407</v>
      </c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 x14ac:dyDescent="0.2">
      <c r="A236" s="155"/>
      <c r="B236" s="156"/>
      <c r="C236" s="187" t="s">
        <v>1587</v>
      </c>
      <c r="D236" s="185"/>
      <c r="E236" s="186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48"/>
      <c r="Z236" s="148"/>
      <c r="AA236" s="148"/>
      <c r="AB236" s="148"/>
      <c r="AC236" s="148"/>
      <c r="AD236" s="148"/>
      <c r="AE236" s="148"/>
      <c r="AF236" s="148"/>
      <c r="AG236" s="148" t="s">
        <v>200</v>
      </c>
      <c r="AH236" s="148">
        <v>0</v>
      </c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1" x14ac:dyDescent="0.2">
      <c r="A237" s="155"/>
      <c r="B237" s="156"/>
      <c r="C237" s="187" t="s">
        <v>1588</v>
      </c>
      <c r="D237" s="185"/>
      <c r="E237" s="186">
        <v>23.5</v>
      </c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48"/>
      <c r="Z237" s="148"/>
      <c r="AA237" s="148"/>
      <c r="AB237" s="148"/>
      <c r="AC237" s="148"/>
      <c r="AD237" s="148"/>
      <c r="AE237" s="148"/>
      <c r="AF237" s="148"/>
      <c r="AG237" s="148" t="s">
        <v>200</v>
      </c>
      <c r="AH237" s="148">
        <v>0</v>
      </c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ht="22.5" outlineLevel="1" x14ac:dyDescent="0.2">
      <c r="A238" s="166">
        <v>80</v>
      </c>
      <c r="B238" s="167" t="s">
        <v>1379</v>
      </c>
      <c r="C238" s="181" t="s">
        <v>1380</v>
      </c>
      <c r="D238" s="168" t="s">
        <v>343</v>
      </c>
      <c r="E238" s="169">
        <v>25</v>
      </c>
      <c r="F238" s="170"/>
      <c r="G238" s="171">
        <f>ROUND(E238*F238,2)</f>
        <v>0</v>
      </c>
      <c r="H238" s="158">
        <v>284.3</v>
      </c>
      <c r="I238" s="157">
        <f>ROUND(E238*H238,2)</f>
        <v>7107.5</v>
      </c>
      <c r="J238" s="158">
        <v>0</v>
      </c>
      <c r="K238" s="157">
        <f>ROUND(E238*J238,2)</f>
        <v>0</v>
      </c>
      <c r="L238" s="157">
        <v>21</v>
      </c>
      <c r="M238" s="157">
        <f>G238*(1+L238/100)</f>
        <v>0</v>
      </c>
      <c r="N238" s="157">
        <v>0</v>
      </c>
      <c r="O238" s="157">
        <f>ROUND(E238*N238,2)</f>
        <v>0</v>
      </c>
      <c r="P238" s="157">
        <v>0</v>
      </c>
      <c r="Q238" s="157">
        <f>ROUND(E238*P238,2)</f>
        <v>0</v>
      </c>
      <c r="R238" s="157" t="s">
        <v>363</v>
      </c>
      <c r="S238" s="157" t="s">
        <v>187</v>
      </c>
      <c r="T238" s="157" t="s">
        <v>168</v>
      </c>
      <c r="U238" s="157">
        <v>0</v>
      </c>
      <c r="V238" s="157">
        <f>ROUND(E238*U238,2)</f>
        <v>0</v>
      </c>
      <c r="W238" s="157"/>
      <c r="X238" s="157" t="s">
        <v>183</v>
      </c>
      <c r="Y238" s="148"/>
      <c r="Z238" s="148"/>
      <c r="AA238" s="148"/>
      <c r="AB238" s="148"/>
      <c r="AC238" s="148"/>
      <c r="AD238" s="148"/>
      <c r="AE238" s="148"/>
      <c r="AF238" s="148"/>
      <c r="AG238" s="148" t="s">
        <v>1330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 x14ac:dyDescent="0.2">
      <c r="A239" s="155"/>
      <c r="B239" s="156"/>
      <c r="C239" s="187" t="s">
        <v>1377</v>
      </c>
      <c r="D239" s="185"/>
      <c r="E239" s="186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48"/>
      <c r="Z239" s="148"/>
      <c r="AA239" s="148"/>
      <c r="AB239" s="148"/>
      <c r="AC239" s="148"/>
      <c r="AD239" s="148"/>
      <c r="AE239" s="148"/>
      <c r="AF239" s="148"/>
      <c r="AG239" s="148" t="s">
        <v>200</v>
      </c>
      <c r="AH239" s="148">
        <v>0</v>
      </c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 x14ac:dyDescent="0.2">
      <c r="A240" s="155"/>
      <c r="B240" s="156"/>
      <c r="C240" s="187" t="s">
        <v>1378</v>
      </c>
      <c r="D240" s="185"/>
      <c r="E240" s="186">
        <v>25</v>
      </c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48"/>
      <c r="Z240" s="148"/>
      <c r="AA240" s="148"/>
      <c r="AB240" s="148"/>
      <c r="AC240" s="148"/>
      <c r="AD240" s="148"/>
      <c r="AE240" s="148"/>
      <c r="AF240" s="148"/>
      <c r="AG240" s="148" t="s">
        <v>200</v>
      </c>
      <c r="AH240" s="148">
        <v>0</v>
      </c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 x14ac:dyDescent="0.2">
      <c r="A241" s="166">
        <v>81</v>
      </c>
      <c r="B241" s="167" t="s">
        <v>1381</v>
      </c>
      <c r="C241" s="181" t="s">
        <v>1382</v>
      </c>
      <c r="D241" s="168" t="s">
        <v>343</v>
      </c>
      <c r="E241" s="169">
        <v>148.5</v>
      </c>
      <c r="F241" s="170"/>
      <c r="G241" s="171">
        <f>ROUND(E241*F241,2)</f>
        <v>0</v>
      </c>
      <c r="H241" s="158">
        <v>0</v>
      </c>
      <c r="I241" s="157">
        <f>ROUND(E241*H241,2)</f>
        <v>0</v>
      </c>
      <c r="J241" s="158">
        <v>296.5</v>
      </c>
      <c r="K241" s="157">
        <f>ROUND(E241*J241,2)</f>
        <v>44030.25</v>
      </c>
      <c r="L241" s="157">
        <v>21</v>
      </c>
      <c r="M241" s="157">
        <f>G241*(1+L241/100)</f>
        <v>0</v>
      </c>
      <c r="N241" s="157">
        <v>0</v>
      </c>
      <c r="O241" s="157">
        <f>ROUND(E241*N241,2)</f>
        <v>0</v>
      </c>
      <c r="P241" s="157">
        <v>0</v>
      </c>
      <c r="Q241" s="157">
        <f>ROUND(E241*P241,2)</f>
        <v>0</v>
      </c>
      <c r="R241" s="157"/>
      <c r="S241" s="157" t="s">
        <v>187</v>
      </c>
      <c r="T241" s="157" t="s">
        <v>168</v>
      </c>
      <c r="U241" s="157">
        <v>0.45556000000000002</v>
      </c>
      <c r="V241" s="157">
        <f>ROUND(E241*U241,2)</f>
        <v>67.650000000000006</v>
      </c>
      <c r="W241" s="157"/>
      <c r="X241" s="157" t="s">
        <v>169</v>
      </c>
      <c r="Y241" s="148"/>
      <c r="Z241" s="148"/>
      <c r="AA241" s="148"/>
      <c r="AB241" s="148"/>
      <c r="AC241" s="148"/>
      <c r="AD241" s="148"/>
      <c r="AE241" s="148"/>
      <c r="AF241" s="148"/>
      <c r="AG241" s="148" t="s">
        <v>407</v>
      </c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1" x14ac:dyDescent="0.2">
      <c r="A242" s="155"/>
      <c r="B242" s="156"/>
      <c r="C242" s="187" t="s">
        <v>1589</v>
      </c>
      <c r="D242" s="185"/>
      <c r="E242" s="186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48"/>
      <c r="Z242" s="148"/>
      <c r="AA242" s="148"/>
      <c r="AB242" s="148"/>
      <c r="AC242" s="148"/>
      <c r="AD242" s="148"/>
      <c r="AE242" s="148"/>
      <c r="AF242" s="148"/>
      <c r="AG242" s="148" t="s">
        <v>200</v>
      </c>
      <c r="AH242" s="148">
        <v>0</v>
      </c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outlineLevel="1" x14ac:dyDescent="0.2">
      <c r="A243" s="155"/>
      <c r="B243" s="156"/>
      <c r="C243" s="187" t="s">
        <v>1590</v>
      </c>
      <c r="D243" s="185"/>
      <c r="E243" s="186">
        <v>148.5</v>
      </c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48"/>
      <c r="Z243" s="148"/>
      <c r="AA243" s="148"/>
      <c r="AB243" s="148"/>
      <c r="AC243" s="148"/>
      <c r="AD243" s="148"/>
      <c r="AE243" s="148"/>
      <c r="AF243" s="148"/>
      <c r="AG243" s="148" t="s">
        <v>200</v>
      </c>
      <c r="AH243" s="148">
        <v>0</v>
      </c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ht="22.5" outlineLevel="1" x14ac:dyDescent="0.2">
      <c r="A244" s="166">
        <v>82</v>
      </c>
      <c r="B244" s="167" t="s">
        <v>1383</v>
      </c>
      <c r="C244" s="181" t="s">
        <v>1384</v>
      </c>
      <c r="D244" s="168" t="s">
        <v>343</v>
      </c>
      <c r="E244" s="169">
        <v>156</v>
      </c>
      <c r="F244" s="170"/>
      <c r="G244" s="171">
        <f>ROUND(E244*F244,2)</f>
        <v>0</v>
      </c>
      <c r="H244" s="158">
        <v>425.33</v>
      </c>
      <c r="I244" s="157">
        <f>ROUND(E244*H244,2)</f>
        <v>66351.48</v>
      </c>
      <c r="J244" s="158">
        <v>0</v>
      </c>
      <c r="K244" s="157">
        <f>ROUND(E244*J244,2)</f>
        <v>0</v>
      </c>
      <c r="L244" s="157">
        <v>21</v>
      </c>
      <c r="M244" s="157">
        <f>G244*(1+L244/100)</f>
        <v>0</v>
      </c>
      <c r="N244" s="157">
        <v>0</v>
      </c>
      <c r="O244" s="157">
        <f>ROUND(E244*N244,2)</f>
        <v>0</v>
      </c>
      <c r="P244" s="157">
        <v>0</v>
      </c>
      <c r="Q244" s="157">
        <f>ROUND(E244*P244,2)</f>
        <v>0</v>
      </c>
      <c r="R244" s="157" t="s">
        <v>363</v>
      </c>
      <c r="S244" s="157" t="s">
        <v>187</v>
      </c>
      <c r="T244" s="157" t="s">
        <v>168</v>
      </c>
      <c r="U244" s="157">
        <v>0</v>
      </c>
      <c r="V244" s="157">
        <f>ROUND(E244*U244,2)</f>
        <v>0</v>
      </c>
      <c r="W244" s="157"/>
      <c r="X244" s="157" t="s">
        <v>183</v>
      </c>
      <c r="Y244" s="148"/>
      <c r="Z244" s="148"/>
      <c r="AA244" s="148"/>
      <c r="AB244" s="148"/>
      <c r="AC244" s="148"/>
      <c r="AD244" s="148"/>
      <c r="AE244" s="148"/>
      <c r="AF244" s="148"/>
      <c r="AG244" s="148" t="s">
        <v>1330</v>
      </c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1" x14ac:dyDescent="0.2">
      <c r="A245" s="155"/>
      <c r="B245" s="156"/>
      <c r="C245" s="187" t="s">
        <v>1440</v>
      </c>
      <c r="D245" s="185"/>
      <c r="E245" s="186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48"/>
      <c r="Z245" s="148"/>
      <c r="AA245" s="148"/>
      <c r="AB245" s="148"/>
      <c r="AC245" s="148"/>
      <c r="AD245" s="148"/>
      <c r="AE245" s="148"/>
      <c r="AF245" s="148"/>
      <c r="AG245" s="148" t="s">
        <v>200</v>
      </c>
      <c r="AH245" s="148">
        <v>0</v>
      </c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outlineLevel="1" x14ac:dyDescent="0.2">
      <c r="A246" s="155"/>
      <c r="B246" s="156"/>
      <c r="C246" s="187" t="s">
        <v>1441</v>
      </c>
      <c r="D246" s="185"/>
      <c r="E246" s="186">
        <v>156</v>
      </c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48"/>
      <c r="Z246" s="148"/>
      <c r="AA246" s="148"/>
      <c r="AB246" s="148"/>
      <c r="AC246" s="148"/>
      <c r="AD246" s="148"/>
      <c r="AE246" s="148"/>
      <c r="AF246" s="148"/>
      <c r="AG246" s="148" t="s">
        <v>200</v>
      </c>
      <c r="AH246" s="148">
        <v>0</v>
      </c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1" x14ac:dyDescent="0.2">
      <c r="A247" s="166">
        <v>83</v>
      </c>
      <c r="B247" s="167" t="s">
        <v>1591</v>
      </c>
      <c r="C247" s="181" t="s">
        <v>1592</v>
      </c>
      <c r="D247" s="168" t="s">
        <v>343</v>
      </c>
      <c r="E247" s="169">
        <v>62</v>
      </c>
      <c r="F247" s="170"/>
      <c r="G247" s="171">
        <f>ROUND(E247*F247,2)</f>
        <v>0</v>
      </c>
      <c r="H247" s="158">
        <v>0</v>
      </c>
      <c r="I247" s="157">
        <f>ROUND(E247*H247,2)</f>
        <v>0</v>
      </c>
      <c r="J247" s="158">
        <v>319</v>
      </c>
      <c r="K247" s="157">
        <f>ROUND(E247*J247,2)</f>
        <v>19778</v>
      </c>
      <c r="L247" s="157">
        <v>21</v>
      </c>
      <c r="M247" s="157">
        <f>G247*(1+L247/100)</f>
        <v>0</v>
      </c>
      <c r="N247" s="157">
        <v>0</v>
      </c>
      <c r="O247" s="157">
        <f>ROUND(E247*N247,2)</f>
        <v>0</v>
      </c>
      <c r="P247" s="157">
        <v>0</v>
      </c>
      <c r="Q247" s="157">
        <f>ROUND(E247*P247,2)</f>
        <v>0</v>
      </c>
      <c r="R247" s="157"/>
      <c r="S247" s="157" t="s">
        <v>187</v>
      </c>
      <c r="T247" s="157" t="s">
        <v>168</v>
      </c>
      <c r="U247" s="157">
        <v>0.47355999999999998</v>
      </c>
      <c r="V247" s="157">
        <f>ROUND(E247*U247,2)</f>
        <v>29.36</v>
      </c>
      <c r="W247" s="157"/>
      <c r="X247" s="157" t="s">
        <v>169</v>
      </c>
      <c r="Y247" s="148"/>
      <c r="Z247" s="148"/>
      <c r="AA247" s="148"/>
      <c r="AB247" s="148"/>
      <c r="AC247" s="148"/>
      <c r="AD247" s="148"/>
      <c r="AE247" s="148"/>
      <c r="AF247" s="148"/>
      <c r="AG247" s="148" t="s">
        <v>407</v>
      </c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1" x14ac:dyDescent="0.2">
      <c r="A248" s="155"/>
      <c r="B248" s="156"/>
      <c r="C248" s="187" t="s">
        <v>1593</v>
      </c>
      <c r="D248" s="185"/>
      <c r="E248" s="186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48"/>
      <c r="Z248" s="148"/>
      <c r="AA248" s="148"/>
      <c r="AB248" s="148"/>
      <c r="AC248" s="148"/>
      <c r="AD248" s="148"/>
      <c r="AE248" s="148"/>
      <c r="AF248" s="148"/>
      <c r="AG248" s="148" t="s">
        <v>200</v>
      </c>
      <c r="AH248" s="148">
        <v>0</v>
      </c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1" x14ac:dyDescent="0.2">
      <c r="A249" s="155"/>
      <c r="B249" s="156"/>
      <c r="C249" s="187" t="s">
        <v>1594</v>
      </c>
      <c r="D249" s="185"/>
      <c r="E249" s="186">
        <v>62</v>
      </c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48"/>
      <c r="Z249" s="148"/>
      <c r="AA249" s="148"/>
      <c r="AB249" s="148"/>
      <c r="AC249" s="148"/>
      <c r="AD249" s="148"/>
      <c r="AE249" s="148"/>
      <c r="AF249" s="148"/>
      <c r="AG249" s="148" t="s">
        <v>200</v>
      </c>
      <c r="AH249" s="148">
        <v>0</v>
      </c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ht="22.5" outlineLevel="1" x14ac:dyDescent="0.2">
      <c r="A250" s="166">
        <v>84</v>
      </c>
      <c r="B250" s="167" t="s">
        <v>1595</v>
      </c>
      <c r="C250" s="181" t="s">
        <v>1596</v>
      </c>
      <c r="D250" s="168" t="s">
        <v>343</v>
      </c>
      <c r="E250" s="169">
        <v>65</v>
      </c>
      <c r="F250" s="170"/>
      <c r="G250" s="171">
        <f>ROUND(E250*F250,2)</f>
        <v>0</v>
      </c>
      <c r="H250" s="158">
        <v>512.55999999999995</v>
      </c>
      <c r="I250" s="157">
        <f>ROUND(E250*H250,2)</f>
        <v>33316.400000000001</v>
      </c>
      <c r="J250" s="158">
        <v>0</v>
      </c>
      <c r="K250" s="157">
        <f>ROUND(E250*J250,2)</f>
        <v>0</v>
      </c>
      <c r="L250" s="157">
        <v>21</v>
      </c>
      <c r="M250" s="157">
        <f>G250*(1+L250/100)</f>
        <v>0</v>
      </c>
      <c r="N250" s="157">
        <v>0</v>
      </c>
      <c r="O250" s="157">
        <f>ROUND(E250*N250,2)</f>
        <v>0</v>
      </c>
      <c r="P250" s="157">
        <v>0</v>
      </c>
      <c r="Q250" s="157">
        <f>ROUND(E250*P250,2)</f>
        <v>0</v>
      </c>
      <c r="R250" s="157" t="s">
        <v>363</v>
      </c>
      <c r="S250" s="157" t="s">
        <v>187</v>
      </c>
      <c r="T250" s="157" t="s">
        <v>168</v>
      </c>
      <c r="U250" s="157">
        <v>0</v>
      </c>
      <c r="V250" s="157">
        <f>ROUND(E250*U250,2)</f>
        <v>0</v>
      </c>
      <c r="W250" s="157"/>
      <c r="X250" s="157" t="s">
        <v>183</v>
      </c>
      <c r="Y250" s="148"/>
      <c r="Z250" s="148"/>
      <c r="AA250" s="148"/>
      <c r="AB250" s="148"/>
      <c r="AC250" s="148"/>
      <c r="AD250" s="148"/>
      <c r="AE250" s="148"/>
      <c r="AF250" s="148"/>
      <c r="AG250" s="148" t="s">
        <v>1330</v>
      </c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1" x14ac:dyDescent="0.2">
      <c r="A251" s="155"/>
      <c r="B251" s="156"/>
      <c r="C251" s="187" t="s">
        <v>1444</v>
      </c>
      <c r="D251" s="185"/>
      <c r="E251" s="186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48"/>
      <c r="Z251" s="148"/>
      <c r="AA251" s="148"/>
      <c r="AB251" s="148"/>
      <c r="AC251" s="148"/>
      <c r="AD251" s="148"/>
      <c r="AE251" s="148"/>
      <c r="AF251" s="148"/>
      <c r="AG251" s="148" t="s">
        <v>200</v>
      </c>
      <c r="AH251" s="148">
        <v>0</v>
      </c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outlineLevel="1" x14ac:dyDescent="0.2">
      <c r="A252" s="155"/>
      <c r="B252" s="156"/>
      <c r="C252" s="187" t="s">
        <v>1445</v>
      </c>
      <c r="D252" s="185"/>
      <c r="E252" s="186">
        <v>65</v>
      </c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48"/>
      <c r="Z252" s="148"/>
      <c r="AA252" s="148"/>
      <c r="AB252" s="148"/>
      <c r="AC252" s="148"/>
      <c r="AD252" s="148"/>
      <c r="AE252" s="148"/>
      <c r="AF252" s="148"/>
      <c r="AG252" s="148" t="s">
        <v>200</v>
      </c>
      <c r="AH252" s="148">
        <v>0</v>
      </c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outlineLevel="1" x14ac:dyDescent="0.2">
      <c r="A253" s="166">
        <v>85</v>
      </c>
      <c r="B253" s="167" t="s">
        <v>1597</v>
      </c>
      <c r="C253" s="181" t="s">
        <v>1598</v>
      </c>
      <c r="D253" s="168" t="s">
        <v>242</v>
      </c>
      <c r="E253" s="169">
        <v>6</v>
      </c>
      <c r="F253" s="170"/>
      <c r="G253" s="171">
        <f>ROUND(E253*F253,2)</f>
        <v>0</v>
      </c>
      <c r="H253" s="158">
        <v>458</v>
      </c>
      <c r="I253" s="157">
        <f>ROUND(E253*H253,2)</f>
        <v>2748</v>
      </c>
      <c r="J253" s="158">
        <v>0</v>
      </c>
      <c r="K253" s="157">
        <f>ROUND(E253*J253,2)</f>
        <v>0</v>
      </c>
      <c r="L253" s="157">
        <v>21</v>
      </c>
      <c r="M253" s="157">
        <f>G253*(1+L253/100)</f>
        <v>0</v>
      </c>
      <c r="N253" s="157">
        <v>0</v>
      </c>
      <c r="O253" s="157">
        <f>ROUND(E253*N253,2)</f>
        <v>0</v>
      </c>
      <c r="P253" s="157">
        <v>0</v>
      </c>
      <c r="Q253" s="157">
        <f>ROUND(E253*P253,2)</f>
        <v>0</v>
      </c>
      <c r="R253" s="157" t="s">
        <v>363</v>
      </c>
      <c r="S253" s="157" t="s">
        <v>187</v>
      </c>
      <c r="T253" s="157" t="s">
        <v>168</v>
      </c>
      <c r="U253" s="157">
        <v>0</v>
      </c>
      <c r="V253" s="157">
        <f>ROUND(E253*U253,2)</f>
        <v>0</v>
      </c>
      <c r="W253" s="157"/>
      <c r="X253" s="157" t="s">
        <v>183</v>
      </c>
      <c r="Y253" s="148"/>
      <c r="Z253" s="148"/>
      <c r="AA253" s="148"/>
      <c r="AB253" s="148"/>
      <c r="AC253" s="148"/>
      <c r="AD253" s="148"/>
      <c r="AE253" s="148"/>
      <c r="AF253" s="148"/>
      <c r="AG253" s="148" t="s">
        <v>1330</v>
      </c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 x14ac:dyDescent="0.2">
      <c r="A254" s="155"/>
      <c r="B254" s="156"/>
      <c r="C254" s="187" t="s">
        <v>1431</v>
      </c>
      <c r="D254" s="185"/>
      <c r="E254" s="186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48"/>
      <c r="Z254" s="148"/>
      <c r="AA254" s="148"/>
      <c r="AB254" s="148"/>
      <c r="AC254" s="148"/>
      <c r="AD254" s="148"/>
      <c r="AE254" s="148"/>
      <c r="AF254" s="148"/>
      <c r="AG254" s="148" t="s">
        <v>200</v>
      </c>
      <c r="AH254" s="148">
        <v>0</v>
      </c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 x14ac:dyDescent="0.2">
      <c r="A255" s="155"/>
      <c r="B255" s="156"/>
      <c r="C255" s="187" t="s">
        <v>77</v>
      </c>
      <c r="D255" s="185"/>
      <c r="E255" s="186">
        <v>6</v>
      </c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48"/>
      <c r="Z255" s="148"/>
      <c r="AA255" s="148"/>
      <c r="AB255" s="148"/>
      <c r="AC255" s="148"/>
      <c r="AD255" s="148"/>
      <c r="AE255" s="148"/>
      <c r="AF255" s="148"/>
      <c r="AG255" s="148" t="s">
        <v>200</v>
      </c>
      <c r="AH255" s="148">
        <v>0</v>
      </c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">
      <c r="A256" s="166">
        <v>86</v>
      </c>
      <c r="B256" s="167" t="s">
        <v>1599</v>
      </c>
      <c r="C256" s="181" t="s">
        <v>1600</v>
      </c>
      <c r="D256" s="168" t="s">
        <v>242</v>
      </c>
      <c r="E256" s="169">
        <v>6</v>
      </c>
      <c r="F256" s="170"/>
      <c r="G256" s="171">
        <f>ROUND(E256*F256,2)</f>
        <v>0</v>
      </c>
      <c r="H256" s="158">
        <v>519</v>
      </c>
      <c r="I256" s="157">
        <f>ROUND(E256*H256,2)</f>
        <v>3114</v>
      </c>
      <c r="J256" s="158">
        <v>0</v>
      </c>
      <c r="K256" s="157">
        <f>ROUND(E256*J256,2)</f>
        <v>0</v>
      </c>
      <c r="L256" s="157">
        <v>21</v>
      </c>
      <c r="M256" s="157">
        <f>G256*(1+L256/100)</f>
        <v>0</v>
      </c>
      <c r="N256" s="157">
        <v>0</v>
      </c>
      <c r="O256" s="157">
        <f>ROUND(E256*N256,2)</f>
        <v>0</v>
      </c>
      <c r="P256" s="157">
        <v>0</v>
      </c>
      <c r="Q256" s="157">
        <f>ROUND(E256*P256,2)</f>
        <v>0</v>
      </c>
      <c r="R256" s="157" t="s">
        <v>363</v>
      </c>
      <c r="S256" s="157" t="s">
        <v>187</v>
      </c>
      <c r="T256" s="157" t="s">
        <v>168</v>
      </c>
      <c r="U256" s="157">
        <v>0</v>
      </c>
      <c r="V256" s="157">
        <f>ROUND(E256*U256,2)</f>
        <v>0</v>
      </c>
      <c r="W256" s="157"/>
      <c r="X256" s="157" t="s">
        <v>183</v>
      </c>
      <c r="Y256" s="148"/>
      <c r="Z256" s="148"/>
      <c r="AA256" s="148"/>
      <c r="AB256" s="148"/>
      <c r="AC256" s="148"/>
      <c r="AD256" s="148"/>
      <c r="AE256" s="148"/>
      <c r="AF256" s="148"/>
      <c r="AG256" s="148" t="s">
        <v>184</v>
      </c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 x14ac:dyDescent="0.2">
      <c r="A257" s="155"/>
      <c r="B257" s="156"/>
      <c r="C257" s="187" t="s">
        <v>1431</v>
      </c>
      <c r="D257" s="185"/>
      <c r="E257" s="186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48"/>
      <c r="Z257" s="148"/>
      <c r="AA257" s="148"/>
      <c r="AB257" s="148"/>
      <c r="AC257" s="148"/>
      <c r="AD257" s="148"/>
      <c r="AE257" s="148"/>
      <c r="AF257" s="148"/>
      <c r="AG257" s="148" t="s">
        <v>200</v>
      </c>
      <c r="AH257" s="148">
        <v>0</v>
      </c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 x14ac:dyDescent="0.2">
      <c r="A258" s="155"/>
      <c r="B258" s="156"/>
      <c r="C258" s="187" t="s">
        <v>77</v>
      </c>
      <c r="D258" s="185"/>
      <c r="E258" s="186">
        <v>6</v>
      </c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48"/>
      <c r="Z258" s="148"/>
      <c r="AA258" s="148"/>
      <c r="AB258" s="148"/>
      <c r="AC258" s="148"/>
      <c r="AD258" s="148"/>
      <c r="AE258" s="148"/>
      <c r="AF258" s="148"/>
      <c r="AG258" s="148" t="s">
        <v>200</v>
      </c>
      <c r="AH258" s="148">
        <v>0</v>
      </c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 x14ac:dyDescent="0.2">
      <c r="A259" s="172">
        <v>87</v>
      </c>
      <c r="B259" s="173" t="s">
        <v>1385</v>
      </c>
      <c r="C259" s="180" t="s">
        <v>1386</v>
      </c>
      <c r="D259" s="174" t="s">
        <v>231</v>
      </c>
      <c r="E259" s="175">
        <v>1.7484200000000001</v>
      </c>
      <c r="F259" s="176"/>
      <c r="G259" s="177">
        <f>ROUND(E259*F259,2)</f>
        <v>0</v>
      </c>
      <c r="H259" s="158">
        <v>0</v>
      </c>
      <c r="I259" s="157">
        <f>ROUND(E259*H259,2)</f>
        <v>0</v>
      </c>
      <c r="J259" s="158">
        <v>1421.99</v>
      </c>
      <c r="K259" s="157">
        <f>ROUND(E259*J259,2)</f>
        <v>2486.2399999999998</v>
      </c>
      <c r="L259" s="157">
        <v>21</v>
      </c>
      <c r="M259" s="157">
        <f>G259*(1+L259/100)</f>
        <v>0</v>
      </c>
      <c r="N259" s="157">
        <v>0</v>
      </c>
      <c r="O259" s="157">
        <f>ROUND(E259*N259,2)</f>
        <v>0</v>
      </c>
      <c r="P259" s="157">
        <v>0</v>
      </c>
      <c r="Q259" s="157">
        <f>ROUND(E259*P259,2)</f>
        <v>0</v>
      </c>
      <c r="R259" s="157"/>
      <c r="S259" s="157" t="s">
        <v>187</v>
      </c>
      <c r="T259" s="157" t="s">
        <v>168</v>
      </c>
      <c r="U259" s="157">
        <v>3.246</v>
      </c>
      <c r="V259" s="157">
        <f>ROUND(E259*U259,2)</f>
        <v>5.68</v>
      </c>
      <c r="W259" s="157"/>
      <c r="X259" s="157" t="s">
        <v>169</v>
      </c>
      <c r="Y259" s="148"/>
      <c r="Z259" s="148"/>
      <c r="AA259" s="148"/>
      <c r="AB259" s="148"/>
      <c r="AC259" s="148"/>
      <c r="AD259" s="148"/>
      <c r="AE259" s="148"/>
      <c r="AF259" s="148"/>
      <c r="AG259" s="148" t="s">
        <v>407</v>
      </c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x14ac:dyDescent="0.2">
      <c r="A260" s="160" t="s">
        <v>162</v>
      </c>
      <c r="B260" s="161" t="s">
        <v>107</v>
      </c>
      <c r="C260" s="179" t="s">
        <v>108</v>
      </c>
      <c r="D260" s="162"/>
      <c r="E260" s="163"/>
      <c r="F260" s="164"/>
      <c r="G260" s="165">
        <f>SUMIF(AG261:AG324,"&lt;&gt;NOR",G261:G324)</f>
        <v>0</v>
      </c>
      <c r="H260" s="159"/>
      <c r="I260" s="159">
        <f>SUM(I261:I324)</f>
        <v>102435.13</v>
      </c>
      <c r="J260" s="159"/>
      <c r="K260" s="159">
        <f>SUM(K261:K324)</f>
        <v>8680.7800000000007</v>
      </c>
      <c r="L260" s="159"/>
      <c r="M260" s="159">
        <f>SUM(M261:M324)</f>
        <v>0</v>
      </c>
      <c r="N260" s="159"/>
      <c r="O260" s="159">
        <f>SUM(O261:O324)</f>
        <v>0</v>
      </c>
      <c r="P260" s="159"/>
      <c r="Q260" s="159">
        <f>SUM(Q261:Q324)</f>
        <v>0</v>
      </c>
      <c r="R260" s="159"/>
      <c r="S260" s="159"/>
      <c r="T260" s="159"/>
      <c r="U260" s="159"/>
      <c r="V260" s="159">
        <f>SUM(V261:V324)</f>
        <v>4.7300000000000004</v>
      </c>
      <c r="W260" s="159"/>
      <c r="X260" s="159"/>
      <c r="Y260" s="148"/>
      <c r="AG260" t="s">
        <v>163</v>
      </c>
    </row>
    <row r="261" spans="1:60" outlineLevel="1" x14ac:dyDescent="0.2">
      <c r="A261" s="166">
        <v>88</v>
      </c>
      <c r="B261" s="167" t="s">
        <v>1601</v>
      </c>
      <c r="C261" s="181" t="s">
        <v>1602</v>
      </c>
      <c r="D261" s="168" t="s">
        <v>1542</v>
      </c>
      <c r="E261" s="169">
        <v>1</v>
      </c>
      <c r="F261" s="170"/>
      <c r="G261" s="171">
        <f>ROUND(E261*F261,2)</f>
        <v>0</v>
      </c>
      <c r="H261" s="158">
        <v>0</v>
      </c>
      <c r="I261" s="157">
        <f>ROUND(E261*H261,2)</f>
        <v>0</v>
      </c>
      <c r="J261" s="158">
        <v>1064</v>
      </c>
      <c r="K261" s="157">
        <f>ROUND(E261*J261,2)</f>
        <v>1064</v>
      </c>
      <c r="L261" s="157">
        <v>21</v>
      </c>
      <c r="M261" s="157">
        <f>G261*(1+L261/100)</f>
        <v>0</v>
      </c>
      <c r="N261" s="157">
        <v>0</v>
      </c>
      <c r="O261" s="157">
        <f>ROUND(E261*N261,2)</f>
        <v>0</v>
      </c>
      <c r="P261" s="157">
        <v>0</v>
      </c>
      <c r="Q261" s="157">
        <f>ROUND(E261*P261,2)</f>
        <v>0</v>
      </c>
      <c r="R261" s="157"/>
      <c r="S261" s="157" t="s">
        <v>187</v>
      </c>
      <c r="T261" s="157" t="s">
        <v>168</v>
      </c>
      <c r="U261" s="157">
        <v>1.3240000000000001</v>
      </c>
      <c r="V261" s="157">
        <f>ROUND(E261*U261,2)</f>
        <v>1.32</v>
      </c>
      <c r="W261" s="157"/>
      <c r="X261" s="157" t="s">
        <v>169</v>
      </c>
      <c r="Y261" s="148"/>
      <c r="Z261" s="148"/>
      <c r="AA261" s="148"/>
      <c r="AB261" s="148"/>
      <c r="AC261" s="148"/>
      <c r="AD261" s="148"/>
      <c r="AE261" s="148"/>
      <c r="AF261" s="148"/>
      <c r="AG261" s="148" t="s">
        <v>407</v>
      </c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outlineLevel="1" x14ac:dyDescent="0.2">
      <c r="A262" s="155"/>
      <c r="B262" s="156"/>
      <c r="C262" s="187" t="s">
        <v>1410</v>
      </c>
      <c r="D262" s="185"/>
      <c r="E262" s="186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48"/>
      <c r="Z262" s="148"/>
      <c r="AA262" s="148"/>
      <c r="AB262" s="148"/>
      <c r="AC262" s="148"/>
      <c r="AD262" s="148"/>
      <c r="AE262" s="148"/>
      <c r="AF262" s="148"/>
      <c r="AG262" s="148" t="s">
        <v>200</v>
      </c>
      <c r="AH262" s="148">
        <v>0</v>
      </c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 x14ac:dyDescent="0.2">
      <c r="A263" s="155"/>
      <c r="B263" s="156"/>
      <c r="C263" s="187" t="s">
        <v>67</v>
      </c>
      <c r="D263" s="185"/>
      <c r="E263" s="186">
        <v>1</v>
      </c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48"/>
      <c r="Z263" s="148"/>
      <c r="AA263" s="148"/>
      <c r="AB263" s="148"/>
      <c r="AC263" s="148"/>
      <c r="AD263" s="148"/>
      <c r="AE263" s="148"/>
      <c r="AF263" s="148"/>
      <c r="AG263" s="148" t="s">
        <v>200</v>
      </c>
      <c r="AH263" s="148">
        <v>0</v>
      </c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ht="22.5" outlineLevel="1" x14ac:dyDescent="0.2">
      <c r="A264" s="166">
        <v>89</v>
      </c>
      <c r="B264" s="167" t="s">
        <v>1603</v>
      </c>
      <c r="C264" s="181" t="s">
        <v>1604</v>
      </c>
      <c r="D264" s="168" t="s">
        <v>242</v>
      </c>
      <c r="E264" s="169">
        <v>1</v>
      </c>
      <c r="F264" s="170"/>
      <c r="G264" s="171">
        <f>ROUND(E264*F264,2)</f>
        <v>0</v>
      </c>
      <c r="H264" s="158">
        <v>11825</v>
      </c>
      <c r="I264" s="157">
        <f>ROUND(E264*H264,2)</f>
        <v>11825</v>
      </c>
      <c r="J264" s="158">
        <v>0</v>
      </c>
      <c r="K264" s="157">
        <f>ROUND(E264*J264,2)</f>
        <v>0</v>
      </c>
      <c r="L264" s="157">
        <v>21</v>
      </c>
      <c r="M264" s="157">
        <f>G264*(1+L264/100)</f>
        <v>0</v>
      </c>
      <c r="N264" s="157">
        <v>0</v>
      </c>
      <c r="O264" s="157">
        <f>ROUND(E264*N264,2)</f>
        <v>0</v>
      </c>
      <c r="P264" s="157">
        <v>0</v>
      </c>
      <c r="Q264" s="157">
        <f>ROUND(E264*P264,2)</f>
        <v>0</v>
      </c>
      <c r="R264" s="157"/>
      <c r="S264" s="157" t="s">
        <v>167</v>
      </c>
      <c r="T264" s="157" t="s">
        <v>168</v>
      </c>
      <c r="U264" s="157">
        <v>0</v>
      </c>
      <c r="V264" s="157">
        <f>ROUND(E264*U264,2)</f>
        <v>0</v>
      </c>
      <c r="W264" s="157"/>
      <c r="X264" s="157" t="s">
        <v>183</v>
      </c>
      <c r="Y264" s="148"/>
      <c r="Z264" s="148"/>
      <c r="AA264" s="148"/>
      <c r="AB264" s="148"/>
      <c r="AC264" s="148"/>
      <c r="AD264" s="148"/>
      <c r="AE264" s="148"/>
      <c r="AF264" s="148"/>
      <c r="AG264" s="148" t="s">
        <v>1330</v>
      </c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 x14ac:dyDescent="0.2">
      <c r="A265" s="155"/>
      <c r="B265" s="156"/>
      <c r="C265" s="187" t="s">
        <v>1410</v>
      </c>
      <c r="D265" s="185"/>
      <c r="E265" s="186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48"/>
      <c r="Z265" s="148"/>
      <c r="AA265" s="148"/>
      <c r="AB265" s="148"/>
      <c r="AC265" s="148"/>
      <c r="AD265" s="148"/>
      <c r="AE265" s="148"/>
      <c r="AF265" s="148"/>
      <c r="AG265" s="148" t="s">
        <v>200</v>
      </c>
      <c r="AH265" s="148">
        <v>0</v>
      </c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outlineLevel="1" x14ac:dyDescent="0.2">
      <c r="A266" s="155"/>
      <c r="B266" s="156"/>
      <c r="C266" s="187" t="s">
        <v>67</v>
      </c>
      <c r="D266" s="185"/>
      <c r="E266" s="186">
        <v>1</v>
      </c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48"/>
      <c r="Z266" s="148"/>
      <c r="AA266" s="148"/>
      <c r="AB266" s="148"/>
      <c r="AC266" s="148"/>
      <c r="AD266" s="148"/>
      <c r="AE266" s="148"/>
      <c r="AF266" s="148"/>
      <c r="AG266" s="148" t="s">
        <v>200</v>
      </c>
      <c r="AH266" s="148">
        <v>0</v>
      </c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 x14ac:dyDescent="0.2">
      <c r="A267" s="166">
        <v>90</v>
      </c>
      <c r="B267" s="167" t="s">
        <v>1605</v>
      </c>
      <c r="C267" s="181" t="s">
        <v>1606</v>
      </c>
      <c r="D267" s="168" t="s">
        <v>1542</v>
      </c>
      <c r="E267" s="169">
        <v>2</v>
      </c>
      <c r="F267" s="170"/>
      <c r="G267" s="171">
        <f>ROUND(E267*F267,2)</f>
        <v>0</v>
      </c>
      <c r="H267" s="158">
        <v>0</v>
      </c>
      <c r="I267" s="157">
        <f>ROUND(E267*H267,2)</f>
        <v>0</v>
      </c>
      <c r="J267" s="158">
        <v>1292.01</v>
      </c>
      <c r="K267" s="157">
        <f>ROUND(E267*J267,2)</f>
        <v>2584.02</v>
      </c>
      <c r="L267" s="157">
        <v>21</v>
      </c>
      <c r="M267" s="157">
        <f>G267*(1+L267/100)</f>
        <v>0</v>
      </c>
      <c r="N267" s="157">
        <v>0</v>
      </c>
      <c r="O267" s="157">
        <f>ROUND(E267*N267,2)</f>
        <v>0</v>
      </c>
      <c r="P267" s="157">
        <v>0</v>
      </c>
      <c r="Q267" s="157">
        <f>ROUND(E267*P267,2)</f>
        <v>0</v>
      </c>
      <c r="R267" s="157"/>
      <c r="S267" s="157" t="s">
        <v>187</v>
      </c>
      <c r="T267" s="157" t="s">
        <v>168</v>
      </c>
      <c r="U267" s="157">
        <v>1.645</v>
      </c>
      <c r="V267" s="157">
        <f>ROUND(E267*U267,2)</f>
        <v>3.29</v>
      </c>
      <c r="W267" s="157"/>
      <c r="X267" s="157" t="s">
        <v>169</v>
      </c>
      <c r="Y267" s="148"/>
      <c r="Z267" s="148"/>
      <c r="AA267" s="148"/>
      <c r="AB267" s="148"/>
      <c r="AC267" s="148"/>
      <c r="AD267" s="148"/>
      <c r="AE267" s="148"/>
      <c r="AF267" s="148"/>
      <c r="AG267" s="148" t="s">
        <v>407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 x14ac:dyDescent="0.2">
      <c r="A268" s="155"/>
      <c r="B268" s="156"/>
      <c r="C268" s="187" t="s">
        <v>1327</v>
      </c>
      <c r="D268" s="185"/>
      <c r="E268" s="186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48"/>
      <c r="Z268" s="148"/>
      <c r="AA268" s="148"/>
      <c r="AB268" s="148"/>
      <c r="AC268" s="148"/>
      <c r="AD268" s="148"/>
      <c r="AE268" s="148"/>
      <c r="AF268" s="148"/>
      <c r="AG268" s="148" t="s">
        <v>200</v>
      </c>
      <c r="AH268" s="148">
        <v>0</v>
      </c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 x14ac:dyDescent="0.2">
      <c r="A269" s="155"/>
      <c r="B269" s="156"/>
      <c r="C269" s="187" t="s">
        <v>69</v>
      </c>
      <c r="D269" s="185"/>
      <c r="E269" s="186">
        <v>2</v>
      </c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48"/>
      <c r="Z269" s="148"/>
      <c r="AA269" s="148"/>
      <c r="AB269" s="148"/>
      <c r="AC269" s="148"/>
      <c r="AD269" s="148"/>
      <c r="AE269" s="148"/>
      <c r="AF269" s="148"/>
      <c r="AG269" s="148" t="s">
        <v>200</v>
      </c>
      <c r="AH269" s="148">
        <v>0</v>
      </c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ht="22.5" outlineLevel="1" x14ac:dyDescent="0.2">
      <c r="A270" s="166">
        <v>91</v>
      </c>
      <c r="B270" s="167" t="s">
        <v>1607</v>
      </c>
      <c r="C270" s="181" t="s">
        <v>1608</v>
      </c>
      <c r="D270" s="168" t="s">
        <v>242</v>
      </c>
      <c r="E270" s="169">
        <v>1</v>
      </c>
      <c r="F270" s="170"/>
      <c r="G270" s="171">
        <f>ROUND(E270*F270,2)</f>
        <v>0</v>
      </c>
      <c r="H270" s="158">
        <v>14925</v>
      </c>
      <c r="I270" s="157">
        <f>ROUND(E270*H270,2)</f>
        <v>14925</v>
      </c>
      <c r="J270" s="158">
        <v>0</v>
      </c>
      <c r="K270" s="157">
        <f>ROUND(E270*J270,2)</f>
        <v>0</v>
      </c>
      <c r="L270" s="157">
        <v>21</v>
      </c>
      <c r="M270" s="157">
        <f>G270*(1+L270/100)</f>
        <v>0</v>
      </c>
      <c r="N270" s="157">
        <v>0</v>
      </c>
      <c r="O270" s="157">
        <f>ROUND(E270*N270,2)</f>
        <v>0</v>
      </c>
      <c r="P270" s="157">
        <v>0</v>
      </c>
      <c r="Q270" s="157">
        <f>ROUND(E270*P270,2)</f>
        <v>0</v>
      </c>
      <c r="R270" s="157"/>
      <c r="S270" s="157" t="s">
        <v>167</v>
      </c>
      <c r="T270" s="157" t="s">
        <v>168</v>
      </c>
      <c r="U270" s="157">
        <v>0</v>
      </c>
      <c r="V270" s="157">
        <f>ROUND(E270*U270,2)</f>
        <v>0</v>
      </c>
      <c r="W270" s="157"/>
      <c r="X270" s="157" t="s">
        <v>183</v>
      </c>
      <c r="Y270" s="148"/>
      <c r="Z270" s="148"/>
      <c r="AA270" s="148"/>
      <c r="AB270" s="148"/>
      <c r="AC270" s="148"/>
      <c r="AD270" s="148"/>
      <c r="AE270" s="148"/>
      <c r="AF270" s="148"/>
      <c r="AG270" s="148" t="s">
        <v>1330</v>
      </c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 x14ac:dyDescent="0.2">
      <c r="A271" s="155"/>
      <c r="B271" s="156"/>
      <c r="C271" s="187" t="s">
        <v>1410</v>
      </c>
      <c r="D271" s="185"/>
      <c r="E271" s="186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48"/>
      <c r="Z271" s="148"/>
      <c r="AA271" s="148"/>
      <c r="AB271" s="148"/>
      <c r="AC271" s="148"/>
      <c r="AD271" s="148"/>
      <c r="AE271" s="148"/>
      <c r="AF271" s="148"/>
      <c r="AG271" s="148" t="s">
        <v>200</v>
      </c>
      <c r="AH271" s="148">
        <v>0</v>
      </c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 x14ac:dyDescent="0.2">
      <c r="A272" s="155"/>
      <c r="B272" s="156"/>
      <c r="C272" s="187" t="s">
        <v>67</v>
      </c>
      <c r="D272" s="185"/>
      <c r="E272" s="186">
        <v>1</v>
      </c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48"/>
      <c r="Z272" s="148"/>
      <c r="AA272" s="148"/>
      <c r="AB272" s="148"/>
      <c r="AC272" s="148"/>
      <c r="AD272" s="148"/>
      <c r="AE272" s="148"/>
      <c r="AF272" s="148"/>
      <c r="AG272" s="148" t="s">
        <v>200</v>
      </c>
      <c r="AH272" s="148">
        <v>0</v>
      </c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ht="22.5" outlineLevel="1" x14ac:dyDescent="0.2">
      <c r="A273" s="166">
        <v>92</v>
      </c>
      <c r="B273" s="167" t="s">
        <v>1609</v>
      </c>
      <c r="C273" s="181" t="s">
        <v>1610</v>
      </c>
      <c r="D273" s="168" t="s">
        <v>242</v>
      </c>
      <c r="E273" s="169">
        <v>1</v>
      </c>
      <c r="F273" s="170"/>
      <c r="G273" s="171">
        <f>ROUND(E273*F273,2)</f>
        <v>0</v>
      </c>
      <c r="H273" s="158">
        <v>17530</v>
      </c>
      <c r="I273" s="157">
        <f>ROUND(E273*H273,2)</f>
        <v>17530</v>
      </c>
      <c r="J273" s="158">
        <v>0</v>
      </c>
      <c r="K273" s="157">
        <f>ROUND(E273*J273,2)</f>
        <v>0</v>
      </c>
      <c r="L273" s="157">
        <v>21</v>
      </c>
      <c r="M273" s="157">
        <f>G273*(1+L273/100)</f>
        <v>0</v>
      </c>
      <c r="N273" s="157">
        <v>0</v>
      </c>
      <c r="O273" s="157">
        <f>ROUND(E273*N273,2)</f>
        <v>0</v>
      </c>
      <c r="P273" s="157">
        <v>0</v>
      </c>
      <c r="Q273" s="157">
        <f>ROUND(E273*P273,2)</f>
        <v>0</v>
      </c>
      <c r="R273" s="157"/>
      <c r="S273" s="157" t="s">
        <v>167</v>
      </c>
      <c r="T273" s="157" t="s">
        <v>168</v>
      </c>
      <c r="U273" s="157">
        <v>0</v>
      </c>
      <c r="V273" s="157">
        <f>ROUND(E273*U273,2)</f>
        <v>0</v>
      </c>
      <c r="W273" s="157"/>
      <c r="X273" s="157" t="s">
        <v>183</v>
      </c>
      <c r="Y273" s="148"/>
      <c r="Z273" s="148"/>
      <c r="AA273" s="148"/>
      <c r="AB273" s="148"/>
      <c r="AC273" s="148"/>
      <c r="AD273" s="148"/>
      <c r="AE273" s="148"/>
      <c r="AF273" s="148"/>
      <c r="AG273" s="148" t="s">
        <v>1330</v>
      </c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outlineLevel="1" x14ac:dyDescent="0.2">
      <c r="A274" s="155"/>
      <c r="B274" s="156"/>
      <c r="C274" s="187" t="s">
        <v>1410</v>
      </c>
      <c r="D274" s="185"/>
      <c r="E274" s="186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48"/>
      <c r="Z274" s="148"/>
      <c r="AA274" s="148"/>
      <c r="AB274" s="148"/>
      <c r="AC274" s="148"/>
      <c r="AD274" s="148"/>
      <c r="AE274" s="148"/>
      <c r="AF274" s="148"/>
      <c r="AG274" s="148" t="s">
        <v>200</v>
      </c>
      <c r="AH274" s="148">
        <v>0</v>
      </c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outlineLevel="1" x14ac:dyDescent="0.2">
      <c r="A275" s="155"/>
      <c r="B275" s="156"/>
      <c r="C275" s="187" t="s">
        <v>67</v>
      </c>
      <c r="D275" s="185"/>
      <c r="E275" s="186">
        <v>1</v>
      </c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48"/>
      <c r="Z275" s="148"/>
      <c r="AA275" s="148"/>
      <c r="AB275" s="148"/>
      <c r="AC275" s="148"/>
      <c r="AD275" s="148"/>
      <c r="AE275" s="148"/>
      <c r="AF275" s="148"/>
      <c r="AG275" s="148" t="s">
        <v>200</v>
      </c>
      <c r="AH275" s="148">
        <v>0</v>
      </c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 x14ac:dyDescent="0.2">
      <c r="A276" s="166">
        <v>93</v>
      </c>
      <c r="B276" s="167" t="s">
        <v>1611</v>
      </c>
      <c r="C276" s="181" t="s">
        <v>1612</v>
      </c>
      <c r="D276" s="168" t="s">
        <v>242</v>
      </c>
      <c r="E276" s="169">
        <v>3</v>
      </c>
      <c r="F276" s="170"/>
      <c r="G276" s="171">
        <f>ROUND(E276*F276,2)</f>
        <v>0</v>
      </c>
      <c r="H276" s="158">
        <v>1135</v>
      </c>
      <c r="I276" s="157">
        <f>ROUND(E276*H276,2)</f>
        <v>3405</v>
      </c>
      <c r="J276" s="158">
        <v>0</v>
      </c>
      <c r="K276" s="157">
        <f>ROUND(E276*J276,2)</f>
        <v>0</v>
      </c>
      <c r="L276" s="157">
        <v>21</v>
      </c>
      <c r="M276" s="157">
        <f>G276*(1+L276/100)</f>
        <v>0</v>
      </c>
      <c r="N276" s="157">
        <v>0</v>
      </c>
      <c r="O276" s="157">
        <f>ROUND(E276*N276,2)</f>
        <v>0</v>
      </c>
      <c r="P276" s="157">
        <v>0</v>
      </c>
      <c r="Q276" s="157">
        <f>ROUND(E276*P276,2)</f>
        <v>0</v>
      </c>
      <c r="R276" s="157"/>
      <c r="S276" s="157" t="s">
        <v>167</v>
      </c>
      <c r="T276" s="157" t="s">
        <v>168</v>
      </c>
      <c r="U276" s="157">
        <v>0</v>
      </c>
      <c r="V276" s="157">
        <f>ROUND(E276*U276,2)</f>
        <v>0</v>
      </c>
      <c r="W276" s="157"/>
      <c r="X276" s="157" t="s">
        <v>183</v>
      </c>
      <c r="Y276" s="148"/>
      <c r="Z276" s="148"/>
      <c r="AA276" s="148"/>
      <c r="AB276" s="148"/>
      <c r="AC276" s="148"/>
      <c r="AD276" s="148"/>
      <c r="AE276" s="148"/>
      <c r="AF276" s="148"/>
      <c r="AG276" s="148" t="s">
        <v>1330</v>
      </c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outlineLevel="1" x14ac:dyDescent="0.2">
      <c r="A277" s="155"/>
      <c r="B277" s="156"/>
      <c r="C277" s="187" t="s">
        <v>1418</v>
      </c>
      <c r="D277" s="185"/>
      <c r="E277" s="186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48"/>
      <c r="Z277" s="148"/>
      <c r="AA277" s="148"/>
      <c r="AB277" s="148"/>
      <c r="AC277" s="148"/>
      <c r="AD277" s="148"/>
      <c r="AE277" s="148"/>
      <c r="AF277" s="148"/>
      <c r="AG277" s="148" t="s">
        <v>200</v>
      </c>
      <c r="AH277" s="148">
        <v>0</v>
      </c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</row>
    <row r="278" spans="1:60" outlineLevel="1" x14ac:dyDescent="0.2">
      <c r="A278" s="155"/>
      <c r="B278" s="156"/>
      <c r="C278" s="187" t="s">
        <v>71</v>
      </c>
      <c r="D278" s="185"/>
      <c r="E278" s="186">
        <v>3</v>
      </c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48"/>
      <c r="Z278" s="148"/>
      <c r="AA278" s="148"/>
      <c r="AB278" s="148"/>
      <c r="AC278" s="148"/>
      <c r="AD278" s="148"/>
      <c r="AE278" s="148"/>
      <c r="AF278" s="148"/>
      <c r="AG278" s="148" t="s">
        <v>200</v>
      </c>
      <c r="AH278" s="148">
        <v>0</v>
      </c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ht="22.5" outlineLevel="1" x14ac:dyDescent="0.2">
      <c r="A279" s="166">
        <v>94</v>
      </c>
      <c r="B279" s="167" t="s">
        <v>1613</v>
      </c>
      <c r="C279" s="181" t="s">
        <v>1614</v>
      </c>
      <c r="D279" s="168" t="s">
        <v>242</v>
      </c>
      <c r="E279" s="169">
        <v>1</v>
      </c>
      <c r="F279" s="170"/>
      <c r="G279" s="171">
        <f>ROUND(E279*F279,2)</f>
        <v>0</v>
      </c>
      <c r="H279" s="158">
        <v>7252</v>
      </c>
      <c r="I279" s="157">
        <f>ROUND(E279*H279,2)</f>
        <v>7252</v>
      </c>
      <c r="J279" s="158">
        <v>0</v>
      </c>
      <c r="K279" s="157">
        <f>ROUND(E279*J279,2)</f>
        <v>0</v>
      </c>
      <c r="L279" s="157">
        <v>21</v>
      </c>
      <c r="M279" s="157">
        <f>G279*(1+L279/100)</f>
        <v>0</v>
      </c>
      <c r="N279" s="157">
        <v>0</v>
      </c>
      <c r="O279" s="157">
        <f>ROUND(E279*N279,2)</f>
        <v>0</v>
      </c>
      <c r="P279" s="157">
        <v>0</v>
      </c>
      <c r="Q279" s="157">
        <f>ROUND(E279*P279,2)</f>
        <v>0</v>
      </c>
      <c r="R279" s="157" t="s">
        <v>363</v>
      </c>
      <c r="S279" s="157" t="s">
        <v>187</v>
      </c>
      <c r="T279" s="157" t="s">
        <v>168</v>
      </c>
      <c r="U279" s="157">
        <v>0</v>
      </c>
      <c r="V279" s="157">
        <f>ROUND(E279*U279,2)</f>
        <v>0</v>
      </c>
      <c r="W279" s="157"/>
      <c r="X279" s="157" t="s">
        <v>183</v>
      </c>
      <c r="Y279" s="148"/>
      <c r="Z279" s="148"/>
      <c r="AA279" s="148"/>
      <c r="AB279" s="148"/>
      <c r="AC279" s="148"/>
      <c r="AD279" s="148"/>
      <c r="AE279" s="148"/>
      <c r="AF279" s="148"/>
      <c r="AG279" s="148" t="s">
        <v>1330</v>
      </c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outlineLevel="1" x14ac:dyDescent="0.2">
      <c r="A280" s="155"/>
      <c r="B280" s="156"/>
      <c r="C280" s="187" t="s">
        <v>1410</v>
      </c>
      <c r="D280" s="185"/>
      <c r="E280" s="186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48"/>
      <c r="Z280" s="148"/>
      <c r="AA280" s="148"/>
      <c r="AB280" s="148"/>
      <c r="AC280" s="148"/>
      <c r="AD280" s="148"/>
      <c r="AE280" s="148"/>
      <c r="AF280" s="148"/>
      <c r="AG280" s="148" t="s">
        <v>200</v>
      </c>
      <c r="AH280" s="148">
        <v>0</v>
      </c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</row>
    <row r="281" spans="1:60" outlineLevel="1" x14ac:dyDescent="0.2">
      <c r="A281" s="155"/>
      <c r="B281" s="156"/>
      <c r="C281" s="187" t="s">
        <v>67</v>
      </c>
      <c r="D281" s="185"/>
      <c r="E281" s="186">
        <v>1</v>
      </c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48"/>
      <c r="Z281" s="148"/>
      <c r="AA281" s="148"/>
      <c r="AB281" s="148"/>
      <c r="AC281" s="148"/>
      <c r="AD281" s="148"/>
      <c r="AE281" s="148"/>
      <c r="AF281" s="148"/>
      <c r="AG281" s="148" t="s">
        <v>200</v>
      </c>
      <c r="AH281" s="148">
        <v>0</v>
      </c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ht="22.5" outlineLevel="1" x14ac:dyDescent="0.2">
      <c r="A282" s="166">
        <v>95</v>
      </c>
      <c r="B282" s="167" t="s">
        <v>1615</v>
      </c>
      <c r="C282" s="181" t="s">
        <v>1616</v>
      </c>
      <c r="D282" s="168" t="s">
        <v>242</v>
      </c>
      <c r="E282" s="169">
        <v>1</v>
      </c>
      <c r="F282" s="170"/>
      <c r="G282" s="171">
        <f>ROUND(E282*F282,2)</f>
        <v>0</v>
      </c>
      <c r="H282" s="158">
        <v>7896</v>
      </c>
      <c r="I282" s="157">
        <f>ROUND(E282*H282,2)</f>
        <v>7896</v>
      </c>
      <c r="J282" s="158">
        <v>0</v>
      </c>
      <c r="K282" s="157">
        <f>ROUND(E282*J282,2)</f>
        <v>0</v>
      </c>
      <c r="L282" s="157">
        <v>21</v>
      </c>
      <c r="M282" s="157">
        <f>G282*(1+L282/100)</f>
        <v>0</v>
      </c>
      <c r="N282" s="157">
        <v>0</v>
      </c>
      <c r="O282" s="157">
        <f>ROUND(E282*N282,2)</f>
        <v>0</v>
      </c>
      <c r="P282" s="157">
        <v>0</v>
      </c>
      <c r="Q282" s="157">
        <f>ROUND(E282*P282,2)</f>
        <v>0</v>
      </c>
      <c r="R282" s="157" t="s">
        <v>363</v>
      </c>
      <c r="S282" s="157" t="s">
        <v>187</v>
      </c>
      <c r="T282" s="157" t="s">
        <v>168</v>
      </c>
      <c r="U282" s="157">
        <v>0</v>
      </c>
      <c r="V282" s="157">
        <f>ROUND(E282*U282,2)</f>
        <v>0</v>
      </c>
      <c r="W282" s="157"/>
      <c r="X282" s="157" t="s">
        <v>183</v>
      </c>
      <c r="Y282" s="148"/>
      <c r="Z282" s="148"/>
      <c r="AA282" s="148"/>
      <c r="AB282" s="148"/>
      <c r="AC282" s="148"/>
      <c r="AD282" s="148"/>
      <c r="AE282" s="148"/>
      <c r="AF282" s="148"/>
      <c r="AG282" s="148" t="s">
        <v>1330</v>
      </c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outlineLevel="1" x14ac:dyDescent="0.2">
      <c r="A283" s="155"/>
      <c r="B283" s="156"/>
      <c r="C283" s="187" t="s">
        <v>1410</v>
      </c>
      <c r="D283" s="185"/>
      <c r="E283" s="186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48"/>
      <c r="Z283" s="148"/>
      <c r="AA283" s="148"/>
      <c r="AB283" s="148"/>
      <c r="AC283" s="148"/>
      <c r="AD283" s="148"/>
      <c r="AE283" s="148"/>
      <c r="AF283" s="148"/>
      <c r="AG283" s="148" t="s">
        <v>200</v>
      </c>
      <c r="AH283" s="148">
        <v>0</v>
      </c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</row>
    <row r="284" spans="1:60" outlineLevel="1" x14ac:dyDescent="0.2">
      <c r="A284" s="155"/>
      <c r="B284" s="156"/>
      <c r="C284" s="187" t="s">
        <v>67</v>
      </c>
      <c r="D284" s="185"/>
      <c r="E284" s="186">
        <v>1</v>
      </c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48"/>
      <c r="Z284" s="148"/>
      <c r="AA284" s="148"/>
      <c r="AB284" s="148"/>
      <c r="AC284" s="148"/>
      <c r="AD284" s="148"/>
      <c r="AE284" s="148"/>
      <c r="AF284" s="148"/>
      <c r="AG284" s="148" t="s">
        <v>200</v>
      </c>
      <c r="AH284" s="148">
        <v>0</v>
      </c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outlineLevel="1" x14ac:dyDescent="0.2">
      <c r="A285" s="166">
        <v>96</v>
      </c>
      <c r="B285" s="167" t="s">
        <v>1617</v>
      </c>
      <c r="C285" s="181" t="s">
        <v>1618</v>
      </c>
      <c r="D285" s="168" t="s">
        <v>242</v>
      </c>
      <c r="E285" s="169">
        <v>6</v>
      </c>
      <c r="F285" s="170"/>
      <c r="G285" s="171">
        <f>ROUND(E285*F285,2)</f>
        <v>0</v>
      </c>
      <c r="H285" s="158">
        <v>751.65</v>
      </c>
      <c r="I285" s="157">
        <f>ROUND(E285*H285,2)</f>
        <v>4509.8999999999996</v>
      </c>
      <c r="J285" s="158">
        <v>0</v>
      </c>
      <c r="K285" s="157">
        <f>ROUND(E285*J285,2)</f>
        <v>0</v>
      </c>
      <c r="L285" s="157">
        <v>21</v>
      </c>
      <c r="M285" s="157">
        <f>G285*(1+L285/100)</f>
        <v>0</v>
      </c>
      <c r="N285" s="157">
        <v>0</v>
      </c>
      <c r="O285" s="157">
        <f>ROUND(E285*N285,2)</f>
        <v>0</v>
      </c>
      <c r="P285" s="157">
        <v>0</v>
      </c>
      <c r="Q285" s="157">
        <f>ROUND(E285*P285,2)</f>
        <v>0</v>
      </c>
      <c r="R285" s="157" t="s">
        <v>363</v>
      </c>
      <c r="S285" s="157" t="s">
        <v>187</v>
      </c>
      <c r="T285" s="157" t="s">
        <v>168</v>
      </c>
      <c r="U285" s="157">
        <v>0</v>
      </c>
      <c r="V285" s="157">
        <f>ROUND(E285*U285,2)</f>
        <v>0</v>
      </c>
      <c r="W285" s="157"/>
      <c r="X285" s="157" t="s">
        <v>183</v>
      </c>
      <c r="Y285" s="148"/>
      <c r="Z285" s="148"/>
      <c r="AA285" s="148"/>
      <c r="AB285" s="148"/>
      <c r="AC285" s="148"/>
      <c r="AD285" s="148"/>
      <c r="AE285" s="148"/>
      <c r="AF285" s="148"/>
      <c r="AG285" s="148" t="s">
        <v>1330</v>
      </c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outlineLevel="1" x14ac:dyDescent="0.2">
      <c r="A286" s="155"/>
      <c r="B286" s="156"/>
      <c r="C286" s="187" t="s">
        <v>1431</v>
      </c>
      <c r="D286" s="185"/>
      <c r="E286" s="186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48"/>
      <c r="Z286" s="148"/>
      <c r="AA286" s="148"/>
      <c r="AB286" s="148"/>
      <c r="AC286" s="148"/>
      <c r="AD286" s="148"/>
      <c r="AE286" s="148"/>
      <c r="AF286" s="148"/>
      <c r="AG286" s="148" t="s">
        <v>200</v>
      </c>
      <c r="AH286" s="148">
        <v>0</v>
      </c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outlineLevel="1" x14ac:dyDescent="0.2">
      <c r="A287" s="155"/>
      <c r="B287" s="156"/>
      <c r="C287" s="187" t="s">
        <v>77</v>
      </c>
      <c r="D287" s="185"/>
      <c r="E287" s="186">
        <v>6</v>
      </c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48"/>
      <c r="Z287" s="148"/>
      <c r="AA287" s="148"/>
      <c r="AB287" s="148"/>
      <c r="AC287" s="148"/>
      <c r="AD287" s="148"/>
      <c r="AE287" s="148"/>
      <c r="AF287" s="148"/>
      <c r="AG287" s="148" t="s">
        <v>200</v>
      </c>
      <c r="AH287" s="148">
        <v>0</v>
      </c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outlineLevel="1" x14ac:dyDescent="0.2">
      <c r="A288" s="166">
        <v>97</v>
      </c>
      <c r="B288" s="167" t="s">
        <v>1619</v>
      </c>
      <c r="C288" s="181" t="s">
        <v>1620</v>
      </c>
      <c r="D288" s="168" t="s">
        <v>242</v>
      </c>
      <c r="E288" s="169">
        <v>7</v>
      </c>
      <c r="F288" s="170"/>
      <c r="G288" s="171">
        <f>ROUND(E288*F288,2)</f>
        <v>0</v>
      </c>
      <c r="H288" s="158">
        <v>1089.99</v>
      </c>
      <c r="I288" s="157">
        <f>ROUND(E288*H288,2)</f>
        <v>7629.93</v>
      </c>
      <c r="J288" s="158">
        <v>0</v>
      </c>
      <c r="K288" s="157">
        <f>ROUND(E288*J288,2)</f>
        <v>0</v>
      </c>
      <c r="L288" s="157">
        <v>21</v>
      </c>
      <c r="M288" s="157">
        <f>G288*(1+L288/100)</f>
        <v>0</v>
      </c>
      <c r="N288" s="157">
        <v>0</v>
      </c>
      <c r="O288" s="157">
        <f>ROUND(E288*N288,2)</f>
        <v>0</v>
      </c>
      <c r="P288" s="157">
        <v>0</v>
      </c>
      <c r="Q288" s="157">
        <f>ROUND(E288*P288,2)</f>
        <v>0</v>
      </c>
      <c r="R288" s="157" t="s">
        <v>363</v>
      </c>
      <c r="S288" s="157" t="s">
        <v>187</v>
      </c>
      <c r="T288" s="157" t="s">
        <v>168</v>
      </c>
      <c r="U288" s="157">
        <v>0</v>
      </c>
      <c r="V288" s="157">
        <f>ROUND(E288*U288,2)</f>
        <v>0</v>
      </c>
      <c r="W288" s="157"/>
      <c r="X288" s="157" t="s">
        <v>183</v>
      </c>
      <c r="Y288" s="148"/>
      <c r="Z288" s="148"/>
      <c r="AA288" s="148"/>
      <c r="AB288" s="148"/>
      <c r="AC288" s="148"/>
      <c r="AD288" s="148"/>
      <c r="AE288" s="148"/>
      <c r="AF288" s="148"/>
      <c r="AG288" s="148" t="s">
        <v>1330</v>
      </c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</row>
    <row r="289" spans="1:60" outlineLevel="1" x14ac:dyDescent="0.2">
      <c r="A289" s="155"/>
      <c r="B289" s="156"/>
      <c r="C289" s="187" t="s">
        <v>1621</v>
      </c>
      <c r="D289" s="185"/>
      <c r="E289" s="186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48"/>
      <c r="Z289" s="148"/>
      <c r="AA289" s="148"/>
      <c r="AB289" s="148"/>
      <c r="AC289" s="148"/>
      <c r="AD289" s="148"/>
      <c r="AE289" s="148"/>
      <c r="AF289" s="148"/>
      <c r="AG289" s="148" t="s">
        <v>200</v>
      </c>
      <c r="AH289" s="148">
        <v>0</v>
      </c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</row>
    <row r="290" spans="1:60" outlineLevel="1" x14ac:dyDescent="0.2">
      <c r="A290" s="155"/>
      <c r="B290" s="156"/>
      <c r="C290" s="187" t="s">
        <v>1622</v>
      </c>
      <c r="D290" s="185"/>
      <c r="E290" s="186">
        <v>7</v>
      </c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48"/>
      <c r="Z290" s="148"/>
      <c r="AA290" s="148"/>
      <c r="AB290" s="148"/>
      <c r="AC290" s="148"/>
      <c r="AD290" s="148"/>
      <c r="AE290" s="148"/>
      <c r="AF290" s="148"/>
      <c r="AG290" s="148" t="s">
        <v>200</v>
      </c>
      <c r="AH290" s="148">
        <v>0</v>
      </c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</row>
    <row r="291" spans="1:60" outlineLevel="1" x14ac:dyDescent="0.2">
      <c r="A291" s="166">
        <v>98</v>
      </c>
      <c r="B291" s="167" t="s">
        <v>1623</v>
      </c>
      <c r="C291" s="181" t="s">
        <v>1624</v>
      </c>
      <c r="D291" s="168" t="s">
        <v>242</v>
      </c>
      <c r="E291" s="169">
        <v>5</v>
      </c>
      <c r="F291" s="170"/>
      <c r="G291" s="171">
        <f>ROUND(E291*F291,2)</f>
        <v>0</v>
      </c>
      <c r="H291" s="158">
        <v>1465.81</v>
      </c>
      <c r="I291" s="157">
        <f>ROUND(E291*H291,2)</f>
        <v>7329.05</v>
      </c>
      <c r="J291" s="158">
        <v>0</v>
      </c>
      <c r="K291" s="157">
        <f>ROUND(E291*J291,2)</f>
        <v>0</v>
      </c>
      <c r="L291" s="157">
        <v>21</v>
      </c>
      <c r="M291" s="157">
        <f>G291*(1+L291/100)</f>
        <v>0</v>
      </c>
      <c r="N291" s="157">
        <v>0</v>
      </c>
      <c r="O291" s="157">
        <f>ROUND(E291*N291,2)</f>
        <v>0</v>
      </c>
      <c r="P291" s="157">
        <v>0</v>
      </c>
      <c r="Q291" s="157">
        <f>ROUND(E291*P291,2)</f>
        <v>0</v>
      </c>
      <c r="R291" s="157" t="s">
        <v>363</v>
      </c>
      <c r="S291" s="157" t="s">
        <v>187</v>
      </c>
      <c r="T291" s="157" t="s">
        <v>168</v>
      </c>
      <c r="U291" s="157">
        <v>0</v>
      </c>
      <c r="V291" s="157">
        <f>ROUND(E291*U291,2)</f>
        <v>0</v>
      </c>
      <c r="W291" s="157"/>
      <c r="X291" s="157" t="s">
        <v>183</v>
      </c>
      <c r="Y291" s="148"/>
      <c r="Z291" s="148"/>
      <c r="AA291" s="148"/>
      <c r="AB291" s="148"/>
      <c r="AC291" s="148"/>
      <c r="AD291" s="148"/>
      <c r="AE291" s="148"/>
      <c r="AF291" s="148"/>
      <c r="AG291" s="148" t="s">
        <v>1330</v>
      </c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 x14ac:dyDescent="0.2">
      <c r="A292" s="155"/>
      <c r="B292" s="156"/>
      <c r="C292" s="187" t="s">
        <v>1463</v>
      </c>
      <c r="D292" s="185"/>
      <c r="E292" s="186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48"/>
      <c r="Z292" s="148"/>
      <c r="AA292" s="148"/>
      <c r="AB292" s="148"/>
      <c r="AC292" s="148"/>
      <c r="AD292" s="148"/>
      <c r="AE292" s="148"/>
      <c r="AF292" s="148"/>
      <c r="AG292" s="148" t="s">
        <v>200</v>
      </c>
      <c r="AH292" s="148">
        <v>0</v>
      </c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 x14ac:dyDescent="0.2">
      <c r="A293" s="155"/>
      <c r="B293" s="156"/>
      <c r="C293" s="187" t="s">
        <v>1464</v>
      </c>
      <c r="D293" s="185"/>
      <c r="E293" s="186">
        <v>5</v>
      </c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48"/>
      <c r="Z293" s="148"/>
      <c r="AA293" s="148"/>
      <c r="AB293" s="148"/>
      <c r="AC293" s="148"/>
      <c r="AD293" s="148"/>
      <c r="AE293" s="148"/>
      <c r="AF293" s="148"/>
      <c r="AG293" s="148" t="s">
        <v>200</v>
      </c>
      <c r="AH293" s="148">
        <v>0</v>
      </c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outlineLevel="1" x14ac:dyDescent="0.2">
      <c r="A294" s="166">
        <v>99</v>
      </c>
      <c r="B294" s="167" t="s">
        <v>1625</v>
      </c>
      <c r="C294" s="181" t="s">
        <v>1626</v>
      </c>
      <c r="D294" s="168" t="s">
        <v>242</v>
      </c>
      <c r="E294" s="169">
        <v>8</v>
      </c>
      <c r="F294" s="170"/>
      <c r="G294" s="171">
        <f>ROUND(E294*F294,2)</f>
        <v>0</v>
      </c>
      <c r="H294" s="158">
        <v>161.86000000000001</v>
      </c>
      <c r="I294" s="157">
        <f>ROUND(E294*H294,2)</f>
        <v>1294.8800000000001</v>
      </c>
      <c r="J294" s="158">
        <v>0</v>
      </c>
      <c r="K294" s="157">
        <f>ROUND(E294*J294,2)</f>
        <v>0</v>
      </c>
      <c r="L294" s="157">
        <v>21</v>
      </c>
      <c r="M294" s="157">
        <f>G294*(1+L294/100)</f>
        <v>0</v>
      </c>
      <c r="N294" s="157">
        <v>0</v>
      </c>
      <c r="O294" s="157">
        <f>ROUND(E294*N294,2)</f>
        <v>0</v>
      </c>
      <c r="P294" s="157">
        <v>0</v>
      </c>
      <c r="Q294" s="157">
        <f>ROUND(E294*P294,2)</f>
        <v>0</v>
      </c>
      <c r="R294" s="157" t="s">
        <v>363</v>
      </c>
      <c r="S294" s="157" t="s">
        <v>187</v>
      </c>
      <c r="T294" s="157" t="s">
        <v>168</v>
      </c>
      <c r="U294" s="157">
        <v>0</v>
      </c>
      <c r="V294" s="157">
        <f>ROUND(E294*U294,2)</f>
        <v>0</v>
      </c>
      <c r="W294" s="157"/>
      <c r="X294" s="157" t="s">
        <v>183</v>
      </c>
      <c r="Y294" s="148"/>
      <c r="Z294" s="148"/>
      <c r="AA294" s="148"/>
      <c r="AB294" s="148"/>
      <c r="AC294" s="148"/>
      <c r="AD294" s="148"/>
      <c r="AE294" s="148"/>
      <c r="AF294" s="148"/>
      <c r="AG294" s="148" t="s">
        <v>1330</v>
      </c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</row>
    <row r="295" spans="1:60" outlineLevel="1" x14ac:dyDescent="0.2">
      <c r="A295" s="155"/>
      <c r="B295" s="156"/>
      <c r="C295" s="187" t="s">
        <v>1627</v>
      </c>
      <c r="D295" s="185"/>
      <c r="E295" s="186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48"/>
      <c r="Z295" s="148"/>
      <c r="AA295" s="148"/>
      <c r="AB295" s="148"/>
      <c r="AC295" s="148"/>
      <c r="AD295" s="148"/>
      <c r="AE295" s="148"/>
      <c r="AF295" s="148"/>
      <c r="AG295" s="148" t="s">
        <v>200</v>
      </c>
      <c r="AH295" s="148">
        <v>0</v>
      </c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 x14ac:dyDescent="0.2">
      <c r="A296" s="155"/>
      <c r="B296" s="156"/>
      <c r="C296" s="187" t="s">
        <v>1628</v>
      </c>
      <c r="D296" s="185"/>
      <c r="E296" s="186">
        <v>8</v>
      </c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48"/>
      <c r="Z296" s="148"/>
      <c r="AA296" s="148"/>
      <c r="AB296" s="148"/>
      <c r="AC296" s="148"/>
      <c r="AD296" s="148"/>
      <c r="AE296" s="148"/>
      <c r="AF296" s="148"/>
      <c r="AG296" s="148" t="s">
        <v>200</v>
      </c>
      <c r="AH296" s="148">
        <v>0</v>
      </c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 x14ac:dyDescent="0.2">
      <c r="A297" s="166">
        <v>100</v>
      </c>
      <c r="B297" s="167" t="s">
        <v>1520</v>
      </c>
      <c r="C297" s="181" t="s">
        <v>1521</v>
      </c>
      <c r="D297" s="168" t="s">
        <v>242</v>
      </c>
      <c r="E297" s="169">
        <v>2</v>
      </c>
      <c r="F297" s="170"/>
      <c r="G297" s="171">
        <f>ROUND(E297*F297,2)</f>
        <v>0</v>
      </c>
      <c r="H297" s="158">
        <v>174.38</v>
      </c>
      <c r="I297" s="157">
        <f>ROUND(E297*H297,2)</f>
        <v>348.76</v>
      </c>
      <c r="J297" s="158">
        <v>0</v>
      </c>
      <c r="K297" s="157">
        <f>ROUND(E297*J297,2)</f>
        <v>0</v>
      </c>
      <c r="L297" s="157">
        <v>21</v>
      </c>
      <c r="M297" s="157">
        <f>G297*(1+L297/100)</f>
        <v>0</v>
      </c>
      <c r="N297" s="157">
        <v>0</v>
      </c>
      <c r="O297" s="157">
        <f>ROUND(E297*N297,2)</f>
        <v>0</v>
      </c>
      <c r="P297" s="157">
        <v>0</v>
      </c>
      <c r="Q297" s="157">
        <f>ROUND(E297*P297,2)</f>
        <v>0</v>
      </c>
      <c r="R297" s="157" t="s">
        <v>363</v>
      </c>
      <c r="S297" s="157" t="s">
        <v>187</v>
      </c>
      <c r="T297" s="157" t="s">
        <v>168</v>
      </c>
      <c r="U297" s="157">
        <v>0</v>
      </c>
      <c r="V297" s="157">
        <f>ROUND(E297*U297,2)</f>
        <v>0</v>
      </c>
      <c r="W297" s="157"/>
      <c r="X297" s="157" t="s">
        <v>183</v>
      </c>
      <c r="Y297" s="148"/>
      <c r="Z297" s="148"/>
      <c r="AA297" s="148"/>
      <c r="AB297" s="148"/>
      <c r="AC297" s="148"/>
      <c r="AD297" s="148"/>
      <c r="AE297" s="148"/>
      <c r="AF297" s="148"/>
      <c r="AG297" s="148" t="s">
        <v>1330</v>
      </c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outlineLevel="1" x14ac:dyDescent="0.2">
      <c r="A298" s="155"/>
      <c r="B298" s="156"/>
      <c r="C298" s="187" t="s">
        <v>1327</v>
      </c>
      <c r="D298" s="185"/>
      <c r="E298" s="186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48"/>
      <c r="Z298" s="148"/>
      <c r="AA298" s="148"/>
      <c r="AB298" s="148"/>
      <c r="AC298" s="148"/>
      <c r="AD298" s="148"/>
      <c r="AE298" s="148"/>
      <c r="AF298" s="148"/>
      <c r="AG298" s="148" t="s">
        <v>200</v>
      </c>
      <c r="AH298" s="148">
        <v>0</v>
      </c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</row>
    <row r="299" spans="1:60" outlineLevel="1" x14ac:dyDescent="0.2">
      <c r="A299" s="155"/>
      <c r="B299" s="156"/>
      <c r="C299" s="187" t="s">
        <v>69</v>
      </c>
      <c r="D299" s="185"/>
      <c r="E299" s="186">
        <v>2</v>
      </c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48"/>
      <c r="Z299" s="148"/>
      <c r="AA299" s="148"/>
      <c r="AB299" s="148"/>
      <c r="AC299" s="148"/>
      <c r="AD299" s="148"/>
      <c r="AE299" s="148"/>
      <c r="AF299" s="148"/>
      <c r="AG299" s="148" t="s">
        <v>200</v>
      </c>
      <c r="AH299" s="148">
        <v>0</v>
      </c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outlineLevel="1" x14ac:dyDescent="0.2">
      <c r="A300" s="166">
        <v>101</v>
      </c>
      <c r="B300" s="167" t="s">
        <v>1629</v>
      </c>
      <c r="C300" s="181" t="s">
        <v>1630</v>
      </c>
      <c r="D300" s="168" t="s">
        <v>242</v>
      </c>
      <c r="E300" s="169">
        <v>1</v>
      </c>
      <c r="F300" s="170"/>
      <c r="G300" s="171">
        <f>ROUND(E300*F300,2)</f>
        <v>0</v>
      </c>
      <c r="H300" s="158">
        <v>458.1</v>
      </c>
      <c r="I300" s="157">
        <f>ROUND(E300*H300,2)</f>
        <v>458.1</v>
      </c>
      <c r="J300" s="158">
        <v>0</v>
      </c>
      <c r="K300" s="157">
        <f>ROUND(E300*J300,2)</f>
        <v>0</v>
      </c>
      <c r="L300" s="157">
        <v>21</v>
      </c>
      <c r="M300" s="157">
        <f>G300*(1+L300/100)</f>
        <v>0</v>
      </c>
      <c r="N300" s="157">
        <v>0</v>
      </c>
      <c r="O300" s="157">
        <f>ROUND(E300*N300,2)</f>
        <v>0</v>
      </c>
      <c r="P300" s="157">
        <v>0</v>
      </c>
      <c r="Q300" s="157">
        <f>ROUND(E300*P300,2)</f>
        <v>0</v>
      </c>
      <c r="R300" s="157" t="s">
        <v>363</v>
      </c>
      <c r="S300" s="157" t="s">
        <v>187</v>
      </c>
      <c r="T300" s="157" t="s">
        <v>168</v>
      </c>
      <c r="U300" s="157">
        <v>0</v>
      </c>
      <c r="V300" s="157">
        <f>ROUND(E300*U300,2)</f>
        <v>0</v>
      </c>
      <c r="W300" s="157"/>
      <c r="X300" s="157" t="s">
        <v>183</v>
      </c>
      <c r="Y300" s="148"/>
      <c r="Z300" s="148"/>
      <c r="AA300" s="148"/>
      <c r="AB300" s="148"/>
      <c r="AC300" s="148"/>
      <c r="AD300" s="148"/>
      <c r="AE300" s="148"/>
      <c r="AF300" s="148"/>
      <c r="AG300" s="148" t="s">
        <v>184</v>
      </c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</row>
    <row r="301" spans="1:60" outlineLevel="1" x14ac:dyDescent="0.2">
      <c r="A301" s="155"/>
      <c r="B301" s="156"/>
      <c r="C301" s="187" t="s">
        <v>1410</v>
      </c>
      <c r="D301" s="185"/>
      <c r="E301" s="186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48"/>
      <c r="Z301" s="148"/>
      <c r="AA301" s="148"/>
      <c r="AB301" s="148"/>
      <c r="AC301" s="148"/>
      <c r="AD301" s="148"/>
      <c r="AE301" s="148"/>
      <c r="AF301" s="148"/>
      <c r="AG301" s="148" t="s">
        <v>200</v>
      </c>
      <c r="AH301" s="148">
        <v>0</v>
      </c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</row>
    <row r="302" spans="1:60" outlineLevel="1" x14ac:dyDescent="0.2">
      <c r="A302" s="155"/>
      <c r="B302" s="156"/>
      <c r="C302" s="187" t="s">
        <v>67</v>
      </c>
      <c r="D302" s="185"/>
      <c r="E302" s="186">
        <v>1</v>
      </c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48"/>
      <c r="Z302" s="148"/>
      <c r="AA302" s="148"/>
      <c r="AB302" s="148"/>
      <c r="AC302" s="148"/>
      <c r="AD302" s="148"/>
      <c r="AE302" s="148"/>
      <c r="AF302" s="148"/>
      <c r="AG302" s="148" t="s">
        <v>200</v>
      </c>
      <c r="AH302" s="148">
        <v>0</v>
      </c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</row>
    <row r="303" spans="1:60" outlineLevel="1" x14ac:dyDescent="0.2">
      <c r="A303" s="166">
        <v>102</v>
      </c>
      <c r="B303" s="167" t="s">
        <v>1631</v>
      </c>
      <c r="C303" s="181" t="s">
        <v>1632</v>
      </c>
      <c r="D303" s="168" t="s">
        <v>242</v>
      </c>
      <c r="E303" s="169">
        <v>1</v>
      </c>
      <c r="F303" s="170"/>
      <c r="G303" s="171">
        <f>ROUND(E303*F303,2)</f>
        <v>0</v>
      </c>
      <c r="H303" s="158">
        <v>770.63</v>
      </c>
      <c r="I303" s="157">
        <f>ROUND(E303*H303,2)</f>
        <v>770.63</v>
      </c>
      <c r="J303" s="158">
        <v>0</v>
      </c>
      <c r="K303" s="157">
        <f>ROUND(E303*J303,2)</f>
        <v>0</v>
      </c>
      <c r="L303" s="157">
        <v>21</v>
      </c>
      <c r="M303" s="157">
        <f>G303*(1+L303/100)</f>
        <v>0</v>
      </c>
      <c r="N303" s="157">
        <v>0</v>
      </c>
      <c r="O303" s="157">
        <f>ROUND(E303*N303,2)</f>
        <v>0</v>
      </c>
      <c r="P303" s="157">
        <v>0</v>
      </c>
      <c r="Q303" s="157">
        <f>ROUND(E303*P303,2)</f>
        <v>0</v>
      </c>
      <c r="R303" s="157" t="s">
        <v>363</v>
      </c>
      <c r="S303" s="157" t="s">
        <v>187</v>
      </c>
      <c r="T303" s="157" t="s">
        <v>168</v>
      </c>
      <c r="U303" s="157">
        <v>0</v>
      </c>
      <c r="V303" s="157">
        <f>ROUND(E303*U303,2)</f>
        <v>0</v>
      </c>
      <c r="W303" s="157"/>
      <c r="X303" s="157" t="s">
        <v>183</v>
      </c>
      <c r="Y303" s="148"/>
      <c r="Z303" s="148"/>
      <c r="AA303" s="148"/>
      <c r="AB303" s="148"/>
      <c r="AC303" s="148"/>
      <c r="AD303" s="148"/>
      <c r="AE303" s="148"/>
      <c r="AF303" s="148"/>
      <c r="AG303" s="148" t="s">
        <v>184</v>
      </c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outlineLevel="1" x14ac:dyDescent="0.2">
      <c r="A304" s="155"/>
      <c r="B304" s="156"/>
      <c r="C304" s="187" t="s">
        <v>1410</v>
      </c>
      <c r="D304" s="185"/>
      <c r="E304" s="186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48"/>
      <c r="Z304" s="148"/>
      <c r="AA304" s="148"/>
      <c r="AB304" s="148"/>
      <c r="AC304" s="148"/>
      <c r="AD304" s="148"/>
      <c r="AE304" s="148"/>
      <c r="AF304" s="148"/>
      <c r="AG304" s="148" t="s">
        <v>200</v>
      </c>
      <c r="AH304" s="148">
        <v>0</v>
      </c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</row>
    <row r="305" spans="1:60" outlineLevel="1" x14ac:dyDescent="0.2">
      <c r="A305" s="155"/>
      <c r="B305" s="156"/>
      <c r="C305" s="187" t="s">
        <v>67</v>
      </c>
      <c r="D305" s="185"/>
      <c r="E305" s="186">
        <v>1</v>
      </c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48"/>
      <c r="Z305" s="148"/>
      <c r="AA305" s="148"/>
      <c r="AB305" s="148"/>
      <c r="AC305" s="148"/>
      <c r="AD305" s="148"/>
      <c r="AE305" s="148"/>
      <c r="AF305" s="148"/>
      <c r="AG305" s="148" t="s">
        <v>200</v>
      </c>
      <c r="AH305" s="148">
        <v>0</v>
      </c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 x14ac:dyDescent="0.2">
      <c r="A306" s="166">
        <v>103</v>
      </c>
      <c r="B306" s="167" t="s">
        <v>1633</v>
      </c>
      <c r="C306" s="181" t="s">
        <v>1634</v>
      </c>
      <c r="D306" s="168" t="s">
        <v>242</v>
      </c>
      <c r="E306" s="169">
        <v>2</v>
      </c>
      <c r="F306" s="170"/>
      <c r="G306" s="171">
        <f>ROUND(E306*F306,2)</f>
        <v>0</v>
      </c>
      <c r="H306" s="158">
        <v>335.66</v>
      </c>
      <c r="I306" s="157">
        <f>ROUND(E306*H306,2)</f>
        <v>671.32</v>
      </c>
      <c r="J306" s="158">
        <v>0</v>
      </c>
      <c r="K306" s="157">
        <f>ROUND(E306*J306,2)</f>
        <v>0</v>
      </c>
      <c r="L306" s="157">
        <v>21</v>
      </c>
      <c r="M306" s="157">
        <f>G306*(1+L306/100)</f>
        <v>0</v>
      </c>
      <c r="N306" s="157">
        <v>0</v>
      </c>
      <c r="O306" s="157">
        <f>ROUND(E306*N306,2)</f>
        <v>0</v>
      </c>
      <c r="P306" s="157">
        <v>0</v>
      </c>
      <c r="Q306" s="157">
        <f>ROUND(E306*P306,2)</f>
        <v>0</v>
      </c>
      <c r="R306" s="157" t="s">
        <v>363</v>
      </c>
      <c r="S306" s="157" t="s">
        <v>187</v>
      </c>
      <c r="T306" s="157" t="s">
        <v>168</v>
      </c>
      <c r="U306" s="157">
        <v>0</v>
      </c>
      <c r="V306" s="157">
        <f>ROUND(E306*U306,2)</f>
        <v>0</v>
      </c>
      <c r="W306" s="157"/>
      <c r="X306" s="157" t="s">
        <v>183</v>
      </c>
      <c r="Y306" s="148"/>
      <c r="Z306" s="148"/>
      <c r="AA306" s="148"/>
      <c r="AB306" s="148"/>
      <c r="AC306" s="148"/>
      <c r="AD306" s="148"/>
      <c r="AE306" s="148"/>
      <c r="AF306" s="148"/>
      <c r="AG306" s="148" t="s">
        <v>1330</v>
      </c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outlineLevel="1" x14ac:dyDescent="0.2">
      <c r="A307" s="155"/>
      <c r="B307" s="156"/>
      <c r="C307" s="187" t="s">
        <v>1327</v>
      </c>
      <c r="D307" s="185"/>
      <c r="E307" s="186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48"/>
      <c r="Z307" s="148"/>
      <c r="AA307" s="148"/>
      <c r="AB307" s="148"/>
      <c r="AC307" s="148"/>
      <c r="AD307" s="148"/>
      <c r="AE307" s="148"/>
      <c r="AF307" s="148"/>
      <c r="AG307" s="148" t="s">
        <v>200</v>
      </c>
      <c r="AH307" s="148">
        <v>0</v>
      </c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</row>
    <row r="308" spans="1:60" outlineLevel="1" x14ac:dyDescent="0.2">
      <c r="A308" s="155"/>
      <c r="B308" s="156"/>
      <c r="C308" s="187" t="s">
        <v>69</v>
      </c>
      <c r="D308" s="185"/>
      <c r="E308" s="186">
        <v>2</v>
      </c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48"/>
      <c r="Z308" s="148"/>
      <c r="AA308" s="148"/>
      <c r="AB308" s="148"/>
      <c r="AC308" s="148"/>
      <c r="AD308" s="148"/>
      <c r="AE308" s="148"/>
      <c r="AF308" s="148"/>
      <c r="AG308" s="148" t="s">
        <v>200</v>
      </c>
      <c r="AH308" s="148">
        <v>0</v>
      </c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</row>
    <row r="309" spans="1:60" outlineLevel="1" x14ac:dyDescent="0.2">
      <c r="A309" s="166">
        <v>104</v>
      </c>
      <c r="B309" s="167" t="s">
        <v>1518</v>
      </c>
      <c r="C309" s="181" t="s">
        <v>1519</v>
      </c>
      <c r="D309" s="168" t="s">
        <v>242</v>
      </c>
      <c r="E309" s="169">
        <v>3</v>
      </c>
      <c r="F309" s="170"/>
      <c r="G309" s="171">
        <f>ROUND(E309*F309,2)</f>
        <v>0</v>
      </c>
      <c r="H309" s="158">
        <v>196.52</v>
      </c>
      <c r="I309" s="157">
        <f>ROUND(E309*H309,2)</f>
        <v>589.55999999999995</v>
      </c>
      <c r="J309" s="158">
        <v>0</v>
      </c>
      <c r="K309" s="157">
        <f>ROUND(E309*J309,2)</f>
        <v>0</v>
      </c>
      <c r="L309" s="157">
        <v>21</v>
      </c>
      <c r="M309" s="157">
        <f>G309*(1+L309/100)</f>
        <v>0</v>
      </c>
      <c r="N309" s="157">
        <v>0</v>
      </c>
      <c r="O309" s="157">
        <f>ROUND(E309*N309,2)</f>
        <v>0</v>
      </c>
      <c r="P309" s="157">
        <v>0</v>
      </c>
      <c r="Q309" s="157">
        <f>ROUND(E309*P309,2)</f>
        <v>0</v>
      </c>
      <c r="R309" s="157" t="s">
        <v>363</v>
      </c>
      <c r="S309" s="157" t="s">
        <v>187</v>
      </c>
      <c r="T309" s="157" t="s">
        <v>168</v>
      </c>
      <c r="U309" s="157">
        <v>0</v>
      </c>
      <c r="V309" s="157">
        <f>ROUND(E309*U309,2)</f>
        <v>0</v>
      </c>
      <c r="W309" s="157"/>
      <c r="X309" s="157" t="s">
        <v>183</v>
      </c>
      <c r="Y309" s="148"/>
      <c r="Z309" s="148"/>
      <c r="AA309" s="148"/>
      <c r="AB309" s="148"/>
      <c r="AC309" s="148"/>
      <c r="AD309" s="148"/>
      <c r="AE309" s="148"/>
      <c r="AF309" s="148"/>
      <c r="AG309" s="148" t="s">
        <v>1330</v>
      </c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</row>
    <row r="310" spans="1:60" outlineLevel="1" x14ac:dyDescent="0.2">
      <c r="A310" s="155"/>
      <c r="B310" s="156"/>
      <c r="C310" s="187" t="s">
        <v>1418</v>
      </c>
      <c r="D310" s="185"/>
      <c r="E310" s="186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48"/>
      <c r="Z310" s="148"/>
      <c r="AA310" s="148"/>
      <c r="AB310" s="148"/>
      <c r="AC310" s="148"/>
      <c r="AD310" s="148"/>
      <c r="AE310" s="148"/>
      <c r="AF310" s="148"/>
      <c r="AG310" s="148" t="s">
        <v>200</v>
      </c>
      <c r="AH310" s="148">
        <v>0</v>
      </c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outlineLevel="1" x14ac:dyDescent="0.2">
      <c r="A311" s="155"/>
      <c r="B311" s="156"/>
      <c r="C311" s="187" t="s">
        <v>71</v>
      </c>
      <c r="D311" s="185"/>
      <c r="E311" s="186">
        <v>3</v>
      </c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48"/>
      <c r="Z311" s="148"/>
      <c r="AA311" s="148"/>
      <c r="AB311" s="148"/>
      <c r="AC311" s="148"/>
      <c r="AD311" s="148"/>
      <c r="AE311" s="148"/>
      <c r="AF311" s="148"/>
      <c r="AG311" s="148" t="s">
        <v>200</v>
      </c>
      <c r="AH311" s="148">
        <v>0</v>
      </c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ht="22.5" outlineLevel="1" x14ac:dyDescent="0.2">
      <c r="A312" s="166">
        <v>105</v>
      </c>
      <c r="B312" s="167" t="s">
        <v>1635</v>
      </c>
      <c r="C312" s="181" t="s">
        <v>1636</v>
      </c>
      <c r="D312" s="168" t="s">
        <v>242</v>
      </c>
      <c r="E312" s="169">
        <v>2</v>
      </c>
      <c r="F312" s="170"/>
      <c r="G312" s="171">
        <f>ROUND(E312*F312,2)</f>
        <v>0</v>
      </c>
      <c r="H312" s="158">
        <v>0</v>
      </c>
      <c r="I312" s="157">
        <f>ROUND(E312*H312,2)</f>
        <v>0</v>
      </c>
      <c r="J312" s="158">
        <v>383.25</v>
      </c>
      <c r="K312" s="157">
        <f>ROUND(E312*J312,2)</f>
        <v>766.5</v>
      </c>
      <c r="L312" s="157">
        <v>21</v>
      </c>
      <c r="M312" s="157">
        <f>G312*(1+L312/100)</f>
        <v>0</v>
      </c>
      <c r="N312" s="157">
        <v>0</v>
      </c>
      <c r="O312" s="157">
        <f>ROUND(E312*N312,2)</f>
        <v>0</v>
      </c>
      <c r="P312" s="157">
        <v>0</v>
      </c>
      <c r="Q312" s="157">
        <f>ROUND(E312*P312,2)</f>
        <v>0</v>
      </c>
      <c r="R312" s="157"/>
      <c r="S312" s="157" t="s">
        <v>167</v>
      </c>
      <c r="T312" s="157" t="s">
        <v>168</v>
      </c>
      <c r="U312" s="157">
        <v>0</v>
      </c>
      <c r="V312" s="157">
        <f>ROUND(E312*U312,2)</f>
        <v>0</v>
      </c>
      <c r="W312" s="157"/>
      <c r="X312" s="157" t="s">
        <v>169</v>
      </c>
      <c r="Y312" s="148"/>
      <c r="Z312" s="148"/>
      <c r="AA312" s="148"/>
      <c r="AB312" s="148"/>
      <c r="AC312" s="148"/>
      <c r="AD312" s="148"/>
      <c r="AE312" s="148"/>
      <c r="AF312" s="148"/>
      <c r="AG312" s="148" t="s">
        <v>407</v>
      </c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outlineLevel="1" x14ac:dyDescent="0.2">
      <c r="A313" s="155"/>
      <c r="B313" s="156"/>
      <c r="C313" s="187" t="s">
        <v>1327</v>
      </c>
      <c r="D313" s="185"/>
      <c r="E313" s="186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48"/>
      <c r="Z313" s="148"/>
      <c r="AA313" s="148"/>
      <c r="AB313" s="148"/>
      <c r="AC313" s="148"/>
      <c r="AD313" s="148"/>
      <c r="AE313" s="148"/>
      <c r="AF313" s="148"/>
      <c r="AG313" s="148" t="s">
        <v>200</v>
      </c>
      <c r="AH313" s="148">
        <v>0</v>
      </c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outlineLevel="1" x14ac:dyDescent="0.2">
      <c r="A314" s="155"/>
      <c r="B314" s="156"/>
      <c r="C314" s="187" t="s">
        <v>69</v>
      </c>
      <c r="D314" s="185"/>
      <c r="E314" s="186">
        <v>2</v>
      </c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48"/>
      <c r="Z314" s="148"/>
      <c r="AA314" s="148"/>
      <c r="AB314" s="148"/>
      <c r="AC314" s="148"/>
      <c r="AD314" s="148"/>
      <c r="AE314" s="148"/>
      <c r="AF314" s="148"/>
      <c r="AG314" s="148" t="s">
        <v>200</v>
      </c>
      <c r="AH314" s="148">
        <v>0</v>
      </c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outlineLevel="1" x14ac:dyDescent="0.2">
      <c r="A315" s="166">
        <v>106</v>
      </c>
      <c r="B315" s="167" t="s">
        <v>1637</v>
      </c>
      <c r="C315" s="181" t="s">
        <v>1638</v>
      </c>
      <c r="D315" s="168" t="s">
        <v>242</v>
      </c>
      <c r="E315" s="169">
        <v>2</v>
      </c>
      <c r="F315" s="170"/>
      <c r="G315" s="171">
        <f>ROUND(E315*F315,2)</f>
        <v>0</v>
      </c>
      <c r="H315" s="158">
        <v>3250</v>
      </c>
      <c r="I315" s="157">
        <f>ROUND(E315*H315,2)</f>
        <v>6500</v>
      </c>
      <c r="J315" s="158">
        <v>0</v>
      </c>
      <c r="K315" s="157">
        <f>ROUND(E315*J315,2)</f>
        <v>0</v>
      </c>
      <c r="L315" s="157">
        <v>21</v>
      </c>
      <c r="M315" s="157">
        <f>G315*(1+L315/100)</f>
        <v>0</v>
      </c>
      <c r="N315" s="157">
        <v>0</v>
      </c>
      <c r="O315" s="157">
        <f>ROUND(E315*N315,2)</f>
        <v>0</v>
      </c>
      <c r="P315" s="157">
        <v>0</v>
      </c>
      <c r="Q315" s="157">
        <f>ROUND(E315*P315,2)</f>
        <v>0</v>
      </c>
      <c r="R315" s="157"/>
      <c r="S315" s="157" t="s">
        <v>167</v>
      </c>
      <c r="T315" s="157" t="s">
        <v>168</v>
      </c>
      <c r="U315" s="157">
        <v>0</v>
      </c>
      <c r="V315" s="157">
        <f>ROUND(E315*U315,2)</f>
        <v>0</v>
      </c>
      <c r="W315" s="157"/>
      <c r="X315" s="157" t="s">
        <v>183</v>
      </c>
      <c r="Y315" s="148"/>
      <c r="Z315" s="148"/>
      <c r="AA315" s="148"/>
      <c r="AB315" s="148"/>
      <c r="AC315" s="148"/>
      <c r="AD315" s="148"/>
      <c r="AE315" s="148"/>
      <c r="AF315" s="148"/>
      <c r="AG315" s="148" t="s">
        <v>1330</v>
      </c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outlineLevel="1" x14ac:dyDescent="0.2">
      <c r="A316" s="155"/>
      <c r="B316" s="156"/>
      <c r="C316" s="187" t="s">
        <v>1327</v>
      </c>
      <c r="D316" s="185"/>
      <c r="E316" s="186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48"/>
      <c r="Z316" s="148"/>
      <c r="AA316" s="148"/>
      <c r="AB316" s="148"/>
      <c r="AC316" s="148"/>
      <c r="AD316" s="148"/>
      <c r="AE316" s="148"/>
      <c r="AF316" s="148"/>
      <c r="AG316" s="148" t="s">
        <v>200</v>
      </c>
      <c r="AH316" s="148">
        <v>0</v>
      </c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</row>
    <row r="317" spans="1:60" outlineLevel="1" x14ac:dyDescent="0.2">
      <c r="A317" s="155"/>
      <c r="B317" s="156"/>
      <c r="C317" s="187" t="s">
        <v>69</v>
      </c>
      <c r="D317" s="185"/>
      <c r="E317" s="186">
        <v>2</v>
      </c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48"/>
      <c r="Z317" s="148"/>
      <c r="AA317" s="148"/>
      <c r="AB317" s="148"/>
      <c r="AC317" s="148"/>
      <c r="AD317" s="148"/>
      <c r="AE317" s="148"/>
      <c r="AF317" s="148"/>
      <c r="AG317" s="148" t="s">
        <v>200</v>
      </c>
      <c r="AH317" s="148">
        <v>0</v>
      </c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outlineLevel="1" x14ac:dyDescent="0.2">
      <c r="A318" s="166">
        <v>107</v>
      </c>
      <c r="B318" s="167" t="s">
        <v>1639</v>
      </c>
      <c r="C318" s="181" t="s">
        <v>1640</v>
      </c>
      <c r="D318" s="168" t="s">
        <v>242</v>
      </c>
      <c r="E318" s="169">
        <v>2</v>
      </c>
      <c r="F318" s="170"/>
      <c r="G318" s="171">
        <f>ROUND(E318*F318,2)</f>
        <v>0</v>
      </c>
      <c r="H318" s="158">
        <v>4750</v>
      </c>
      <c r="I318" s="157">
        <f>ROUND(E318*H318,2)</f>
        <v>9500</v>
      </c>
      <c r="J318" s="158">
        <v>0</v>
      </c>
      <c r="K318" s="157">
        <f>ROUND(E318*J318,2)</f>
        <v>0</v>
      </c>
      <c r="L318" s="157">
        <v>21</v>
      </c>
      <c r="M318" s="157">
        <f>G318*(1+L318/100)</f>
        <v>0</v>
      </c>
      <c r="N318" s="157">
        <v>0</v>
      </c>
      <c r="O318" s="157">
        <f>ROUND(E318*N318,2)</f>
        <v>0</v>
      </c>
      <c r="P318" s="157">
        <v>0</v>
      </c>
      <c r="Q318" s="157">
        <f>ROUND(E318*P318,2)</f>
        <v>0</v>
      </c>
      <c r="R318" s="157"/>
      <c r="S318" s="157" t="s">
        <v>167</v>
      </c>
      <c r="T318" s="157" t="s">
        <v>168</v>
      </c>
      <c r="U318" s="157">
        <v>0</v>
      </c>
      <c r="V318" s="157">
        <f>ROUND(E318*U318,2)</f>
        <v>0</v>
      </c>
      <c r="W318" s="157"/>
      <c r="X318" s="157" t="s">
        <v>183</v>
      </c>
      <c r="Y318" s="148"/>
      <c r="Z318" s="148"/>
      <c r="AA318" s="148"/>
      <c r="AB318" s="148"/>
      <c r="AC318" s="148"/>
      <c r="AD318" s="148"/>
      <c r="AE318" s="148"/>
      <c r="AF318" s="148"/>
      <c r="AG318" s="148" t="s">
        <v>1330</v>
      </c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outlineLevel="1" x14ac:dyDescent="0.2">
      <c r="A319" s="155"/>
      <c r="B319" s="156"/>
      <c r="C319" s="187" t="s">
        <v>1327</v>
      </c>
      <c r="D319" s="185"/>
      <c r="E319" s="186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48"/>
      <c r="Z319" s="148"/>
      <c r="AA319" s="148"/>
      <c r="AB319" s="148"/>
      <c r="AC319" s="148"/>
      <c r="AD319" s="148"/>
      <c r="AE319" s="148"/>
      <c r="AF319" s="148"/>
      <c r="AG319" s="148" t="s">
        <v>200</v>
      </c>
      <c r="AH319" s="148">
        <v>0</v>
      </c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outlineLevel="1" x14ac:dyDescent="0.2">
      <c r="A320" s="155"/>
      <c r="B320" s="156"/>
      <c r="C320" s="187" t="s">
        <v>69</v>
      </c>
      <c r="D320" s="185"/>
      <c r="E320" s="186">
        <v>2</v>
      </c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48"/>
      <c r="Z320" s="148"/>
      <c r="AA320" s="148"/>
      <c r="AB320" s="148"/>
      <c r="AC320" s="148"/>
      <c r="AD320" s="148"/>
      <c r="AE320" s="148"/>
      <c r="AF320" s="148"/>
      <c r="AG320" s="148" t="s">
        <v>200</v>
      </c>
      <c r="AH320" s="148">
        <v>0</v>
      </c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</row>
    <row r="321" spans="1:60" ht="22.5" outlineLevel="1" x14ac:dyDescent="0.2">
      <c r="A321" s="166">
        <v>108</v>
      </c>
      <c r="B321" s="167" t="s">
        <v>1641</v>
      </c>
      <c r="C321" s="181" t="s">
        <v>1642</v>
      </c>
      <c r="D321" s="168" t="s">
        <v>242</v>
      </c>
      <c r="E321" s="169">
        <v>1</v>
      </c>
      <c r="F321" s="170"/>
      <c r="G321" s="171">
        <f>ROUND(E321*F321,2)</f>
        <v>0</v>
      </c>
      <c r="H321" s="158">
        <v>0</v>
      </c>
      <c r="I321" s="157">
        <f>ROUND(E321*H321,2)</f>
        <v>0</v>
      </c>
      <c r="J321" s="158">
        <v>4215</v>
      </c>
      <c r="K321" s="157">
        <f>ROUND(E321*J321,2)</f>
        <v>4215</v>
      </c>
      <c r="L321" s="157">
        <v>21</v>
      </c>
      <c r="M321" s="157">
        <f>G321*(1+L321/100)</f>
        <v>0</v>
      </c>
      <c r="N321" s="157">
        <v>0</v>
      </c>
      <c r="O321" s="157">
        <f>ROUND(E321*N321,2)</f>
        <v>0</v>
      </c>
      <c r="P321" s="157">
        <v>0</v>
      </c>
      <c r="Q321" s="157">
        <f>ROUND(E321*P321,2)</f>
        <v>0</v>
      </c>
      <c r="R321" s="157"/>
      <c r="S321" s="157" t="s">
        <v>167</v>
      </c>
      <c r="T321" s="157" t="s">
        <v>168</v>
      </c>
      <c r="U321" s="157">
        <v>0</v>
      </c>
      <c r="V321" s="157">
        <f>ROUND(E321*U321,2)</f>
        <v>0</v>
      </c>
      <c r="W321" s="157"/>
      <c r="X321" s="157" t="s">
        <v>169</v>
      </c>
      <c r="Y321" s="148"/>
      <c r="Z321" s="148"/>
      <c r="AA321" s="148"/>
      <c r="AB321" s="148"/>
      <c r="AC321" s="148"/>
      <c r="AD321" s="148"/>
      <c r="AE321" s="148"/>
      <c r="AF321" s="148"/>
      <c r="AG321" s="148" t="s">
        <v>407</v>
      </c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</row>
    <row r="322" spans="1:60" outlineLevel="1" x14ac:dyDescent="0.2">
      <c r="A322" s="155"/>
      <c r="B322" s="156"/>
      <c r="C322" s="187" t="s">
        <v>1410</v>
      </c>
      <c r="D322" s="185"/>
      <c r="E322" s="186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48"/>
      <c r="Z322" s="148"/>
      <c r="AA322" s="148"/>
      <c r="AB322" s="148"/>
      <c r="AC322" s="148"/>
      <c r="AD322" s="148"/>
      <c r="AE322" s="148"/>
      <c r="AF322" s="148"/>
      <c r="AG322" s="148" t="s">
        <v>200</v>
      </c>
      <c r="AH322" s="148">
        <v>0</v>
      </c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 x14ac:dyDescent="0.2">
      <c r="A323" s="155"/>
      <c r="B323" s="156"/>
      <c r="C323" s="187" t="s">
        <v>67</v>
      </c>
      <c r="D323" s="185"/>
      <c r="E323" s="186">
        <v>1</v>
      </c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48"/>
      <c r="Z323" s="148"/>
      <c r="AA323" s="148"/>
      <c r="AB323" s="148"/>
      <c r="AC323" s="148"/>
      <c r="AD323" s="148"/>
      <c r="AE323" s="148"/>
      <c r="AF323" s="148"/>
      <c r="AG323" s="148" t="s">
        <v>200</v>
      </c>
      <c r="AH323" s="148">
        <v>0</v>
      </c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outlineLevel="1" x14ac:dyDescent="0.2">
      <c r="A324" s="172">
        <v>109</v>
      </c>
      <c r="B324" s="173" t="s">
        <v>1643</v>
      </c>
      <c r="C324" s="180" t="s">
        <v>1644</v>
      </c>
      <c r="D324" s="174" t="s">
        <v>231</v>
      </c>
      <c r="E324" s="175">
        <v>4.7910000000000001E-2</v>
      </c>
      <c r="F324" s="176"/>
      <c r="G324" s="177">
        <f>ROUND(E324*F324,2)</f>
        <v>0</v>
      </c>
      <c r="H324" s="158">
        <v>0</v>
      </c>
      <c r="I324" s="157">
        <f>ROUND(E324*H324,2)</f>
        <v>0</v>
      </c>
      <c r="J324" s="158">
        <v>1070</v>
      </c>
      <c r="K324" s="157">
        <f>ROUND(E324*J324,2)</f>
        <v>51.26</v>
      </c>
      <c r="L324" s="157">
        <v>21</v>
      </c>
      <c r="M324" s="157">
        <f>G324*(1+L324/100)</f>
        <v>0</v>
      </c>
      <c r="N324" s="157">
        <v>0</v>
      </c>
      <c r="O324" s="157">
        <f>ROUND(E324*N324,2)</f>
        <v>0</v>
      </c>
      <c r="P324" s="157">
        <v>0</v>
      </c>
      <c r="Q324" s="157">
        <f>ROUND(E324*P324,2)</f>
        <v>0</v>
      </c>
      <c r="R324" s="157"/>
      <c r="S324" s="157" t="s">
        <v>187</v>
      </c>
      <c r="T324" s="157" t="s">
        <v>168</v>
      </c>
      <c r="U324" s="157">
        <v>2.5750000000000002</v>
      </c>
      <c r="V324" s="157">
        <f>ROUND(E324*U324,2)</f>
        <v>0.12</v>
      </c>
      <c r="W324" s="157"/>
      <c r="X324" s="157" t="s">
        <v>169</v>
      </c>
      <c r="Y324" s="148"/>
      <c r="Z324" s="148"/>
      <c r="AA324" s="148"/>
      <c r="AB324" s="148"/>
      <c r="AC324" s="148"/>
      <c r="AD324" s="148"/>
      <c r="AE324" s="148"/>
      <c r="AF324" s="148"/>
      <c r="AG324" s="148" t="s">
        <v>407</v>
      </c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x14ac:dyDescent="0.2">
      <c r="A325" s="160" t="s">
        <v>162</v>
      </c>
      <c r="B325" s="161" t="s">
        <v>111</v>
      </c>
      <c r="C325" s="179" t="s">
        <v>112</v>
      </c>
      <c r="D325" s="162"/>
      <c r="E325" s="163"/>
      <c r="F325" s="164"/>
      <c r="G325" s="165">
        <f>SUMIF(AG326:AG372,"&lt;&gt;NOR",G326:G372)</f>
        <v>0</v>
      </c>
      <c r="H325" s="159"/>
      <c r="I325" s="159">
        <f>SUM(I326:I372)</f>
        <v>434172.33999999997</v>
      </c>
      <c r="J325" s="159"/>
      <c r="K325" s="159">
        <f>SUM(K326:K372)</f>
        <v>161552.39000000001</v>
      </c>
      <c r="L325" s="159"/>
      <c r="M325" s="159">
        <f>SUM(M326:M372)</f>
        <v>0</v>
      </c>
      <c r="N325" s="159"/>
      <c r="O325" s="159">
        <f>SUM(O326:O372)</f>
        <v>0</v>
      </c>
      <c r="P325" s="159"/>
      <c r="Q325" s="159">
        <f>SUM(Q326:Q372)</f>
        <v>0</v>
      </c>
      <c r="R325" s="159"/>
      <c r="S325" s="159"/>
      <c r="T325" s="159"/>
      <c r="U325" s="159"/>
      <c r="V325" s="159">
        <f>SUM(V326:V372)</f>
        <v>8.4</v>
      </c>
      <c r="W325" s="159"/>
      <c r="X325" s="159"/>
      <c r="Y325" s="148"/>
      <c r="AG325" t="s">
        <v>163</v>
      </c>
    </row>
    <row r="326" spans="1:60" outlineLevel="1" x14ac:dyDescent="0.2">
      <c r="A326" s="166">
        <v>110</v>
      </c>
      <c r="B326" s="167" t="s">
        <v>1387</v>
      </c>
      <c r="C326" s="181" t="s">
        <v>1388</v>
      </c>
      <c r="D326" s="168" t="s">
        <v>242</v>
      </c>
      <c r="E326" s="169">
        <v>32</v>
      </c>
      <c r="F326" s="170"/>
      <c r="G326" s="171">
        <f>ROUND(E326*F326,2)</f>
        <v>0</v>
      </c>
      <c r="H326" s="158">
        <v>10249.74</v>
      </c>
      <c r="I326" s="157">
        <f>ROUND(E326*H326,2)</f>
        <v>327991.67999999999</v>
      </c>
      <c r="J326" s="158">
        <v>0</v>
      </c>
      <c r="K326" s="157">
        <f>ROUND(E326*J326,2)</f>
        <v>0</v>
      </c>
      <c r="L326" s="157">
        <v>21</v>
      </c>
      <c r="M326" s="157">
        <f>G326*(1+L326/100)</f>
        <v>0</v>
      </c>
      <c r="N326" s="157">
        <v>0</v>
      </c>
      <c r="O326" s="157">
        <f>ROUND(E326*N326,2)</f>
        <v>0</v>
      </c>
      <c r="P326" s="157">
        <v>0</v>
      </c>
      <c r="Q326" s="157">
        <f>ROUND(E326*P326,2)</f>
        <v>0</v>
      </c>
      <c r="R326" s="157" t="s">
        <v>363</v>
      </c>
      <c r="S326" s="157" t="s">
        <v>187</v>
      </c>
      <c r="T326" s="157" t="s">
        <v>168</v>
      </c>
      <c r="U326" s="157">
        <v>0</v>
      </c>
      <c r="V326" s="157">
        <f>ROUND(E326*U326,2)</f>
        <v>0</v>
      </c>
      <c r="W326" s="157"/>
      <c r="X326" s="157" t="s">
        <v>183</v>
      </c>
      <c r="Y326" s="148"/>
      <c r="Z326" s="148"/>
      <c r="AA326" s="148"/>
      <c r="AB326" s="148"/>
      <c r="AC326" s="148"/>
      <c r="AD326" s="148"/>
      <c r="AE326" s="148"/>
      <c r="AF326" s="148"/>
      <c r="AG326" s="148" t="s">
        <v>184</v>
      </c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ht="78.75" outlineLevel="1" x14ac:dyDescent="0.2">
      <c r="A327" s="155"/>
      <c r="B327" s="156"/>
      <c r="C327" s="191" t="s">
        <v>1905</v>
      </c>
      <c r="D327" s="188"/>
      <c r="E327" s="189"/>
      <c r="F327" s="194"/>
      <c r="G327" s="157"/>
      <c r="H327" s="158"/>
      <c r="I327" s="157"/>
      <c r="J327" s="158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 x14ac:dyDescent="0.2">
      <c r="A328" s="155"/>
      <c r="B328" s="156"/>
      <c r="C328" s="187" t="s">
        <v>1645</v>
      </c>
      <c r="D328" s="185"/>
      <c r="E328" s="186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48"/>
      <c r="Z328" s="148"/>
      <c r="AA328" s="148"/>
      <c r="AB328" s="148"/>
      <c r="AC328" s="148"/>
      <c r="AD328" s="148"/>
      <c r="AE328" s="148"/>
      <c r="AF328" s="148"/>
      <c r="AG328" s="148" t="s">
        <v>200</v>
      </c>
      <c r="AH328" s="148">
        <v>0</v>
      </c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 x14ac:dyDescent="0.2">
      <c r="A329" s="155"/>
      <c r="B329" s="156"/>
      <c r="C329" s="187" t="s">
        <v>1646</v>
      </c>
      <c r="D329" s="185"/>
      <c r="E329" s="186">
        <v>32</v>
      </c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48"/>
      <c r="Z329" s="148"/>
      <c r="AA329" s="148"/>
      <c r="AB329" s="148"/>
      <c r="AC329" s="148"/>
      <c r="AD329" s="148"/>
      <c r="AE329" s="148"/>
      <c r="AF329" s="148"/>
      <c r="AG329" s="148" t="s">
        <v>200</v>
      </c>
      <c r="AH329" s="148">
        <v>0</v>
      </c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 x14ac:dyDescent="0.2">
      <c r="A330" s="166">
        <v>111</v>
      </c>
      <c r="B330" s="167" t="s">
        <v>1391</v>
      </c>
      <c r="C330" s="181" t="s">
        <v>1392</v>
      </c>
      <c r="D330" s="168" t="s">
        <v>242</v>
      </c>
      <c r="E330" s="169">
        <v>8</v>
      </c>
      <c r="F330" s="170"/>
      <c r="G330" s="171">
        <f>ROUND(E330*F330,2)</f>
        <v>0</v>
      </c>
      <c r="H330" s="158">
        <v>0</v>
      </c>
      <c r="I330" s="157">
        <f>ROUND(E330*H330,2)</f>
        <v>0</v>
      </c>
      <c r="J330" s="158">
        <v>776</v>
      </c>
      <c r="K330" s="157">
        <f>ROUND(E330*J330,2)</f>
        <v>6208</v>
      </c>
      <c r="L330" s="157">
        <v>21</v>
      </c>
      <c r="M330" s="157">
        <f>G330*(1+L330/100)</f>
        <v>0</v>
      </c>
      <c r="N330" s="157">
        <v>0</v>
      </c>
      <c r="O330" s="157">
        <f>ROUND(E330*N330,2)</f>
        <v>0</v>
      </c>
      <c r="P330" s="157">
        <v>0</v>
      </c>
      <c r="Q330" s="157">
        <f>ROUND(E330*P330,2)</f>
        <v>0</v>
      </c>
      <c r="R330" s="157"/>
      <c r="S330" s="157" t="s">
        <v>167</v>
      </c>
      <c r="T330" s="157" t="s">
        <v>168</v>
      </c>
      <c r="U330" s="157">
        <v>0</v>
      </c>
      <c r="V330" s="157">
        <f>ROUND(E330*U330,2)</f>
        <v>0</v>
      </c>
      <c r="W330" s="157"/>
      <c r="X330" s="157" t="s">
        <v>169</v>
      </c>
      <c r="Y330" s="148"/>
      <c r="Z330" s="148"/>
      <c r="AA330" s="148"/>
      <c r="AB330" s="148"/>
      <c r="AC330" s="148"/>
      <c r="AD330" s="148"/>
      <c r="AE330" s="148"/>
      <c r="AF330" s="148"/>
      <c r="AG330" s="148" t="s">
        <v>407</v>
      </c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outlineLevel="1" x14ac:dyDescent="0.2">
      <c r="A331" s="155"/>
      <c r="B331" s="156"/>
      <c r="C331" s="187" t="s">
        <v>1627</v>
      </c>
      <c r="D331" s="185"/>
      <c r="E331" s="186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48"/>
      <c r="Z331" s="148"/>
      <c r="AA331" s="148"/>
      <c r="AB331" s="148"/>
      <c r="AC331" s="148"/>
      <c r="AD331" s="148"/>
      <c r="AE331" s="148"/>
      <c r="AF331" s="148"/>
      <c r="AG331" s="148" t="s">
        <v>200</v>
      </c>
      <c r="AH331" s="148">
        <v>0</v>
      </c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outlineLevel="1" x14ac:dyDescent="0.2">
      <c r="A332" s="155"/>
      <c r="B332" s="156"/>
      <c r="C332" s="187" t="s">
        <v>1628</v>
      </c>
      <c r="D332" s="185"/>
      <c r="E332" s="186">
        <v>8</v>
      </c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48"/>
      <c r="Z332" s="148"/>
      <c r="AA332" s="148"/>
      <c r="AB332" s="148"/>
      <c r="AC332" s="148"/>
      <c r="AD332" s="148"/>
      <c r="AE332" s="148"/>
      <c r="AF332" s="148"/>
      <c r="AG332" s="148" t="s">
        <v>200</v>
      </c>
      <c r="AH332" s="148">
        <v>0</v>
      </c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</row>
    <row r="333" spans="1:60" ht="22.5" outlineLevel="1" x14ac:dyDescent="0.2">
      <c r="A333" s="166">
        <v>112</v>
      </c>
      <c r="B333" s="167" t="s">
        <v>1394</v>
      </c>
      <c r="C333" s="181" t="s">
        <v>1395</v>
      </c>
      <c r="D333" s="168" t="s">
        <v>242</v>
      </c>
      <c r="E333" s="169">
        <v>8</v>
      </c>
      <c r="F333" s="170"/>
      <c r="G333" s="171">
        <f>ROUND(E333*F333,2)</f>
        <v>0</v>
      </c>
      <c r="H333" s="158">
        <v>0</v>
      </c>
      <c r="I333" s="157">
        <f>ROUND(E333*H333,2)</f>
        <v>0</v>
      </c>
      <c r="J333" s="158">
        <v>5240</v>
      </c>
      <c r="K333" s="157">
        <f>ROUND(E333*J333,2)</f>
        <v>41920</v>
      </c>
      <c r="L333" s="157">
        <v>21</v>
      </c>
      <c r="M333" s="157">
        <f>G333*(1+L333/100)</f>
        <v>0</v>
      </c>
      <c r="N333" s="157">
        <v>0</v>
      </c>
      <c r="O333" s="157">
        <f>ROUND(E333*N333,2)</f>
        <v>0</v>
      </c>
      <c r="P333" s="157">
        <v>0</v>
      </c>
      <c r="Q333" s="157">
        <f>ROUND(E333*P333,2)</f>
        <v>0</v>
      </c>
      <c r="R333" s="157"/>
      <c r="S333" s="157" t="s">
        <v>167</v>
      </c>
      <c r="T333" s="157" t="s">
        <v>168</v>
      </c>
      <c r="U333" s="157">
        <v>0</v>
      </c>
      <c r="V333" s="157">
        <f>ROUND(E333*U333,2)</f>
        <v>0</v>
      </c>
      <c r="W333" s="157"/>
      <c r="X333" s="157" t="s">
        <v>169</v>
      </c>
      <c r="Y333" s="148"/>
      <c r="Z333" s="148"/>
      <c r="AA333" s="148"/>
      <c r="AB333" s="148"/>
      <c r="AC333" s="148"/>
      <c r="AD333" s="148"/>
      <c r="AE333" s="148"/>
      <c r="AF333" s="148"/>
      <c r="AG333" s="148" t="s">
        <v>407</v>
      </c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</row>
    <row r="334" spans="1:60" outlineLevel="1" x14ac:dyDescent="0.2">
      <c r="A334" s="155"/>
      <c r="B334" s="156"/>
      <c r="C334" s="187" t="s">
        <v>1627</v>
      </c>
      <c r="D334" s="185"/>
      <c r="E334" s="186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48"/>
      <c r="Z334" s="148"/>
      <c r="AA334" s="148"/>
      <c r="AB334" s="148"/>
      <c r="AC334" s="148"/>
      <c r="AD334" s="148"/>
      <c r="AE334" s="148"/>
      <c r="AF334" s="148"/>
      <c r="AG334" s="148" t="s">
        <v>200</v>
      </c>
      <c r="AH334" s="148">
        <v>0</v>
      </c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</row>
    <row r="335" spans="1:60" outlineLevel="1" x14ac:dyDescent="0.2">
      <c r="A335" s="155"/>
      <c r="B335" s="156"/>
      <c r="C335" s="187" t="s">
        <v>1628</v>
      </c>
      <c r="D335" s="185"/>
      <c r="E335" s="186">
        <v>8</v>
      </c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48"/>
      <c r="Z335" s="148"/>
      <c r="AA335" s="148"/>
      <c r="AB335" s="148"/>
      <c r="AC335" s="148"/>
      <c r="AD335" s="148"/>
      <c r="AE335" s="148"/>
      <c r="AF335" s="148"/>
      <c r="AG335" s="148" t="s">
        <v>200</v>
      </c>
      <c r="AH335" s="148">
        <v>0</v>
      </c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</row>
    <row r="336" spans="1:60" outlineLevel="1" x14ac:dyDescent="0.2">
      <c r="A336" s="166">
        <v>113</v>
      </c>
      <c r="B336" s="167" t="s">
        <v>1399</v>
      </c>
      <c r="C336" s="181" t="s">
        <v>1400</v>
      </c>
      <c r="D336" s="168" t="s">
        <v>242</v>
      </c>
      <c r="E336" s="169">
        <v>80</v>
      </c>
      <c r="F336" s="170"/>
      <c r="G336" s="171">
        <f>ROUND(E336*F336,2)</f>
        <v>0</v>
      </c>
      <c r="H336" s="158">
        <v>0</v>
      </c>
      <c r="I336" s="157">
        <f>ROUND(E336*H336,2)</f>
        <v>0</v>
      </c>
      <c r="J336" s="158">
        <v>394</v>
      </c>
      <c r="K336" s="157">
        <f>ROUND(E336*J336,2)</f>
        <v>31520</v>
      </c>
      <c r="L336" s="157">
        <v>21</v>
      </c>
      <c r="M336" s="157">
        <f>G336*(1+L336/100)</f>
        <v>0</v>
      </c>
      <c r="N336" s="157">
        <v>0</v>
      </c>
      <c r="O336" s="157">
        <f>ROUND(E336*N336,2)</f>
        <v>0</v>
      </c>
      <c r="P336" s="157">
        <v>0</v>
      </c>
      <c r="Q336" s="157">
        <f>ROUND(E336*P336,2)</f>
        <v>0</v>
      </c>
      <c r="R336" s="157"/>
      <c r="S336" s="157" t="s">
        <v>167</v>
      </c>
      <c r="T336" s="157" t="s">
        <v>168</v>
      </c>
      <c r="U336" s="157">
        <v>0</v>
      </c>
      <c r="V336" s="157">
        <f>ROUND(E336*U336,2)</f>
        <v>0</v>
      </c>
      <c r="W336" s="157"/>
      <c r="X336" s="157" t="s">
        <v>169</v>
      </c>
      <c r="Y336" s="148"/>
      <c r="Z336" s="148"/>
      <c r="AA336" s="148"/>
      <c r="AB336" s="148"/>
      <c r="AC336" s="148"/>
      <c r="AD336" s="148"/>
      <c r="AE336" s="148"/>
      <c r="AF336" s="148"/>
      <c r="AG336" s="148" t="s">
        <v>407</v>
      </c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</row>
    <row r="337" spans="1:60" outlineLevel="1" x14ac:dyDescent="0.2">
      <c r="A337" s="155"/>
      <c r="B337" s="156"/>
      <c r="C337" s="187" t="s">
        <v>1647</v>
      </c>
      <c r="D337" s="185"/>
      <c r="E337" s="186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48"/>
      <c r="Z337" s="148"/>
      <c r="AA337" s="148"/>
      <c r="AB337" s="148"/>
      <c r="AC337" s="148"/>
      <c r="AD337" s="148"/>
      <c r="AE337" s="148"/>
      <c r="AF337" s="148"/>
      <c r="AG337" s="148" t="s">
        <v>200</v>
      </c>
      <c r="AH337" s="148">
        <v>0</v>
      </c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</row>
    <row r="338" spans="1:60" outlineLevel="1" x14ac:dyDescent="0.2">
      <c r="A338" s="155"/>
      <c r="B338" s="156"/>
      <c r="C338" s="187" t="s">
        <v>1648</v>
      </c>
      <c r="D338" s="185"/>
      <c r="E338" s="186">
        <v>80</v>
      </c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48"/>
      <c r="Z338" s="148"/>
      <c r="AA338" s="148"/>
      <c r="AB338" s="148"/>
      <c r="AC338" s="148"/>
      <c r="AD338" s="148"/>
      <c r="AE338" s="148"/>
      <c r="AF338" s="148"/>
      <c r="AG338" s="148" t="s">
        <v>200</v>
      </c>
      <c r="AH338" s="148">
        <v>0</v>
      </c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</row>
    <row r="339" spans="1:60" ht="22.5" outlineLevel="1" x14ac:dyDescent="0.2">
      <c r="A339" s="166">
        <v>114</v>
      </c>
      <c r="B339" s="167" t="s">
        <v>1649</v>
      </c>
      <c r="C339" s="181" t="s">
        <v>1650</v>
      </c>
      <c r="D339" s="168" t="s">
        <v>242</v>
      </c>
      <c r="E339" s="169">
        <v>1</v>
      </c>
      <c r="F339" s="170"/>
      <c r="G339" s="171">
        <f>ROUND(E339*F339,2)</f>
        <v>0</v>
      </c>
      <c r="H339" s="158">
        <v>12598</v>
      </c>
      <c r="I339" s="157">
        <f>ROUND(E339*H339,2)</f>
        <v>12598</v>
      </c>
      <c r="J339" s="158">
        <v>0</v>
      </c>
      <c r="K339" s="157">
        <f>ROUND(E339*J339,2)</f>
        <v>0</v>
      </c>
      <c r="L339" s="157">
        <v>21</v>
      </c>
      <c r="M339" s="157">
        <f>G339*(1+L339/100)</f>
        <v>0</v>
      </c>
      <c r="N339" s="157">
        <v>0</v>
      </c>
      <c r="O339" s="157">
        <f>ROUND(E339*N339,2)</f>
        <v>0</v>
      </c>
      <c r="P339" s="157">
        <v>0</v>
      </c>
      <c r="Q339" s="157">
        <f>ROUND(E339*P339,2)</f>
        <v>0</v>
      </c>
      <c r="R339" s="157" t="s">
        <v>363</v>
      </c>
      <c r="S339" s="157" t="s">
        <v>187</v>
      </c>
      <c r="T339" s="157" t="s">
        <v>168</v>
      </c>
      <c r="U339" s="157">
        <v>0</v>
      </c>
      <c r="V339" s="157">
        <f>ROUND(E339*U339,2)</f>
        <v>0</v>
      </c>
      <c r="W339" s="157"/>
      <c r="X339" s="157" t="s">
        <v>183</v>
      </c>
      <c r="Y339" s="148"/>
      <c r="Z339" s="148"/>
      <c r="AA339" s="148"/>
      <c r="AB339" s="148"/>
      <c r="AC339" s="148"/>
      <c r="AD339" s="148"/>
      <c r="AE339" s="148"/>
      <c r="AF339" s="148"/>
      <c r="AG339" s="148" t="s">
        <v>1330</v>
      </c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</row>
    <row r="340" spans="1:60" outlineLevel="1" x14ac:dyDescent="0.2">
      <c r="A340" s="155"/>
      <c r="B340" s="156"/>
      <c r="C340" s="187" t="s">
        <v>1410</v>
      </c>
      <c r="D340" s="185"/>
      <c r="E340" s="186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48"/>
      <c r="Z340" s="148"/>
      <c r="AA340" s="148"/>
      <c r="AB340" s="148"/>
      <c r="AC340" s="148"/>
      <c r="AD340" s="148"/>
      <c r="AE340" s="148"/>
      <c r="AF340" s="148"/>
      <c r="AG340" s="148" t="s">
        <v>200</v>
      </c>
      <c r="AH340" s="148">
        <v>0</v>
      </c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</row>
    <row r="341" spans="1:60" outlineLevel="1" x14ac:dyDescent="0.2">
      <c r="A341" s="155"/>
      <c r="B341" s="156"/>
      <c r="C341" s="187" t="s">
        <v>67</v>
      </c>
      <c r="D341" s="185"/>
      <c r="E341" s="186">
        <v>1</v>
      </c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48"/>
      <c r="Z341" s="148"/>
      <c r="AA341" s="148"/>
      <c r="AB341" s="148"/>
      <c r="AC341" s="148"/>
      <c r="AD341" s="148"/>
      <c r="AE341" s="148"/>
      <c r="AF341" s="148"/>
      <c r="AG341" s="148" t="s">
        <v>200</v>
      </c>
      <c r="AH341" s="148">
        <v>0</v>
      </c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</row>
    <row r="342" spans="1:60" ht="22.5" outlineLevel="1" x14ac:dyDescent="0.2">
      <c r="A342" s="166">
        <v>115</v>
      </c>
      <c r="B342" s="167" t="s">
        <v>1651</v>
      </c>
      <c r="C342" s="181" t="s">
        <v>1652</v>
      </c>
      <c r="D342" s="168" t="s">
        <v>242</v>
      </c>
      <c r="E342" s="169">
        <v>1</v>
      </c>
      <c r="F342" s="170"/>
      <c r="G342" s="171">
        <f>ROUND(E342*F342,2)</f>
        <v>0</v>
      </c>
      <c r="H342" s="158">
        <v>22148</v>
      </c>
      <c r="I342" s="157">
        <f>ROUND(E342*H342,2)</f>
        <v>22148</v>
      </c>
      <c r="J342" s="158">
        <v>0</v>
      </c>
      <c r="K342" s="157">
        <f>ROUND(E342*J342,2)</f>
        <v>0</v>
      </c>
      <c r="L342" s="157">
        <v>21</v>
      </c>
      <c r="M342" s="157">
        <f>G342*(1+L342/100)</f>
        <v>0</v>
      </c>
      <c r="N342" s="157">
        <v>0</v>
      </c>
      <c r="O342" s="157">
        <f>ROUND(E342*N342,2)</f>
        <v>0</v>
      </c>
      <c r="P342" s="157">
        <v>0</v>
      </c>
      <c r="Q342" s="157">
        <f>ROUND(E342*P342,2)</f>
        <v>0</v>
      </c>
      <c r="R342" s="157"/>
      <c r="S342" s="157" t="s">
        <v>167</v>
      </c>
      <c r="T342" s="157" t="s">
        <v>168</v>
      </c>
      <c r="U342" s="157">
        <v>0</v>
      </c>
      <c r="V342" s="157">
        <f>ROUND(E342*U342,2)</f>
        <v>0</v>
      </c>
      <c r="W342" s="157"/>
      <c r="X342" s="157" t="s">
        <v>183</v>
      </c>
      <c r="Y342" s="148"/>
      <c r="Z342" s="148"/>
      <c r="AA342" s="148"/>
      <c r="AB342" s="148"/>
      <c r="AC342" s="148"/>
      <c r="AD342" s="148"/>
      <c r="AE342" s="148"/>
      <c r="AF342" s="148"/>
      <c r="AG342" s="148" t="s">
        <v>1330</v>
      </c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</row>
    <row r="343" spans="1:60" outlineLevel="1" x14ac:dyDescent="0.2">
      <c r="A343" s="155"/>
      <c r="B343" s="156"/>
      <c r="C343" s="187" t="s">
        <v>1410</v>
      </c>
      <c r="D343" s="185"/>
      <c r="E343" s="186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48"/>
      <c r="Z343" s="148"/>
      <c r="AA343" s="148"/>
      <c r="AB343" s="148"/>
      <c r="AC343" s="148"/>
      <c r="AD343" s="148"/>
      <c r="AE343" s="148"/>
      <c r="AF343" s="148"/>
      <c r="AG343" s="148" t="s">
        <v>200</v>
      </c>
      <c r="AH343" s="148">
        <v>0</v>
      </c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</row>
    <row r="344" spans="1:60" outlineLevel="1" x14ac:dyDescent="0.2">
      <c r="A344" s="155"/>
      <c r="B344" s="156"/>
      <c r="C344" s="187" t="s">
        <v>67</v>
      </c>
      <c r="D344" s="185"/>
      <c r="E344" s="186">
        <v>1</v>
      </c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48"/>
      <c r="Z344" s="148"/>
      <c r="AA344" s="148"/>
      <c r="AB344" s="148"/>
      <c r="AC344" s="148"/>
      <c r="AD344" s="148"/>
      <c r="AE344" s="148"/>
      <c r="AF344" s="148"/>
      <c r="AG344" s="148" t="s">
        <v>200</v>
      </c>
      <c r="AH344" s="148">
        <v>0</v>
      </c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</row>
    <row r="345" spans="1:60" ht="22.5" outlineLevel="1" x14ac:dyDescent="0.2">
      <c r="A345" s="166">
        <v>116</v>
      </c>
      <c r="B345" s="167" t="s">
        <v>1653</v>
      </c>
      <c r="C345" s="181" t="s">
        <v>1654</v>
      </c>
      <c r="D345" s="168" t="s">
        <v>1655</v>
      </c>
      <c r="E345" s="169">
        <v>425</v>
      </c>
      <c r="F345" s="170"/>
      <c r="G345" s="171">
        <f>ROUND(E345*F345,2)</f>
        <v>0</v>
      </c>
      <c r="H345" s="158">
        <v>78</v>
      </c>
      <c r="I345" s="157">
        <f>ROUND(E345*H345,2)</f>
        <v>33150</v>
      </c>
      <c r="J345" s="158">
        <v>0</v>
      </c>
      <c r="K345" s="157">
        <f>ROUND(E345*J345,2)</f>
        <v>0</v>
      </c>
      <c r="L345" s="157">
        <v>21</v>
      </c>
      <c r="M345" s="157">
        <f>G345*(1+L345/100)</f>
        <v>0</v>
      </c>
      <c r="N345" s="157">
        <v>0</v>
      </c>
      <c r="O345" s="157">
        <f>ROUND(E345*N345,2)</f>
        <v>0</v>
      </c>
      <c r="P345" s="157">
        <v>0</v>
      </c>
      <c r="Q345" s="157">
        <f>ROUND(E345*P345,2)</f>
        <v>0</v>
      </c>
      <c r="R345" s="157" t="s">
        <v>363</v>
      </c>
      <c r="S345" s="157" t="s">
        <v>1656</v>
      </c>
      <c r="T345" s="157" t="s">
        <v>168</v>
      </c>
      <c r="U345" s="157">
        <v>0</v>
      </c>
      <c r="V345" s="157">
        <f>ROUND(E345*U345,2)</f>
        <v>0</v>
      </c>
      <c r="W345" s="157"/>
      <c r="X345" s="157" t="s">
        <v>183</v>
      </c>
      <c r="Y345" s="148"/>
      <c r="Z345" s="148"/>
      <c r="AA345" s="148"/>
      <c r="AB345" s="148"/>
      <c r="AC345" s="148"/>
      <c r="AD345" s="148"/>
      <c r="AE345" s="148"/>
      <c r="AF345" s="148"/>
      <c r="AG345" s="148" t="s">
        <v>1330</v>
      </c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</row>
    <row r="346" spans="1:60" outlineLevel="1" x14ac:dyDescent="0.2">
      <c r="A346" s="155"/>
      <c r="B346" s="156"/>
      <c r="C346" s="187" t="s">
        <v>1657</v>
      </c>
      <c r="D346" s="185"/>
      <c r="E346" s="186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48"/>
      <c r="Z346" s="148"/>
      <c r="AA346" s="148"/>
      <c r="AB346" s="148"/>
      <c r="AC346" s="148"/>
      <c r="AD346" s="148"/>
      <c r="AE346" s="148"/>
      <c r="AF346" s="148"/>
      <c r="AG346" s="148" t="s">
        <v>200</v>
      </c>
      <c r="AH346" s="148">
        <v>0</v>
      </c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</row>
    <row r="347" spans="1:60" outlineLevel="1" x14ac:dyDescent="0.2">
      <c r="A347" s="155"/>
      <c r="B347" s="156"/>
      <c r="C347" s="187" t="s">
        <v>1658</v>
      </c>
      <c r="D347" s="185"/>
      <c r="E347" s="186">
        <v>425</v>
      </c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48"/>
      <c r="Z347" s="148"/>
      <c r="AA347" s="148"/>
      <c r="AB347" s="148"/>
      <c r="AC347" s="148"/>
      <c r="AD347" s="148"/>
      <c r="AE347" s="148"/>
      <c r="AF347" s="148"/>
      <c r="AG347" s="148" t="s">
        <v>200</v>
      </c>
      <c r="AH347" s="148">
        <v>0</v>
      </c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</row>
    <row r="348" spans="1:60" ht="22.5" outlineLevel="1" x14ac:dyDescent="0.2">
      <c r="A348" s="166">
        <v>117</v>
      </c>
      <c r="B348" s="167" t="s">
        <v>1659</v>
      </c>
      <c r="C348" s="181" t="s">
        <v>1660</v>
      </c>
      <c r="D348" s="168" t="s">
        <v>242</v>
      </c>
      <c r="E348" s="169">
        <v>1</v>
      </c>
      <c r="F348" s="170"/>
      <c r="G348" s="171">
        <f>ROUND(E348*F348,2)</f>
        <v>0</v>
      </c>
      <c r="H348" s="158">
        <v>0</v>
      </c>
      <c r="I348" s="157">
        <f>ROUND(E348*H348,2)</f>
        <v>0</v>
      </c>
      <c r="J348" s="158">
        <v>21615</v>
      </c>
      <c r="K348" s="157">
        <f>ROUND(E348*J348,2)</f>
        <v>21615</v>
      </c>
      <c r="L348" s="157">
        <v>21</v>
      </c>
      <c r="M348" s="157">
        <f>G348*(1+L348/100)</f>
        <v>0</v>
      </c>
      <c r="N348" s="157">
        <v>0</v>
      </c>
      <c r="O348" s="157">
        <f>ROUND(E348*N348,2)</f>
        <v>0</v>
      </c>
      <c r="P348" s="157">
        <v>0</v>
      </c>
      <c r="Q348" s="157">
        <f>ROUND(E348*P348,2)</f>
        <v>0</v>
      </c>
      <c r="R348" s="157"/>
      <c r="S348" s="157" t="s">
        <v>167</v>
      </c>
      <c r="T348" s="157" t="s">
        <v>168</v>
      </c>
      <c r="U348" s="157">
        <v>0</v>
      </c>
      <c r="V348" s="157">
        <f>ROUND(E348*U348,2)</f>
        <v>0</v>
      </c>
      <c r="W348" s="157"/>
      <c r="X348" s="157" t="s">
        <v>169</v>
      </c>
      <c r="Y348" s="148"/>
      <c r="Z348" s="148"/>
      <c r="AA348" s="148"/>
      <c r="AB348" s="148"/>
      <c r="AC348" s="148"/>
      <c r="AD348" s="148"/>
      <c r="AE348" s="148"/>
      <c r="AF348" s="148"/>
      <c r="AG348" s="148" t="s">
        <v>407</v>
      </c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</row>
    <row r="349" spans="1:60" outlineLevel="1" x14ac:dyDescent="0.2">
      <c r="A349" s="155"/>
      <c r="B349" s="156"/>
      <c r="C349" s="187" t="s">
        <v>1410</v>
      </c>
      <c r="D349" s="185"/>
      <c r="E349" s="186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48"/>
      <c r="Z349" s="148"/>
      <c r="AA349" s="148"/>
      <c r="AB349" s="148"/>
      <c r="AC349" s="148"/>
      <c r="AD349" s="148"/>
      <c r="AE349" s="148"/>
      <c r="AF349" s="148"/>
      <c r="AG349" s="148" t="s">
        <v>200</v>
      </c>
      <c r="AH349" s="148">
        <v>0</v>
      </c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</row>
    <row r="350" spans="1:60" outlineLevel="1" x14ac:dyDescent="0.2">
      <c r="A350" s="155"/>
      <c r="B350" s="156"/>
      <c r="C350" s="187" t="s">
        <v>67</v>
      </c>
      <c r="D350" s="185"/>
      <c r="E350" s="186">
        <v>1</v>
      </c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48"/>
      <c r="Z350" s="148"/>
      <c r="AA350" s="148"/>
      <c r="AB350" s="148"/>
      <c r="AC350" s="148"/>
      <c r="AD350" s="148"/>
      <c r="AE350" s="148"/>
      <c r="AF350" s="148"/>
      <c r="AG350" s="148" t="s">
        <v>200</v>
      </c>
      <c r="AH350" s="148">
        <v>0</v>
      </c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</row>
    <row r="351" spans="1:60" ht="22.5" outlineLevel="1" x14ac:dyDescent="0.2">
      <c r="A351" s="166">
        <v>118</v>
      </c>
      <c r="B351" s="167" t="s">
        <v>1661</v>
      </c>
      <c r="C351" s="181" t="s">
        <v>1662</v>
      </c>
      <c r="D351" s="168" t="s">
        <v>242</v>
      </c>
      <c r="E351" s="169">
        <v>1</v>
      </c>
      <c r="F351" s="170"/>
      <c r="G351" s="171">
        <f>ROUND(E351*F351,2)</f>
        <v>0</v>
      </c>
      <c r="H351" s="158">
        <v>0</v>
      </c>
      <c r="I351" s="157">
        <f>ROUND(E351*H351,2)</f>
        <v>0</v>
      </c>
      <c r="J351" s="158">
        <v>46545</v>
      </c>
      <c r="K351" s="157">
        <f>ROUND(E351*J351,2)</f>
        <v>46545</v>
      </c>
      <c r="L351" s="157">
        <v>21</v>
      </c>
      <c r="M351" s="157">
        <f>G351*(1+L351/100)</f>
        <v>0</v>
      </c>
      <c r="N351" s="157">
        <v>0</v>
      </c>
      <c r="O351" s="157">
        <f>ROUND(E351*N351,2)</f>
        <v>0</v>
      </c>
      <c r="P351" s="157">
        <v>0</v>
      </c>
      <c r="Q351" s="157">
        <f>ROUND(E351*P351,2)</f>
        <v>0</v>
      </c>
      <c r="R351" s="157"/>
      <c r="S351" s="157" t="s">
        <v>167</v>
      </c>
      <c r="T351" s="157" t="s">
        <v>168</v>
      </c>
      <c r="U351" s="157">
        <v>0</v>
      </c>
      <c r="V351" s="157">
        <f>ROUND(E351*U351,2)</f>
        <v>0</v>
      </c>
      <c r="W351" s="157"/>
      <c r="X351" s="157" t="s">
        <v>169</v>
      </c>
      <c r="Y351" s="148"/>
      <c r="Z351" s="148"/>
      <c r="AA351" s="148"/>
      <c r="AB351" s="148"/>
      <c r="AC351" s="148"/>
      <c r="AD351" s="148"/>
      <c r="AE351" s="148"/>
      <c r="AF351" s="148"/>
      <c r="AG351" s="148" t="s">
        <v>407</v>
      </c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</row>
    <row r="352" spans="1:60" ht="33.75" outlineLevel="1" x14ac:dyDescent="0.2">
      <c r="A352" s="155"/>
      <c r="B352" s="156"/>
      <c r="C352" s="196" t="s">
        <v>1909</v>
      </c>
      <c r="D352" s="188"/>
      <c r="E352" s="189"/>
      <c r="F352" s="194"/>
      <c r="G352" s="157"/>
      <c r="H352" s="158"/>
      <c r="I352" s="157"/>
      <c r="J352" s="158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</row>
    <row r="353" spans="1:60" outlineLevel="1" x14ac:dyDescent="0.2">
      <c r="A353" s="155"/>
      <c r="B353" s="156"/>
      <c r="C353" s="187" t="s">
        <v>1410</v>
      </c>
      <c r="D353" s="185"/>
      <c r="E353" s="186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48"/>
      <c r="Z353" s="148"/>
      <c r="AA353" s="148"/>
      <c r="AB353" s="148"/>
      <c r="AC353" s="148"/>
      <c r="AD353" s="148"/>
      <c r="AE353" s="148"/>
      <c r="AF353" s="148"/>
      <c r="AG353" s="148" t="s">
        <v>200</v>
      </c>
      <c r="AH353" s="148">
        <v>0</v>
      </c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</row>
    <row r="354" spans="1:60" outlineLevel="1" x14ac:dyDescent="0.2">
      <c r="A354" s="155"/>
      <c r="B354" s="156"/>
      <c r="C354" s="187" t="s">
        <v>67</v>
      </c>
      <c r="D354" s="185"/>
      <c r="E354" s="186">
        <v>1</v>
      </c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48"/>
      <c r="Z354" s="148"/>
      <c r="AA354" s="148"/>
      <c r="AB354" s="148"/>
      <c r="AC354" s="148"/>
      <c r="AD354" s="148"/>
      <c r="AE354" s="148"/>
      <c r="AF354" s="148"/>
      <c r="AG354" s="148" t="s">
        <v>200</v>
      </c>
      <c r="AH354" s="148">
        <v>0</v>
      </c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</row>
    <row r="355" spans="1:60" outlineLevel="1" x14ac:dyDescent="0.2">
      <c r="A355" s="166">
        <v>119</v>
      </c>
      <c r="B355" s="167" t="s">
        <v>1402</v>
      </c>
      <c r="C355" s="181" t="s">
        <v>1403</v>
      </c>
      <c r="D355" s="168" t="s">
        <v>242</v>
      </c>
      <c r="E355" s="169">
        <v>8</v>
      </c>
      <c r="F355" s="170"/>
      <c r="G355" s="171">
        <f>ROUND(E355*F355,2)</f>
        <v>0</v>
      </c>
      <c r="H355" s="158">
        <v>0</v>
      </c>
      <c r="I355" s="157">
        <f>ROUND(E355*H355,2)</f>
        <v>0</v>
      </c>
      <c r="J355" s="158">
        <v>1024</v>
      </c>
      <c r="K355" s="157">
        <f>ROUND(E355*J355,2)</f>
        <v>8192</v>
      </c>
      <c r="L355" s="157">
        <v>21</v>
      </c>
      <c r="M355" s="157">
        <f>G355*(1+L355/100)</f>
        <v>0</v>
      </c>
      <c r="N355" s="157">
        <v>0</v>
      </c>
      <c r="O355" s="157">
        <f>ROUND(E355*N355,2)</f>
        <v>0</v>
      </c>
      <c r="P355" s="157">
        <v>0</v>
      </c>
      <c r="Q355" s="157">
        <f>ROUND(E355*P355,2)</f>
        <v>0</v>
      </c>
      <c r="R355" s="157"/>
      <c r="S355" s="157" t="s">
        <v>167</v>
      </c>
      <c r="T355" s="157" t="s">
        <v>168</v>
      </c>
      <c r="U355" s="157">
        <v>0</v>
      </c>
      <c r="V355" s="157">
        <f>ROUND(E355*U355,2)</f>
        <v>0</v>
      </c>
      <c r="W355" s="157"/>
      <c r="X355" s="157" t="s">
        <v>169</v>
      </c>
      <c r="Y355" s="148"/>
      <c r="Z355" s="148"/>
      <c r="AA355" s="148"/>
      <c r="AB355" s="148"/>
      <c r="AC355" s="148"/>
      <c r="AD355" s="148"/>
      <c r="AE355" s="148"/>
      <c r="AF355" s="148"/>
      <c r="AG355" s="148" t="s">
        <v>407</v>
      </c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</row>
    <row r="356" spans="1:60" outlineLevel="1" x14ac:dyDescent="0.2">
      <c r="A356" s="155"/>
      <c r="B356" s="156"/>
      <c r="C356" s="187" t="s">
        <v>1627</v>
      </c>
      <c r="D356" s="185"/>
      <c r="E356" s="186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48"/>
      <c r="Z356" s="148"/>
      <c r="AA356" s="148"/>
      <c r="AB356" s="148"/>
      <c r="AC356" s="148"/>
      <c r="AD356" s="148"/>
      <c r="AE356" s="148"/>
      <c r="AF356" s="148"/>
      <c r="AG356" s="148" t="s">
        <v>200</v>
      </c>
      <c r="AH356" s="148">
        <v>0</v>
      </c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</row>
    <row r="357" spans="1:60" outlineLevel="1" x14ac:dyDescent="0.2">
      <c r="A357" s="155"/>
      <c r="B357" s="156"/>
      <c r="C357" s="187" t="s">
        <v>1628</v>
      </c>
      <c r="D357" s="185"/>
      <c r="E357" s="186">
        <v>8</v>
      </c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48"/>
      <c r="Z357" s="148"/>
      <c r="AA357" s="148"/>
      <c r="AB357" s="148"/>
      <c r="AC357" s="148"/>
      <c r="AD357" s="148"/>
      <c r="AE357" s="148"/>
      <c r="AF357" s="148"/>
      <c r="AG357" s="148" t="s">
        <v>200</v>
      </c>
      <c r="AH357" s="148">
        <v>0</v>
      </c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</row>
    <row r="358" spans="1:60" outlineLevel="1" x14ac:dyDescent="0.2">
      <c r="A358" s="166">
        <v>120</v>
      </c>
      <c r="B358" s="167" t="s">
        <v>1404</v>
      </c>
      <c r="C358" s="181" t="s">
        <v>1405</v>
      </c>
      <c r="D358" s="168" t="s">
        <v>242</v>
      </c>
      <c r="E358" s="169">
        <v>10</v>
      </c>
      <c r="F358" s="170"/>
      <c r="G358" s="171">
        <f>ROUND(E358*F358,2)</f>
        <v>0</v>
      </c>
      <c r="H358" s="158">
        <v>687.15</v>
      </c>
      <c r="I358" s="157">
        <f>ROUND(E358*H358,2)</f>
        <v>6871.5</v>
      </c>
      <c r="J358" s="158">
        <v>0</v>
      </c>
      <c r="K358" s="157">
        <f>ROUND(E358*J358,2)</f>
        <v>0</v>
      </c>
      <c r="L358" s="157">
        <v>21</v>
      </c>
      <c r="M358" s="157">
        <f>G358*(1+L358/100)</f>
        <v>0</v>
      </c>
      <c r="N358" s="157">
        <v>0</v>
      </c>
      <c r="O358" s="157">
        <f>ROUND(E358*N358,2)</f>
        <v>0</v>
      </c>
      <c r="P358" s="157">
        <v>0</v>
      </c>
      <c r="Q358" s="157">
        <f>ROUND(E358*P358,2)</f>
        <v>0</v>
      </c>
      <c r="R358" s="157" t="s">
        <v>363</v>
      </c>
      <c r="S358" s="157" t="s">
        <v>187</v>
      </c>
      <c r="T358" s="157" t="s">
        <v>168</v>
      </c>
      <c r="U358" s="157">
        <v>0</v>
      </c>
      <c r="V358" s="157">
        <f>ROUND(E358*U358,2)</f>
        <v>0</v>
      </c>
      <c r="W358" s="157"/>
      <c r="X358" s="157" t="s">
        <v>183</v>
      </c>
      <c r="Y358" s="148"/>
      <c r="Z358" s="148"/>
      <c r="AA358" s="148"/>
      <c r="AB358" s="148"/>
      <c r="AC358" s="148"/>
      <c r="AD358" s="148"/>
      <c r="AE358" s="148"/>
      <c r="AF358" s="148"/>
      <c r="AG358" s="148" t="s">
        <v>184</v>
      </c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</row>
    <row r="359" spans="1:60" outlineLevel="1" x14ac:dyDescent="0.2">
      <c r="A359" s="155"/>
      <c r="B359" s="156"/>
      <c r="C359" s="187" t="s">
        <v>1489</v>
      </c>
      <c r="D359" s="185"/>
      <c r="E359" s="186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48"/>
      <c r="Z359" s="148"/>
      <c r="AA359" s="148"/>
      <c r="AB359" s="148"/>
      <c r="AC359" s="148"/>
      <c r="AD359" s="148"/>
      <c r="AE359" s="148"/>
      <c r="AF359" s="148"/>
      <c r="AG359" s="148" t="s">
        <v>200</v>
      </c>
      <c r="AH359" s="148">
        <v>0</v>
      </c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</row>
    <row r="360" spans="1:60" outlineLevel="1" x14ac:dyDescent="0.2">
      <c r="A360" s="155"/>
      <c r="B360" s="156"/>
      <c r="C360" s="187" t="s">
        <v>1490</v>
      </c>
      <c r="D360" s="185"/>
      <c r="E360" s="186">
        <v>10</v>
      </c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48"/>
      <c r="Z360" s="148"/>
      <c r="AA360" s="148"/>
      <c r="AB360" s="148"/>
      <c r="AC360" s="148"/>
      <c r="AD360" s="148"/>
      <c r="AE360" s="148"/>
      <c r="AF360" s="148"/>
      <c r="AG360" s="148" t="s">
        <v>200</v>
      </c>
      <c r="AH360" s="148">
        <v>0</v>
      </c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</row>
    <row r="361" spans="1:60" outlineLevel="1" x14ac:dyDescent="0.2">
      <c r="A361" s="166">
        <v>121</v>
      </c>
      <c r="B361" s="167" t="s">
        <v>1406</v>
      </c>
      <c r="C361" s="181" t="s">
        <v>1407</v>
      </c>
      <c r="D361" s="168" t="s">
        <v>242</v>
      </c>
      <c r="E361" s="169">
        <v>8</v>
      </c>
      <c r="F361" s="170"/>
      <c r="G361" s="171">
        <f>ROUND(E361*F361,2)</f>
        <v>0</v>
      </c>
      <c r="H361" s="158">
        <v>368.52</v>
      </c>
      <c r="I361" s="157">
        <f>ROUND(E361*H361,2)</f>
        <v>2948.16</v>
      </c>
      <c r="J361" s="158">
        <v>0</v>
      </c>
      <c r="K361" s="157">
        <f>ROUND(E361*J361,2)</f>
        <v>0</v>
      </c>
      <c r="L361" s="157">
        <v>21</v>
      </c>
      <c r="M361" s="157">
        <f>G361*(1+L361/100)</f>
        <v>0</v>
      </c>
      <c r="N361" s="157">
        <v>0</v>
      </c>
      <c r="O361" s="157">
        <f>ROUND(E361*N361,2)</f>
        <v>0</v>
      </c>
      <c r="P361" s="157">
        <v>0</v>
      </c>
      <c r="Q361" s="157">
        <f>ROUND(E361*P361,2)</f>
        <v>0</v>
      </c>
      <c r="R361" s="157" t="s">
        <v>363</v>
      </c>
      <c r="S361" s="157" t="s">
        <v>187</v>
      </c>
      <c r="T361" s="157" t="s">
        <v>168</v>
      </c>
      <c r="U361" s="157">
        <v>0</v>
      </c>
      <c r="V361" s="157">
        <f>ROUND(E361*U361,2)</f>
        <v>0</v>
      </c>
      <c r="W361" s="157"/>
      <c r="X361" s="157" t="s">
        <v>183</v>
      </c>
      <c r="Y361" s="148"/>
      <c r="Z361" s="148"/>
      <c r="AA361" s="148"/>
      <c r="AB361" s="148"/>
      <c r="AC361" s="148"/>
      <c r="AD361" s="148"/>
      <c r="AE361" s="148"/>
      <c r="AF361" s="148"/>
      <c r="AG361" s="148" t="s">
        <v>184</v>
      </c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</row>
    <row r="362" spans="1:60" outlineLevel="1" x14ac:dyDescent="0.2">
      <c r="A362" s="155"/>
      <c r="B362" s="156"/>
      <c r="C362" s="187" t="s">
        <v>1627</v>
      </c>
      <c r="D362" s="185"/>
      <c r="E362" s="186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48"/>
      <c r="Z362" s="148"/>
      <c r="AA362" s="148"/>
      <c r="AB362" s="148"/>
      <c r="AC362" s="148"/>
      <c r="AD362" s="148"/>
      <c r="AE362" s="148"/>
      <c r="AF362" s="148"/>
      <c r="AG362" s="148" t="s">
        <v>200</v>
      </c>
      <c r="AH362" s="148">
        <v>0</v>
      </c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</row>
    <row r="363" spans="1:60" outlineLevel="1" x14ac:dyDescent="0.2">
      <c r="A363" s="155"/>
      <c r="B363" s="156"/>
      <c r="C363" s="187" t="s">
        <v>1628</v>
      </c>
      <c r="D363" s="185"/>
      <c r="E363" s="186">
        <v>8</v>
      </c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48"/>
      <c r="Z363" s="148"/>
      <c r="AA363" s="148"/>
      <c r="AB363" s="148"/>
      <c r="AC363" s="148"/>
      <c r="AD363" s="148"/>
      <c r="AE363" s="148"/>
      <c r="AF363" s="148"/>
      <c r="AG363" s="148" t="s">
        <v>200</v>
      </c>
      <c r="AH363" s="148">
        <v>0</v>
      </c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</row>
    <row r="364" spans="1:60" outlineLevel="1" x14ac:dyDescent="0.2">
      <c r="A364" s="166">
        <v>122</v>
      </c>
      <c r="B364" s="167" t="s">
        <v>1663</v>
      </c>
      <c r="C364" s="181" t="s">
        <v>1664</v>
      </c>
      <c r="D364" s="168" t="s">
        <v>242</v>
      </c>
      <c r="E364" s="169">
        <v>1</v>
      </c>
      <c r="F364" s="170"/>
      <c r="G364" s="171">
        <f>ROUND(E364*F364,2)</f>
        <v>0</v>
      </c>
      <c r="H364" s="158">
        <v>26785</v>
      </c>
      <c r="I364" s="157">
        <f>ROUND(E364*H364,2)</f>
        <v>26785</v>
      </c>
      <c r="J364" s="158">
        <v>0</v>
      </c>
      <c r="K364" s="157">
        <f>ROUND(E364*J364,2)</f>
        <v>0</v>
      </c>
      <c r="L364" s="157">
        <v>21</v>
      </c>
      <c r="M364" s="157">
        <f>G364*(1+L364/100)</f>
        <v>0</v>
      </c>
      <c r="N364" s="157">
        <v>0</v>
      </c>
      <c r="O364" s="157">
        <f>ROUND(E364*N364,2)</f>
        <v>0</v>
      </c>
      <c r="P364" s="157">
        <v>0</v>
      </c>
      <c r="Q364" s="157">
        <f>ROUND(E364*P364,2)</f>
        <v>0</v>
      </c>
      <c r="R364" s="157"/>
      <c r="S364" s="157" t="s">
        <v>167</v>
      </c>
      <c r="T364" s="157" t="s">
        <v>168</v>
      </c>
      <c r="U364" s="157">
        <v>0</v>
      </c>
      <c r="V364" s="157">
        <f>ROUND(E364*U364,2)</f>
        <v>0</v>
      </c>
      <c r="W364" s="157"/>
      <c r="X364" s="157" t="s">
        <v>183</v>
      </c>
      <c r="Y364" s="148"/>
      <c r="Z364" s="148"/>
      <c r="AA364" s="148"/>
      <c r="AB364" s="148"/>
      <c r="AC364" s="148"/>
      <c r="AD364" s="148"/>
      <c r="AE364" s="148"/>
      <c r="AF364" s="148"/>
      <c r="AG364" s="148" t="s">
        <v>1330</v>
      </c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</row>
    <row r="365" spans="1:60" ht="33.75" outlineLevel="1" x14ac:dyDescent="0.2">
      <c r="A365" s="155"/>
      <c r="B365" s="156"/>
      <c r="C365" s="196" t="s">
        <v>1909</v>
      </c>
      <c r="D365" s="188"/>
      <c r="E365" s="189"/>
      <c r="F365" s="194"/>
      <c r="G365" s="157"/>
      <c r="H365" s="158"/>
      <c r="I365" s="157"/>
      <c r="J365" s="158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</row>
    <row r="366" spans="1:60" outlineLevel="1" x14ac:dyDescent="0.2">
      <c r="A366" s="155"/>
      <c r="B366" s="156"/>
      <c r="C366" s="187" t="s">
        <v>1410</v>
      </c>
      <c r="D366" s="185"/>
      <c r="E366" s="186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48"/>
      <c r="Z366" s="148"/>
      <c r="AA366" s="148"/>
      <c r="AB366" s="148"/>
      <c r="AC366" s="148"/>
      <c r="AD366" s="148"/>
      <c r="AE366" s="148"/>
      <c r="AF366" s="148"/>
      <c r="AG366" s="148" t="s">
        <v>200</v>
      </c>
      <c r="AH366" s="148">
        <v>0</v>
      </c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</row>
    <row r="367" spans="1:60" outlineLevel="1" x14ac:dyDescent="0.2">
      <c r="A367" s="155"/>
      <c r="B367" s="156"/>
      <c r="C367" s="187" t="s">
        <v>67</v>
      </c>
      <c r="D367" s="185"/>
      <c r="E367" s="186">
        <v>1</v>
      </c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48"/>
      <c r="Z367" s="148"/>
      <c r="AA367" s="148"/>
      <c r="AB367" s="148"/>
      <c r="AC367" s="148"/>
      <c r="AD367" s="148"/>
      <c r="AE367" s="148"/>
      <c r="AF367" s="148"/>
      <c r="AG367" s="148" t="s">
        <v>200</v>
      </c>
      <c r="AH367" s="148">
        <v>0</v>
      </c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</row>
    <row r="368" spans="1:60" outlineLevel="1" x14ac:dyDescent="0.2">
      <c r="A368" s="166">
        <v>123</v>
      </c>
      <c r="B368" s="167" t="s">
        <v>1408</v>
      </c>
      <c r="C368" s="181" t="s">
        <v>1411</v>
      </c>
      <c r="D368" s="168" t="s">
        <v>242</v>
      </c>
      <c r="E368" s="169">
        <v>1</v>
      </c>
      <c r="F368" s="170"/>
      <c r="G368" s="171">
        <f>ROUND(E368*F368,2)</f>
        <v>0</v>
      </c>
      <c r="H368" s="158">
        <v>1680</v>
      </c>
      <c r="I368" s="157">
        <f>ROUND(E368*H368,2)</f>
        <v>1680</v>
      </c>
      <c r="J368" s="158">
        <v>0</v>
      </c>
      <c r="K368" s="157">
        <f>ROUND(E368*J368,2)</f>
        <v>0</v>
      </c>
      <c r="L368" s="157">
        <v>21</v>
      </c>
      <c r="M368" s="157">
        <f>G368*(1+L368/100)</f>
        <v>0</v>
      </c>
      <c r="N368" s="157">
        <v>0</v>
      </c>
      <c r="O368" s="157">
        <f>ROUND(E368*N368,2)</f>
        <v>0</v>
      </c>
      <c r="P368" s="157">
        <v>0</v>
      </c>
      <c r="Q368" s="157">
        <f>ROUND(E368*P368,2)</f>
        <v>0</v>
      </c>
      <c r="R368" s="157"/>
      <c r="S368" s="157" t="s">
        <v>167</v>
      </c>
      <c r="T368" s="157" t="s">
        <v>168</v>
      </c>
      <c r="U368" s="157">
        <v>0</v>
      </c>
      <c r="V368" s="157">
        <f>ROUND(E368*U368,2)</f>
        <v>0</v>
      </c>
      <c r="W368" s="157"/>
      <c r="X368" s="157" t="s">
        <v>183</v>
      </c>
      <c r="Y368" s="148"/>
      <c r="Z368" s="148"/>
      <c r="AA368" s="148"/>
      <c r="AB368" s="148"/>
      <c r="AC368" s="148"/>
      <c r="AD368" s="148"/>
      <c r="AE368" s="148"/>
      <c r="AF368" s="148"/>
      <c r="AG368" s="148" t="s">
        <v>1330</v>
      </c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</row>
    <row r="369" spans="1:60" ht="45" outlineLevel="1" x14ac:dyDescent="0.2">
      <c r="A369" s="155"/>
      <c r="B369" s="156"/>
      <c r="C369" s="196" t="s">
        <v>1906</v>
      </c>
      <c r="D369" s="188"/>
      <c r="E369" s="189"/>
      <c r="F369" s="194"/>
      <c r="G369" s="157"/>
      <c r="H369" s="158"/>
      <c r="I369" s="157"/>
      <c r="J369" s="158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</row>
    <row r="370" spans="1:60" outlineLevel="1" x14ac:dyDescent="0.2">
      <c r="A370" s="155"/>
      <c r="B370" s="156"/>
      <c r="C370" s="187" t="s">
        <v>1410</v>
      </c>
      <c r="D370" s="185"/>
      <c r="E370" s="186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48"/>
      <c r="Z370" s="148"/>
      <c r="AA370" s="148"/>
      <c r="AB370" s="148"/>
      <c r="AC370" s="148"/>
      <c r="AD370" s="148"/>
      <c r="AE370" s="148"/>
      <c r="AF370" s="148"/>
      <c r="AG370" s="148" t="s">
        <v>200</v>
      </c>
      <c r="AH370" s="148">
        <v>0</v>
      </c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</row>
    <row r="371" spans="1:60" outlineLevel="1" x14ac:dyDescent="0.2">
      <c r="A371" s="155"/>
      <c r="B371" s="156"/>
      <c r="C371" s="187" t="s">
        <v>67</v>
      </c>
      <c r="D371" s="185"/>
      <c r="E371" s="186">
        <v>1</v>
      </c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48"/>
      <c r="Z371" s="148"/>
      <c r="AA371" s="148"/>
      <c r="AB371" s="148"/>
      <c r="AC371" s="148"/>
      <c r="AD371" s="148"/>
      <c r="AE371" s="148"/>
      <c r="AF371" s="148"/>
      <c r="AG371" s="148" t="s">
        <v>200</v>
      </c>
      <c r="AH371" s="148">
        <v>0</v>
      </c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</row>
    <row r="372" spans="1:60" outlineLevel="1" x14ac:dyDescent="0.2">
      <c r="A372" s="172">
        <v>124</v>
      </c>
      <c r="B372" s="173" t="s">
        <v>1413</v>
      </c>
      <c r="C372" s="180" t="s">
        <v>1414</v>
      </c>
      <c r="D372" s="174" t="s">
        <v>231</v>
      </c>
      <c r="E372" s="175">
        <v>2.1731400000000001</v>
      </c>
      <c r="F372" s="176"/>
      <c r="G372" s="177">
        <f>ROUND(E372*F372,2)</f>
        <v>0</v>
      </c>
      <c r="H372" s="158">
        <v>0</v>
      </c>
      <c r="I372" s="157">
        <f>ROUND(E372*H372,2)</f>
        <v>0</v>
      </c>
      <c r="J372" s="158">
        <v>2555.0100000000002</v>
      </c>
      <c r="K372" s="157">
        <f>ROUND(E372*J372,2)</f>
        <v>5552.39</v>
      </c>
      <c r="L372" s="157">
        <v>21</v>
      </c>
      <c r="M372" s="157">
        <f>G372*(1+L372/100)</f>
        <v>0</v>
      </c>
      <c r="N372" s="157">
        <v>0</v>
      </c>
      <c r="O372" s="157">
        <f>ROUND(E372*N372,2)</f>
        <v>0</v>
      </c>
      <c r="P372" s="157">
        <v>0</v>
      </c>
      <c r="Q372" s="157">
        <f>ROUND(E372*P372,2)</f>
        <v>0</v>
      </c>
      <c r="R372" s="157"/>
      <c r="S372" s="157" t="s">
        <v>187</v>
      </c>
      <c r="T372" s="157" t="s">
        <v>168</v>
      </c>
      <c r="U372" s="157">
        <v>3.8660000000000001</v>
      </c>
      <c r="V372" s="157">
        <f>ROUND(E372*U372,2)</f>
        <v>8.4</v>
      </c>
      <c r="W372" s="157"/>
      <c r="X372" s="157" t="s">
        <v>169</v>
      </c>
      <c r="Y372" s="148"/>
      <c r="Z372" s="148"/>
      <c r="AA372" s="148"/>
      <c r="AB372" s="148"/>
      <c r="AC372" s="148"/>
      <c r="AD372" s="148"/>
      <c r="AE372" s="148"/>
      <c r="AF372" s="148"/>
      <c r="AG372" s="148" t="s">
        <v>407</v>
      </c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</row>
    <row r="373" spans="1:60" x14ac:dyDescent="0.2">
      <c r="A373" s="160" t="s">
        <v>162</v>
      </c>
      <c r="B373" s="161" t="s">
        <v>83</v>
      </c>
      <c r="C373" s="179" t="s">
        <v>84</v>
      </c>
      <c r="D373" s="162"/>
      <c r="E373" s="163"/>
      <c r="F373" s="164"/>
      <c r="G373" s="165">
        <f>SUMIF(AG374:AG391,"&lt;&gt;NOR",G374:G391)</f>
        <v>0</v>
      </c>
      <c r="H373" s="159"/>
      <c r="I373" s="159">
        <f>SUM(I374:I391)</f>
        <v>0</v>
      </c>
      <c r="J373" s="159"/>
      <c r="K373" s="159">
        <f>SUM(K374:K391)</f>
        <v>120013.36</v>
      </c>
      <c r="L373" s="159"/>
      <c r="M373" s="159">
        <f>SUM(M374:M391)</f>
        <v>0</v>
      </c>
      <c r="N373" s="159"/>
      <c r="O373" s="159">
        <f>SUM(O374:O391)</f>
        <v>0</v>
      </c>
      <c r="P373" s="159"/>
      <c r="Q373" s="159">
        <f>SUM(Q374:Q391)</f>
        <v>0</v>
      </c>
      <c r="R373" s="159"/>
      <c r="S373" s="159"/>
      <c r="T373" s="159"/>
      <c r="U373" s="159"/>
      <c r="V373" s="159">
        <f>SUM(V374:V391)</f>
        <v>8</v>
      </c>
      <c r="W373" s="159"/>
      <c r="X373" s="159"/>
      <c r="Y373" s="148"/>
      <c r="AG373" t="s">
        <v>163</v>
      </c>
    </row>
    <row r="374" spans="1:60" outlineLevel="1" x14ac:dyDescent="0.2">
      <c r="A374" s="166">
        <v>125</v>
      </c>
      <c r="B374" s="167" t="s">
        <v>1665</v>
      </c>
      <c r="C374" s="181" t="s">
        <v>1666</v>
      </c>
      <c r="D374" s="168" t="s">
        <v>1667</v>
      </c>
      <c r="E374" s="169">
        <v>8</v>
      </c>
      <c r="F374" s="170"/>
      <c r="G374" s="171">
        <f>ROUND(E374*F374,2)</f>
        <v>0</v>
      </c>
      <c r="H374" s="158">
        <v>0</v>
      </c>
      <c r="I374" s="157">
        <f>ROUND(E374*H374,2)</f>
        <v>0</v>
      </c>
      <c r="J374" s="158">
        <v>475</v>
      </c>
      <c r="K374" s="157">
        <f>ROUND(E374*J374,2)</f>
        <v>3800</v>
      </c>
      <c r="L374" s="157">
        <v>21</v>
      </c>
      <c r="M374" s="157">
        <f>G374*(1+L374/100)</f>
        <v>0</v>
      </c>
      <c r="N374" s="157">
        <v>0</v>
      </c>
      <c r="O374" s="157">
        <f>ROUND(E374*N374,2)</f>
        <v>0</v>
      </c>
      <c r="P374" s="157">
        <v>0</v>
      </c>
      <c r="Q374" s="157">
        <f>ROUND(E374*P374,2)</f>
        <v>0</v>
      </c>
      <c r="R374" s="157" t="s">
        <v>1668</v>
      </c>
      <c r="S374" s="157" t="s">
        <v>187</v>
      </c>
      <c r="T374" s="157" t="s">
        <v>168</v>
      </c>
      <c r="U374" s="157">
        <v>1</v>
      </c>
      <c r="V374" s="157">
        <f>ROUND(E374*U374,2)</f>
        <v>8</v>
      </c>
      <c r="W374" s="157"/>
      <c r="X374" s="157" t="s">
        <v>1669</v>
      </c>
      <c r="Y374" s="148"/>
      <c r="Z374" s="148"/>
      <c r="AA374" s="148"/>
      <c r="AB374" s="148"/>
      <c r="AC374" s="148"/>
      <c r="AD374" s="148"/>
      <c r="AE374" s="148"/>
      <c r="AF374" s="148"/>
      <c r="AG374" s="148" t="s">
        <v>1670</v>
      </c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</row>
    <row r="375" spans="1:60" outlineLevel="1" x14ac:dyDescent="0.2">
      <c r="A375" s="155"/>
      <c r="B375" s="156"/>
      <c r="C375" s="187" t="s">
        <v>1627</v>
      </c>
      <c r="D375" s="185"/>
      <c r="E375" s="186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48"/>
      <c r="Z375" s="148"/>
      <c r="AA375" s="148"/>
      <c r="AB375" s="148"/>
      <c r="AC375" s="148"/>
      <c r="AD375" s="148"/>
      <c r="AE375" s="148"/>
      <c r="AF375" s="148"/>
      <c r="AG375" s="148" t="s">
        <v>200</v>
      </c>
      <c r="AH375" s="148">
        <v>0</v>
      </c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</row>
    <row r="376" spans="1:60" outlineLevel="1" x14ac:dyDescent="0.2">
      <c r="A376" s="155"/>
      <c r="B376" s="156"/>
      <c r="C376" s="187" t="s">
        <v>1628</v>
      </c>
      <c r="D376" s="185"/>
      <c r="E376" s="186">
        <v>8</v>
      </c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48"/>
      <c r="Z376" s="148"/>
      <c r="AA376" s="148"/>
      <c r="AB376" s="148"/>
      <c r="AC376" s="148"/>
      <c r="AD376" s="148"/>
      <c r="AE376" s="148"/>
      <c r="AF376" s="148"/>
      <c r="AG376" s="148" t="s">
        <v>200</v>
      </c>
      <c r="AH376" s="148">
        <v>0</v>
      </c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</row>
    <row r="377" spans="1:60" outlineLevel="1" x14ac:dyDescent="0.2">
      <c r="A377" s="166">
        <v>126</v>
      </c>
      <c r="B377" s="167" t="s">
        <v>1671</v>
      </c>
      <c r="C377" s="181" t="s">
        <v>1672</v>
      </c>
      <c r="D377" s="168" t="s">
        <v>1667</v>
      </c>
      <c r="E377" s="169">
        <v>196</v>
      </c>
      <c r="F377" s="170"/>
      <c r="G377" s="171">
        <f>ROUND(E377*F377,2)</f>
        <v>0</v>
      </c>
      <c r="H377" s="158">
        <v>0</v>
      </c>
      <c r="I377" s="157">
        <f>ROUND(E377*H377,2)</f>
        <v>0</v>
      </c>
      <c r="J377" s="158">
        <v>475</v>
      </c>
      <c r="K377" s="157">
        <f>ROUND(E377*J377,2)</f>
        <v>93100</v>
      </c>
      <c r="L377" s="157">
        <v>21</v>
      </c>
      <c r="M377" s="157">
        <f>G377*(1+L377/100)</f>
        <v>0</v>
      </c>
      <c r="N377" s="157">
        <v>0</v>
      </c>
      <c r="O377" s="157">
        <f>ROUND(E377*N377,2)</f>
        <v>0</v>
      </c>
      <c r="P377" s="157">
        <v>0</v>
      </c>
      <c r="Q377" s="157">
        <f>ROUND(E377*P377,2)</f>
        <v>0</v>
      </c>
      <c r="R377" s="157"/>
      <c r="S377" s="157" t="s">
        <v>167</v>
      </c>
      <c r="T377" s="157" t="s">
        <v>168</v>
      </c>
      <c r="U377" s="157">
        <v>0</v>
      </c>
      <c r="V377" s="157">
        <f>ROUND(E377*U377,2)</f>
        <v>0</v>
      </c>
      <c r="W377" s="157"/>
      <c r="X377" s="157" t="s">
        <v>980</v>
      </c>
      <c r="Y377" s="148"/>
      <c r="Z377" s="148"/>
      <c r="AA377" s="148"/>
      <c r="AB377" s="148"/>
      <c r="AC377" s="148"/>
      <c r="AD377" s="148"/>
      <c r="AE377" s="148"/>
      <c r="AF377" s="148"/>
      <c r="AG377" s="148" t="s">
        <v>981</v>
      </c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</row>
    <row r="378" spans="1:60" outlineLevel="1" x14ac:dyDescent="0.2">
      <c r="A378" s="155"/>
      <c r="B378" s="156"/>
      <c r="C378" s="187" t="s">
        <v>1673</v>
      </c>
      <c r="D378" s="185"/>
      <c r="E378" s="186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48"/>
      <c r="Z378" s="148"/>
      <c r="AA378" s="148"/>
      <c r="AB378" s="148"/>
      <c r="AC378" s="148"/>
      <c r="AD378" s="148"/>
      <c r="AE378" s="148"/>
      <c r="AF378" s="148"/>
      <c r="AG378" s="148" t="s">
        <v>200</v>
      </c>
      <c r="AH378" s="148">
        <v>0</v>
      </c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</row>
    <row r="379" spans="1:60" outlineLevel="1" x14ac:dyDescent="0.2">
      <c r="A379" s="155"/>
      <c r="B379" s="156"/>
      <c r="C379" s="187" t="s">
        <v>1674</v>
      </c>
      <c r="D379" s="185"/>
      <c r="E379" s="186">
        <v>196</v>
      </c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48"/>
      <c r="Z379" s="148"/>
      <c r="AA379" s="148"/>
      <c r="AB379" s="148"/>
      <c r="AC379" s="148"/>
      <c r="AD379" s="148"/>
      <c r="AE379" s="148"/>
      <c r="AF379" s="148"/>
      <c r="AG379" s="148" t="s">
        <v>200</v>
      </c>
      <c r="AH379" s="148">
        <v>0</v>
      </c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</row>
    <row r="380" spans="1:60" outlineLevel="1" x14ac:dyDescent="0.2">
      <c r="A380" s="166">
        <v>127</v>
      </c>
      <c r="B380" s="167" t="s">
        <v>1675</v>
      </c>
      <c r="C380" s="181" t="s">
        <v>1676</v>
      </c>
      <c r="D380" s="168" t="s">
        <v>1667</v>
      </c>
      <c r="E380" s="169">
        <v>24</v>
      </c>
      <c r="F380" s="170"/>
      <c r="G380" s="171">
        <f>ROUND(E380*F380,2)</f>
        <v>0</v>
      </c>
      <c r="H380" s="158">
        <v>0</v>
      </c>
      <c r="I380" s="157">
        <f>ROUND(E380*H380,2)</f>
        <v>0</v>
      </c>
      <c r="J380" s="158">
        <v>478.51</v>
      </c>
      <c r="K380" s="157">
        <f>ROUND(E380*J380,2)</f>
        <v>11484.24</v>
      </c>
      <c r="L380" s="157">
        <v>21</v>
      </c>
      <c r="M380" s="157">
        <f>G380*(1+L380/100)</f>
        <v>0</v>
      </c>
      <c r="N380" s="157">
        <v>0</v>
      </c>
      <c r="O380" s="157">
        <f>ROUND(E380*N380,2)</f>
        <v>0</v>
      </c>
      <c r="P380" s="157">
        <v>0</v>
      </c>
      <c r="Q380" s="157">
        <f>ROUND(E380*P380,2)</f>
        <v>0</v>
      </c>
      <c r="R380" s="157"/>
      <c r="S380" s="157" t="s">
        <v>167</v>
      </c>
      <c r="T380" s="157" t="s">
        <v>168</v>
      </c>
      <c r="U380" s="157">
        <v>0</v>
      </c>
      <c r="V380" s="157">
        <f>ROUND(E380*U380,2)</f>
        <v>0</v>
      </c>
      <c r="W380" s="157"/>
      <c r="X380" s="157" t="s">
        <v>169</v>
      </c>
      <c r="Y380" s="148"/>
      <c r="Z380" s="148"/>
      <c r="AA380" s="148"/>
      <c r="AB380" s="148"/>
      <c r="AC380" s="148"/>
      <c r="AD380" s="148"/>
      <c r="AE380" s="148"/>
      <c r="AF380" s="148"/>
      <c r="AG380" s="148" t="s">
        <v>170</v>
      </c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</row>
    <row r="381" spans="1:60" outlineLevel="1" x14ac:dyDescent="0.2">
      <c r="A381" s="155"/>
      <c r="B381" s="156"/>
      <c r="C381" s="187" t="s">
        <v>1415</v>
      </c>
      <c r="D381" s="185"/>
      <c r="E381" s="186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48"/>
      <c r="Z381" s="148"/>
      <c r="AA381" s="148"/>
      <c r="AB381" s="148"/>
      <c r="AC381" s="148"/>
      <c r="AD381" s="148"/>
      <c r="AE381" s="148"/>
      <c r="AF381" s="148"/>
      <c r="AG381" s="148" t="s">
        <v>200</v>
      </c>
      <c r="AH381" s="148">
        <v>0</v>
      </c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</row>
    <row r="382" spans="1:60" outlineLevel="1" x14ac:dyDescent="0.2">
      <c r="A382" s="155"/>
      <c r="B382" s="156"/>
      <c r="C382" s="187" t="s">
        <v>398</v>
      </c>
      <c r="D382" s="185"/>
      <c r="E382" s="186">
        <v>24</v>
      </c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48"/>
      <c r="Z382" s="148"/>
      <c r="AA382" s="148"/>
      <c r="AB382" s="148"/>
      <c r="AC382" s="148"/>
      <c r="AD382" s="148"/>
      <c r="AE382" s="148"/>
      <c r="AF382" s="148"/>
      <c r="AG382" s="148" t="s">
        <v>200</v>
      </c>
      <c r="AH382" s="148">
        <v>0</v>
      </c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</row>
    <row r="383" spans="1:60" outlineLevel="1" x14ac:dyDescent="0.2">
      <c r="A383" s="166">
        <v>128</v>
      </c>
      <c r="B383" s="167" t="s">
        <v>1677</v>
      </c>
      <c r="C383" s="181" t="s">
        <v>1678</v>
      </c>
      <c r="D383" s="168" t="s">
        <v>1667</v>
      </c>
      <c r="E383" s="169">
        <v>12</v>
      </c>
      <c r="F383" s="170"/>
      <c r="G383" s="171">
        <f>ROUND(E383*F383,2)</f>
        <v>0</v>
      </c>
      <c r="H383" s="158">
        <v>0</v>
      </c>
      <c r="I383" s="157">
        <f>ROUND(E383*H383,2)</f>
        <v>0</v>
      </c>
      <c r="J383" s="158">
        <v>478.51</v>
      </c>
      <c r="K383" s="157">
        <f>ROUND(E383*J383,2)</f>
        <v>5742.12</v>
      </c>
      <c r="L383" s="157">
        <v>21</v>
      </c>
      <c r="M383" s="157">
        <f>G383*(1+L383/100)</f>
        <v>0</v>
      </c>
      <c r="N383" s="157">
        <v>0</v>
      </c>
      <c r="O383" s="157">
        <f>ROUND(E383*N383,2)</f>
        <v>0</v>
      </c>
      <c r="P383" s="157">
        <v>0</v>
      </c>
      <c r="Q383" s="157">
        <f>ROUND(E383*P383,2)</f>
        <v>0</v>
      </c>
      <c r="R383" s="157"/>
      <c r="S383" s="157" t="s">
        <v>167</v>
      </c>
      <c r="T383" s="157" t="s">
        <v>168</v>
      </c>
      <c r="U383" s="157">
        <v>0</v>
      </c>
      <c r="V383" s="157">
        <f>ROUND(E383*U383,2)</f>
        <v>0</v>
      </c>
      <c r="W383" s="157"/>
      <c r="X383" s="157" t="s">
        <v>169</v>
      </c>
      <c r="Y383" s="148"/>
      <c r="Z383" s="148"/>
      <c r="AA383" s="148"/>
      <c r="AB383" s="148"/>
      <c r="AC383" s="148"/>
      <c r="AD383" s="148"/>
      <c r="AE383" s="148"/>
      <c r="AF383" s="148"/>
      <c r="AG383" s="148" t="s">
        <v>170</v>
      </c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</row>
    <row r="384" spans="1:60" outlineLevel="1" x14ac:dyDescent="0.2">
      <c r="A384" s="155"/>
      <c r="B384" s="156"/>
      <c r="C384" s="187" t="s">
        <v>1353</v>
      </c>
      <c r="D384" s="185"/>
      <c r="E384" s="186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48"/>
      <c r="Z384" s="148"/>
      <c r="AA384" s="148"/>
      <c r="AB384" s="148"/>
      <c r="AC384" s="148"/>
      <c r="AD384" s="148"/>
      <c r="AE384" s="148"/>
      <c r="AF384" s="148"/>
      <c r="AG384" s="148" t="s">
        <v>200</v>
      </c>
      <c r="AH384" s="148">
        <v>0</v>
      </c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</row>
    <row r="385" spans="1:60" outlineLevel="1" x14ac:dyDescent="0.2">
      <c r="A385" s="155"/>
      <c r="B385" s="156"/>
      <c r="C385" s="187" t="s">
        <v>1354</v>
      </c>
      <c r="D385" s="185"/>
      <c r="E385" s="186">
        <v>12</v>
      </c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48"/>
      <c r="Z385" s="148"/>
      <c r="AA385" s="148"/>
      <c r="AB385" s="148"/>
      <c r="AC385" s="148"/>
      <c r="AD385" s="148"/>
      <c r="AE385" s="148"/>
      <c r="AF385" s="148"/>
      <c r="AG385" s="148" t="s">
        <v>200</v>
      </c>
      <c r="AH385" s="148">
        <v>0</v>
      </c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</row>
    <row r="386" spans="1:60" ht="22.5" outlineLevel="1" x14ac:dyDescent="0.2">
      <c r="A386" s="166">
        <v>129</v>
      </c>
      <c r="B386" s="167" t="s">
        <v>1679</v>
      </c>
      <c r="C386" s="181" t="s">
        <v>1680</v>
      </c>
      <c r="D386" s="168" t="s">
        <v>1667</v>
      </c>
      <c r="E386" s="169">
        <v>2</v>
      </c>
      <c r="F386" s="170"/>
      <c r="G386" s="171">
        <f>ROUND(E386*F386,2)</f>
        <v>0</v>
      </c>
      <c r="H386" s="158">
        <v>0</v>
      </c>
      <c r="I386" s="157">
        <f>ROUND(E386*H386,2)</f>
        <v>0</v>
      </c>
      <c r="J386" s="158">
        <v>420.5</v>
      </c>
      <c r="K386" s="157">
        <f>ROUND(E386*J386,2)</f>
        <v>841</v>
      </c>
      <c r="L386" s="157">
        <v>21</v>
      </c>
      <c r="M386" s="157">
        <f>G386*(1+L386/100)</f>
        <v>0</v>
      </c>
      <c r="N386" s="157">
        <v>0</v>
      </c>
      <c r="O386" s="157">
        <f>ROUND(E386*N386,2)</f>
        <v>0</v>
      </c>
      <c r="P386" s="157">
        <v>0</v>
      </c>
      <c r="Q386" s="157">
        <f>ROUND(E386*P386,2)</f>
        <v>0</v>
      </c>
      <c r="R386" s="157"/>
      <c r="S386" s="157" t="s">
        <v>167</v>
      </c>
      <c r="T386" s="157" t="s">
        <v>168</v>
      </c>
      <c r="U386" s="157">
        <v>0</v>
      </c>
      <c r="V386" s="157">
        <f>ROUND(E386*U386,2)</f>
        <v>0</v>
      </c>
      <c r="W386" s="157"/>
      <c r="X386" s="157" t="s">
        <v>169</v>
      </c>
      <c r="Y386" s="148"/>
      <c r="Z386" s="148"/>
      <c r="AA386" s="148"/>
      <c r="AB386" s="148"/>
      <c r="AC386" s="148"/>
      <c r="AD386" s="148"/>
      <c r="AE386" s="148"/>
      <c r="AF386" s="148"/>
      <c r="AG386" s="148" t="s">
        <v>170</v>
      </c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</row>
    <row r="387" spans="1:60" outlineLevel="1" x14ac:dyDescent="0.2">
      <c r="A387" s="155"/>
      <c r="B387" s="156"/>
      <c r="C387" s="187" t="s">
        <v>1327</v>
      </c>
      <c r="D387" s="185"/>
      <c r="E387" s="186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48"/>
      <c r="Z387" s="148"/>
      <c r="AA387" s="148"/>
      <c r="AB387" s="148"/>
      <c r="AC387" s="148"/>
      <c r="AD387" s="148"/>
      <c r="AE387" s="148"/>
      <c r="AF387" s="148"/>
      <c r="AG387" s="148" t="s">
        <v>200</v>
      </c>
      <c r="AH387" s="148">
        <v>0</v>
      </c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</row>
    <row r="388" spans="1:60" outlineLevel="1" x14ac:dyDescent="0.2">
      <c r="A388" s="155"/>
      <c r="B388" s="156"/>
      <c r="C388" s="187" t="s">
        <v>69</v>
      </c>
      <c r="D388" s="185"/>
      <c r="E388" s="186">
        <v>2</v>
      </c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48"/>
      <c r="Z388" s="148"/>
      <c r="AA388" s="148"/>
      <c r="AB388" s="148"/>
      <c r="AC388" s="148"/>
      <c r="AD388" s="148"/>
      <c r="AE388" s="148"/>
      <c r="AF388" s="148"/>
      <c r="AG388" s="148" t="s">
        <v>200</v>
      </c>
      <c r="AH388" s="148">
        <v>0</v>
      </c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</row>
    <row r="389" spans="1:60" outlineLevel="1" x14ac:dyDescent="0.2">
      <c r="A389" s="166">
        <v>130</v>
      </c>
      <c r="B389" s="167" t="s">
        <v>1679</v>
      </c>
      <c r="C389" s="181" t="s">
        <v>1681</v>
      </c>
      <c r="D389" s="168" t="s">
        <v>1667</v>
      </c>
      <c r="E389" s="169">
        <v>12</v>
      </c>
      <c r="F389" s="170"/>
      <c r="G389" s="171">
        <f>ROUND(E389*F389,2)</f>
        <v>0</v>
      </c>
      <c r="H389" s="158">
        <v>0</v>
      </c>
      <c r="I389" s="157">
        <f>ROUND(E389*H389,2)</f>
        <v>0</v>
      </c>
      <c r="J389" s="158">
        <v>420.5</v>
      </c>
      <c r="K389" s="157">
        <f>ROUND(E389*J389,2)</f>
        <v>5046</v>
      </c>
      <c r="L389" s="157">
        <v>21</v>
      </c>
      <c r="M389" s="157">
        <f>G389*(1+L389/100)</f>
        <v>0</v>
      </c>
      <c r="N389" s="157">
        <v>0</v>
      </c>
      <c r="O389" s="157">
        <f>ROUND(E389*N389,2)</f>
        <v>0</v>
      </c>
      <c r="P389" s="157">
        <v>0</v>
      </c>
      <c r="Q389" s="157">
        <f>ROUND(E389*P389,2)</f>
        <v>0</v>
      </c>
      <c r="R389" s="157"/>
      <c r="S389" s="157" t="s">
        <v>167</v>
      </c>
      <c r="T389" s="157" t="s">
        <v>168</v>
      </c>
      <c r="U389" s="157">
        <v>0</v>
      </c>
      <c r="V389" s="157">
        <f>ROUND(E389*U389,2)</f>
        <v>0</v>
      </c>
      <c r="W389" s="157"/>
      <c r="X389" s="157" t="s">
        <v>1682</v>
      </c>
      <c r="Y389" s="148"/>
      <c r="Z389" s="148"/>
      <c r="AA389" s="148"/>
      <c r="AB389" s="148"/>
      <c r="AC389" s="148"/>
      <c r="AD389" s="148"/>
      <c r="AE389" s="148"/>
      <c r="AF389" s="148"/>
      <c r="AG389" s="148" t="s">
        <v>1683</v>
      </c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</row>
    <row r="390" spans="1:60" outlineLevel="1" x14ac:dyDescent="0.2">
      <c r="A390" s="155"/>
      <c r="B390" s="156"/>
      <c r="C390" s="187" t="s">
        <v>1353</v>
      </c>
      <c r="D390" s="185"/>
      <c r="E390" s="186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48"/>
      <c r="Z390" s="148"/>
      <c r="AA390" s="148"/>
      <c r="AB390" s="148"/>
      <c r="AC390" s="148"/>
      <c r="AD390" s="148"/>
      <c r="AE390" s="148"/>
      <c r="AF390" s="148"/>
      <c r="AG390" s="148" t="s">
        <v>200</v>
      </c>
      <c r="AH390" s="148">
        <v>0</v>
      </c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</row>
    <row r="391" spans="1:60" outlineLevel="1" x14ac:dyDescent="0.2">
      <c r="A391" s="155"/>
      <c r="B391" s="156"/>
      <c r="C391" s="187" t="s">
        <v>1354</v>
      </c>
      <c r="D391" s="185"/>
      <c r="E391" s="186">
        <v>12</v>
      </c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48"/>
      <c r="Z391" s="148"/>
      <c r="AA391" s="148"/>
      <c r="AB391" s="148"/>
      <c r="AC391" s="148"/>
      <c r="AD391" s="148"/>
      <c r="AE391" s="148"/>
      <c r="AF391" s="148"/>
      <c r="AG391" s="148" t="s">
        <v>200</v>
      </c>
      <c r="AH391" s="148">
        <v>0</v>
      </c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</row>
    <row r="392" spans="1:60" x14ac:dyDescent="0.2">
      <c r="A392" s="160" t="s">
        <v>162</v>
      </c>
      <c r="B392" s="161" t="s">
        <v>87</v>
      </c>
      <c r="C392" s="179" t="s">
        <v>88</v>
      </c>
      <c r="D392" s="162"/>
      <c r="E392" s="163"/>
      <c r="F392" s="164"/>
      <c r="G392" s="165">
        <f>SUMIF(AG393:AG395,"&lt;&gt;NOR",G393:G395)</f>
        <v>0</v>
      </c>
      <c r="H392" s="159"/>
      <c r="I392" s="159">
        <f>SUM(I393:I395)</f>
        <v>0</v>
      </c>
      <c r="J392" s="159"/>
      <c r="K392" s="159">
        <f>SUM(K393:K395)</f>
        <v>24852</v>
      </c>
      <c r="L392" s="159"/>
      <c r="M392" s="159">
        <f>SUM(M393:M395)</f>
        <v>0</v>
      </c>
      <c r="N392" s="159"/>
      <c r="O392" s="159">
        <f>SUM(O393:O395)</f>
        <v>0</v>
      </c>
      <c r="P392" s="159"/>
      <c r="Q392" s="159">
        <f>SUM(Q393:Q395)</f>
        <v>0</v>
      </c>
      <c r="R392" s="159"/>
      <c r="S392" s="159"/>
      <c r="T392" s="159"/>
      <c r="U392" s="159"/>
      <c r="V392" s="159">
        <f>SUM(V393:V395)</f>
        <v>40.36</v>
      </c>
      <c r="W392" s="159"/>
      <c r="X392" s="159"/>
      <c r="Y392" s="148"/>
      <c r="AG392" t="s">
        <v>163</v>
      </c>
    </row>
    <row r="393" spans="1:60" outlineLevel="1" x14ac:dyDescent="0.2">
      <c r="A393" s="166">
        <v>131</v>
      </c>
      <c r="B393" s="167" t="s">
        <v>385</v>
      </c>
      <c r="C393" s="181" t="s">
        <v>386</v>
      </c>
      <c r="D393" s="168" t="s">
        <v>218</v>
      </c>
      <c r="E393" s="169">
        <v>228</v>
      </c>
      <c r="F393" s="170"/>
      <c r="G393" s="171">
        <f>ROUND(E393*F393,2)</f>
        <v>0</v>
      </c>
      <c r="H393" s="158">
        <v>0</v>
      </c>
      <c r="I393" s="157">
        <f>ROUND(E393*H393,2)</f>
        <v>0</v>
      </c>
      <c r="J393" s="158">
        <v>109</v>
      </c>
      <c r="K393" s="157">
        <f>ROUND(E393*J393,2)</f>
        <v>24852</v>
      </c>
      <c r="L393" s="157">
        <v>21</v>
      </c>
      <c r="M393" s="157">
        <f>G393*(1+L393/100)</f>
        <v>0</v>
      </c>
      <c r="N393" s="157">
        <v>0</v>
      </c>
      <c r="O393" s="157">
        <f>ROUND(E393*N393,2)</f>
        <v>0</v>
      </c>
      <c r="P393" s="157">
        <v>0</v>
      </c>
      <c r="Q393" s="157">
        <f>ROUND(E393*P393,2)</f>
        <v>0</v>
      </c>
      <c r="R393" s="157"/>
      <c r="S393" s="157" t="s">
        <v>187</v>
      </c>
      <c r="T393" s="157" t="s">
        <v>168</v>
      </c>
      <c r="U393" s="157">
        <v>0.17699999999999999</v>
      </c>
      <c r="V393" s="157">
        <f>ROUND(E393*U393,2)</f>
        <v>40.36</v>
      </c>
      <c r="W393" s="157"/>
      <c r="X393" s="157" t="s">
        <v>169</v>
      </c>
      <c r="Y393" s="148"/>
      <c r="Z393" s="148"/>
      <c r="AA393" s="148"/>
      <c r="AB393" s="148"/>
      <c r="AC393" s="148"/>
      <c r="AD393" s="148"/>
      <c r="AE393" s="148"/>
      <c r="AF393" s="148"/>
      <c r="AG393" s="148" t="s">
        <v>170</v>
      </c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</row>
    <row r="394" spans="1:60" outlineLevel="1" x14ac:dyDescent="0.2">
      <c r="A394" s="155"/>
      <c r="B394" s="156"/>
      <c r="C394" s="187" t="s">
        <v>1684</v>
      </c>
      <c r="D394" s="185"/>
      <c r="E394" s="186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48"/>
      <c r="Z394" s="148"/>
      <c r="AA394" s="148"/>
      <c r="AB394" s="148"/>
      <c r="AC394" s="148"/>
      <c r="AD394" s="148"/>
      <c r="AE394" s="148"/>
      <c r="AF394" s="148"/>
      <c r="AG394" s="148" t="s">
        <v>200</v>
      </c>
      <c r="AH394" s="148">
        <v>0</v>
      </c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</row>
    <row r="395" spans="1:60" outlineLevel="1" x14ac:dyDescent="0.2">
      <c r="A395" s="155"/>
      <c r="B395" s="156"/>
      <c r="C395" s="187" t="s">
        <v>1685</v>
      </c>
      <c r="D395" s="185"/>
      <c r="E395" s="186">
        <v>228</v>
      </c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48"/>
      <c r="Z395" s="148"/>
      <c r="AA395" s="148"/>
      <c r="AB395" s="148"/>
      <c r="AC395" s="148"/>
      <c r="AD395" s="148"/>
      <c r="AE395" s="148"/>
      <c r="AF395" s="148"/>
      <c r="AG395" s="148" t="s">
        <v>200</v>
      </c>
      <c r="AH395" s="148">
        <v>0</v>
      </c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</row>
    <row r="396" spans="1:60" ht="25.5" x14ac:dyDescent="0.2">
      <c r="A396" s="160" t="s">
        <v>162</v>
      </c>
      <c r="B396" s="161" t="s">
        <v>89</v>
      </c>
      <c r="C396" s="179" t="s">
        <v>90</v>
      </c>
      <c r="D396" s="162"/>
      <c r="E396" s="163"/>
      <c r="F396" s="164"/>
      <c r="G396" s="165">
        <f>SUMIF(AG397:AG405,"&lt;&gt;NOR",G397:G405)</f>
        <v>0</v>
      </c>
      <c r="H396" s="159"/>
      <c r="I396" s="159">
        <f>SUM(I397:I405)</f>
        <v>0</v>
      </c>
      <c r="J396" s="159"/>
      <c r="K396" s="159">
        <f>SUM(K397:K405)</f>
        <v>906.94</v>
      </c>
      <c r="L396" s="159"/>
      <c r="M396" s="159">
        <f>SUM(M397:M405)</f>
        <v>0</v>
      </c>
      <c r="N396" s="159"/>
      <c r="O396" s="159">
        <f>SUM(O397:O405)</f>
        <v>0</v>
      </c>
      <c r="P396" s="159"/>
      <c r="Q396" s="159">
        <f>SUM(Q397:Q405)</f>
        <v>0</v>
      </c>
      <c r="R396" s="159"/>
      <c r="S396" s="159"/>
      <c r="T396" s="159"/>
      <c r="U396" s="159"/>
      <c r="V396" s="159">
        <f>SUM(V397:V405)</f>
        <v>2.3800000000000003</v>
      </c>
      <c r="W396" s="159"/>
      <c r="X396" s="159"/>
      <c r="Y396" s="148"/>
      <c r="AG396" t="s">
        <v>163</v>
      </c>
    </row>
    <row r="397" spans="1:60" outlineLevel="1" x14ac:dyDescent="0.2">
      <c r="A397" s="166">
        <v>132</v>
      </c>
      <c r="B397" s="167" t="s">
        <v>1416</v>
      </c>
      <c r="C397" s="181" t="s">
        <v>1417</v>
      </c>
      <c r="D397" s="168" t="s">
        <v>242</v>
      </c>
      <c r="E397" s="169">
        <v>3</v>
      </c>
      <c r="F397" s="170"/>
      <c r="G397" s="171">
        <f>ROUND(E397*F397,2)</f>
        <v>0</v>
      </c>
      <c r="H397" s="158">
        <v>0</v>
      </c>
      <c r="I397" s="157">
        <f>ROUND(E397*H397,2)</f>
        <v>0</v>
      </c>
      <c r="J397" s="158">
        <v>190</v>
      </c>
      <c r="K397" s="157">
        <f>ROUND(E397*J397,2)</f>
        <v>570</v>
      </c>
      <c r="L397" s="157">
        <v>21</v>
      </c>
      <c r="M397" s="157">
        <f>G397*(1+L397/100)</f>
        <v>0</v>
      </c>
      <c r="N397" s="157">
        <v>0</v>
      </c>
      <c r="O397" s="157">
        <f>ROUND(E397*N397,2)</f>
        <v>0</v>
      </c>
      <c r="P397" s="157">
        <v>0</v>
      </c>
      <c r="Q397" s="157">
        <f>ROUND(E397*P397,2)</f>
        <v>0</v>
      </c>
      <c r="R397" s="157"/>
      <c r="S397" s="157" t="s">
        <v>187</v>
      </c>
      <c r="T397" s="157" t="s">
        <v>168</v>
      </c>
      <c r="U397" s="157">
        <v>0.51200000000000001</v>
      </c>
      <c r="V397" s="157">
        <f>ROUND(E397*U397,2)</f>
        <v>1.54</v>
      </c>
      <c r="W397" s="157"/>
      <c r="X397" s="157" t="s">
        <v>169</v>
      </c>
      <c r="Y397" s="148"/>
      <c r="Z397" s="148"/>
      <c r="AA397" s="148"/>
      <c r="AB397" s="148"/>
      <c r="AC397" s="148"/>
      <c r="AD397" s="148"/>
      <c r="AE397" s="148"/>
      <c r="AF397" s="148"/>
      <c r="AG397" s="148" t="s">
        <v>170</v>
      </c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</row>
    <row r="398" spans="1:60" outlineLevel="1" x14ac:dyDescent="0.2">
      <c r="A398" s="155"/>
      <c r="B398" s="156"/>
      <c r="C398" s="187" t="s">
        <v>1418</v>
      </c>
      <c r="D398" s="185"/>
      <c r="E398" s="186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48"/>
      <c r="Z398" s="148"/>
      <c r="AA398" s="148"/>
      <c r="AB398" s="148"/>
      <c r="AC398" s="148"/>
      <c r="AD398" s="148"/>
      <c r="AE398" s="148"/>
      <c r="AF398" s="148"/>
      <c r="AG398" s="148" t="s">
        <v>200</v>
      </c>
      <c r="AH398" s="148">
        <v>0</v>
      </c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</row>
    <row r="399" spans="1:60" outlineLevel="1" x14ac:dyDescent="0.2">
      <c r="A399" s="155"/>
      <c r="B399" s="156"/>
      <c r="C399" s="187" t="s">
        <v>71</v>
      </c>
      <c r="D399" s="185"/>
      <c r="E399" s="186">
        <v>3</v>
      </c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48"/>
      <c r="Z399" s="148"/>
      <c r="AA399" s="148"/>
      <c r="AB399" s="148"/>
      <c r="AC399" s="148"/>
      <c r="AD399" s="148"/>
      <c r="AE399" s="148"/>
      <c r="AF399" s="148"/>
      <c r="AG399" s="148" t="s">
        <v>200</v>
      </c>
      <c r="AH399" s="148">
        <v>0</v>
      </c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</row>
    <row r="400" spans="1:60" outlineLevel="1" x14ac:dyDescent="0.2">
      <c r="A400" s="166">
        <v>133</v>
      </c>
      <c r="B400" s="167" t="s">
        <v>1419</v>
      </c>
      <c r="C400" s="181" t="s">
        <v>1420</v>
      </c>
      <c r="D400" s="168" t="s">
        <v>242</v>
      </c>
      <c r="E400" s="169">
        <v>4</v>
      </c>
      <c r="F400" s="170"/>
      <c r="G400" s="171">
        <f>ROUND(E400*F400,2)</f>
        <v>0</v>
      </c>
      <c r="H400" s="158">
        <v>0</v>
      </c>
      <c r="I400" s="157">
        <f>ROUND(E400*H400,2)</f>
        <v>0</v>
      </c>
      <c r="J400" s="158">
        <v>53.9</v>
      </c>
      <c r="K400" s="157">
        <f>ROUND(E400*J400,2)</f>
        <v>215.6</v>
      </c>
      <c r="L400" s="157">
        <v>21</v>
      </c>
      <c r="M400" s="157">
        <f>G400*(1+L400/100)</f>
        <v>0</v>
      </c>
      <c r="N400" s="157">
        <v>0</v>
      </c>
      <c r="O400" s="157">
        <f>ROUND(E400*N400,2)</f>
        <v>0</v>
      </c>
      <c r="P400" s="157">
        <v>0</v>
      </c>
      <c r="Q400" s="157">
        <f>ROUND(E400*P400,2)</f>
        <v>0</v>
      </c>
      <c r="R400" s="157"/>
      <c r="S400" s="157" t="s">
        <v>187</v>
      </c>
      <c r="T400" s="157" t="s">
        <v>168</v>
      </c>
      <c r="U400" s="157">
        <v>0.16</v>
      </c>
      <c r="V400" s="157">
        <f>ROUND(E400*U400,2)</f>
        <v>0.64</v>
      </c>
      <c r="W400" s="157"/>
      <c r="X400" s="157" t="s">
        <v>169</v>
      </c>
      <c r="Y400" s="148"/>
      <c r="Z400" s="148"/>
      <c r="AA400" s="148"/>
      <c r="AB400" s="148"/>
      <c r="AC400" s="148"/>
      <c r="AD400" s="148"/>
      <c r="AE400" s="148"/>
      <c r="AF400" s="148"/>
      <c r="AG400" s="148" t="s">
        <v>170</v>
      </c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</row>
    <row r="401" spans="1:60" outlineLevel="1" x14ac:dyDescent="0.2">
      <c r="A401" s="155"/>
      <c r="B401" s="156"/>
      <c r="C401" s="187" t="s">
        <v>1393</v>
      </c>
      <c r="D401" s="185"/>
      <c r="E401" s="186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48"/>
      <c r="Z401" s="148"/>
      <c r="AA401" s="148"/>
      <c r="AB401" s="148"/>
      <c r="AC401" s="148"/>
      <c r="AD401" s="148"/>
      <c r="AE401" s="148"/>
      <c r="AF401" s="148"/>
      <c r="AG401" s="148" t="s">
        <v>200</v>
      </c>
      <c r="AH401" s="148">
        <v>0</v>
      </c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</row>
    <row r="402" spans="1:60" outlineLevel="1" x14ac:dyDescent="0.2">
      <c r="A402" s="155"/>
      <c r="B402" s="156"/>
      <c r="C402" s="187" t="s">
        <v>75</v>
      </c>
      <c r="D402" s="185"/>
      <c r="E402" s="186">
        <v>4</v>
      </c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48"/>
      <c r="Z402" s="148"/>
      <c r="AA402" s="148"/>
      <c r="AB402" s="148"/>
      <c r="AC402" s="148"/>
      <c r="AD402" s="148"/>
      <c r="AE402" s="148"/>
      <c r="AF402" s="148"/>
      <c r="AG402" s="148" t="s">
        <v>200</v>
      </c>
      <c r="AH402" s="148">
        <v>0</v>
      </c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</row>
    <row r="403" spans="1:60" outlineLevel="1" x14ac:dyDescent="0.2">
      <c r="A403" s="166">
        <v>134</v>
      </c>
      <c r="B403" s="167" t="s">
        <v>1421</v>
      </c>
      <c r="C403" s="181" t="s">
        <v>1422</v>
      </c>
      <c r="D403" s="168" t="s">
        <v>198</v>
      </c>
      <c r="E403" s="169">
        <v>2.3630000000000002E-2</v>
      </c>
      <c r="F403" s="170"/>
      <c r="G403" s="171">
        <f>ROUND(E403*F403,2)</f>
        <v>0</v>
      </c>
      <c r="H403" s="158">
        <v>0</v>
      </c>
      <c r="I403" s="157">
        <f>ROUND(E403*H403,2)</f>
        <v>0</v>
      </c>
      <c r="J403" s="158">
        <v>5135.01</v>
      </c>
      <c r="K403" s="157">
        <f>ROUND(E403*J403,2)</f>
        <v>121.34</v>
      </c>
      <c r="L403" s="157">
        <v>21</v>
      </c>
      <c r="M403" s="157">
        <f>G403*(1+L403/100)</f>
        <v>0</v>
      </c>
      <c r="N403" s="157">
        <v>0</v>
      </c>
      <c r="O403" s="157">
        <f>ROUND(E403*N403,2)</f>
        <v>0</v>
      </c>
      <c r="P403" s="157">
        <v>0</v>
      </c>
      <c r="Q403" s="157">
        <f>ROUND(E403*P403,2)</f>
        <v>0</v>
      </c>
      <c r="R403" s="157"/>
      <c r="S403" s="157" t="s">
        <v>187</v>
      </c>
      <c r="T403" s="157" t="s">
        <v>168</v>
      </c>
      <c r="U403" s="157">
        <v>8.3849999999999998</v>
      </c>
      <c r="V403" s="157">
        <f>ROUND(E403*U403,2)</f>
        <v>0.2</v>
      </c>
      <c r="W403" s="157"/>
      <c r="X403" s="157" t="s">
        <v>169</v>
      </c>
      <c r="Y403" s="148"/>
      <c r="Z403" s="148"/>
      <c r="AA403" s="148"/>
      <c r="AB403" s="148"/>
      <c r="AC403" s="148"/>
      <c r="AD403" s="148"/>
      <c r="AE403" s="148"/>
      <c r="AF403" s="148"/>
      <c r="AG403" s="148" t="s">
        <v>170</v>
      </c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</row>
    <row r="404" spans="1:60" outlineLevel="1" x14ac:dyDescent="0.2">
      <c r="A404" s="155"/>
      <c r="B404" s="156"/>
      <c r="C404" s="187" t="s">
        <v>1686</v>
      </c>
      <c r="D404" s="185"/>
      <c r="E404" s="186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48"/>
      <c r="Z404" s="148"/>
      <c r="AA404" s="148"/>
      <c r="AB404" s="148"/>
      <c r="AC404" s="148"/>
      <c r="AD404" s="148"/>
      <c r="AE404" s="148"/>
      <c r="AF404" s="148"/>
      <c r="AG404" s="148" t="s">
        <v>200</v>
      </c>
      <c r="AH404" s="148">
        <v>0</v>
      </c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</row>
    <row r="405" spans="1:60" outlineLevel="1" x14ac:dyDescent="0.2">
      <c r="A405" s="155"/>
      <c r="B405" s="156"/>
      <c r="C405" s="187" t="s">
        <v>1687</v>
      </c>
      <c r="D405" s="185"/>
      <c r="E405" s="186">
        <v>0.02</v>
      </c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48"/>
      <c r="Z405" s="148"/>
      <c r="AA405" s="148"/>
      <c r="AB405" s="148"/>
      <c r="AC405" s="148"/>
      <c r="AD405" s="148"/>
      <c r="AE405" s="148"/>
      <c r="AF405" s="148"/>
      <c r="AG405" s="148" t="s">
        <v>200</v>
      </c>
      <c r="AH405" s="148">
        <v>0</v>
      </c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</row>
    <row r="406" spans="1:60" x14ac:dyDescent="0.2">
      <c r="A406" s="160" t="s">
        <v>162</v>
      </c>
      <c r="B406" s="161" t="s">
        <v>93</v>
      </c>
      <c r="C406" s="179" t="s">
        <v>94</v>
      </c>
      <c r="D406" s="162"/>
      <c r="E406" s="163"/>
      <c r="F406" s="164"/>
      <c r="G406" s="165">
        <f>SUMIF(AG407:AG418,"&lt;&gt;NOR",G407:G418)</f>
        <v>0</v>
      </c>
      <c r="H406" s="159"/>
      <c r="I406" s="159">
        <f>SUM(I407:I418)</f>
        <v>0</v>
      </c>
      <c r="J406" s="159"/>
      <c r="K406" s="159">
        <f>SUM(K407:K418)</f>
        <v>50.54</v>
      </c>
      <c r="L406" s="159"/>
      <c r="M406" s="159">
        <f>SUM(M407:M418)</f>
        <v>0</v>
      </c>
      <c r="N406" s="159"/>
      <c r="O406" s="159">
        <f>SUM(O407:O418)</f>
        <v>0</v>
      </c>
      <c r="P406" s="159"/>
      <c r="Q406" s="159">
        <f>SUM(Q407:Q418)</f>
        <v>0</v>
      </c>
      <c r="R406" s="159"/>
      <c r="S406" s="159"/>
      <c r="T406" s="159"/>
      <c r="U406" s="159"/>
      <c r="V406" s="159">
        <f>SUM(V407:V418)</f>
        <v>0.08</v>
      </c>
      <c r="W406" s="159"/>
      <c r="X406" s="159"/>
      <c r="Y406" s="148"/>
      <c r="AG406" t="s">
        <v>163</v>
      </c>
    </row>
    <row r="407" spans="1:60" outlineLevel="1" x14ac:dyDescent="0.2">
      <c r="A407" s="166">
        <v>135</v>
      </c>
      <c r="B407" s="167" t="s">
        <v>459</v>
      </c>
      <c r="C407" s="181" t="s">
        <v>460</v>
      </c>
      <c r="D407" s="168" t="s">
        <v>231</v>
      </c>
      <c r="E407" s="169">
        <v>5.8000000000000003E-2</v>
      </c>
      <c r="F407" s="170"/>
      <c r="G407" s="171">
        <f>ROUND(E407*F407,2)</f>
        <v>0</v>
      </c>
      <c r="H407" s="158">
        <v>0</v>
      </c>
      <c r="I407" s="157">
        <f>ROUND(E407*H407,2)</f>
        <v>0</v>
      </c>
      <c r="J407" s="158">
        <v>317.51</v>
      </c>
      <c r="K407" s="157">
        <f>ROUND(E407*J407,2)</f>
        <v>18.420000000000002</v>
      </c>
      <c r="L407" s="157">
        <v>21</v>
      </c>
      <c r="M407" s="157">
        <f>G407*(1+L407/100)</f>
        <v>0</v>
      </c>
      <c r="N407" s="157">
        <v>0</v>
      </c>
      <c r="O407" s="157">
        <f>ROUND(E407*N407,2)</f>
        <v>0</v>
      </c>
      <c r="P407" s="157">
        <v>0</v>
      </c>
      <c r="Q407" s="157">
        <f>ROUND(E407*P407,2)</f>
        <v>0</v>
      </c>
      <c r="R407" s="157"/>
      <c r="S407" s="157" t="s">
        <v>187</v>
      </c>
      <c r="T407" s="157" t="s">
        <v>168</v>
      </c>
      <c r="U407" s="157">
        <v>0.94199999999999995</v>
      </c>
      <c r="V407" s="157">
        <f>ROUND(E407*U407,2)</f>
        <v>0.05</v>
      </c>
      <c r="W407" s="157"/>
      <c r="X407" s="157" t="s">
        <v>169</v>
      </c>
      <c r="Y407" s="148"/>
      <c r="Z407" s="148"/>
      <c r="AA407" s="148"/>
      <c r="AB407" s="148"/>
      <c r="AC407" s="148"/>
      <c r="AD407" s="148"/>
      <c r="AE407" s="148"/>
      <c r="AF407" s="148"/>
      <c r="AG407" s="148" t="s">
        <v>170</v>
      </c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</row>
    <row r="408" spans="1:60" outlineLevel="1" x14ac:dyDescent="0.2">
      <c r="A408" s="155"/>
      <c r="B408" s="156"/>
      <c r="C408" s="187" t="s">
        <v>1688</v>
      </c>
      <c r="D408" s="185"/>
      <c r="E408" s="186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48"/>
      <c r="Z408" s="148"/>
      <c r="AA408" s="148"/>
      <c r="AB408" s="148"/>
      <c r="AC408" s="148"/>
      <c r="AD408" s="148"/>
      <c r="AE408" s="148"/>
      <c r="AF408" s="148"/>
      <c r="AG408" s="148" t="s">
        <v>200</v>
      </c>
      <c r="AH408" s="148">
        <v>0</v>
      </c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</row>
    <row r="409" spans="1:60" outlineLevel="1" x14ac:dyDescent="0.2">
      <c r="A409" s="155"/>
      <c r="B409" s="156"/>
      <c r="C409" s="187" t="s">
        <v>1689</v>
      </c>
      <c r="D409" s="185"/>
      <c r="E409" s="186">
        <v>0.06</v>
      </c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48"/>
      <c r="Z409" s="148"/>
      <c r="AA409" s="148"/>
      <c r="AB409" s="148"/>
      <c r="AC409" s="148"/>
      <c r="AD409" s="148"/>
      <c r="AE409" s="148"/>
      <c r="AF409" s="148"/>
      <c r="AG409" s="148" t="s">
        <v>200</v>
      </c>
      <c r="AH409" s="148">
        <v>0</v>
      </c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</row>
    <row r="410" spans="1:60" outlineLevel="1" x14ac:dyDescent="0.2">
      <c r="A410" s="166">
        <v>136</v>
      </c>
      <c r="B410" s="167" t="s">
        <v>455</v>
      </c>
      <c r="C410" s="181" t="s">
        <v>456</v>
      </c>
      <c r="D410" s="168" t="s">
        <v>231</v>
      </c>
      <c r="E410" s="169">
        <v>5.8000000000000003E-2</v>
      </c>
      <c r="F410" s="170"/>
      <c r="G410" s="171">
        <f>ROUND(E410*F410,2)</f>
        <v>0</v>
      </c>
      <c r="H410" s="158">
        <v>0</v>
      </c>
      <c r="I410" s="157">
        <f>ROUND(E410*H410,2)</f>
        <v>0</v>
      </c>
      <c r="J410" s="158">
        <v>227</v>
      </c>
      <c r="K410" s="157">
        <f>ROUND(E410*J410,2)</f>
        <v>13.17</v>
      </c>
      <c r="L410" s="157">
        <v>21</v>
      </c>
      <c r="M410" s="157">
        <f>G410*(1+L410/100)</f>
        <v>0</v>
      </c>
      <c r="N410" s="157">
        <v>0</v>
      </c>
      <c r="O410" s="157">
        <f>ROUND(E410*N410,2)</f>
        <v>0</v>
      </c>
      <c r="P410" s="157">
        <v>0</v>
      </c>
      <c r="Q410" s="157">
        <f>ROUND(E410*P410,2)</f>
        <v>0</v>
      </c>
      <c r="R410" s="157"/>
      <c r="S410" s="157" t="s">
        <v>187</v>
      </c>
      <c r="T410" s="157" t="s">
        <v>168</v>
      </c>
      <c r="U410" s="157">
        <v>0.49</v>
      </c>
      <c r="V410" s="157">
        <f>ROUND(E410*U410,2)</f>
        <v>0.03</v>
      </c>
      <c r="W410" s="157"/>
      <c r="X410" s="157" t="s">
        <v>169</v>
      </c>
      <c r="Y410" s="148"/>
      <c r="Z410" s="148"/>
      <c r="AA410" s="148"/>
      <c r="AB410" s="148"/>
      <c r="AC410" s="148"/>
      <c r="AD410" s="148"/>
      <c r="AE410" s="148"/>
      <c r="AF410" s="148"/>
      <c r="AG410" s="148" t="s">
        <v>170</v>
      </c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</row>
    <row r="411" spans="1:60" outlineLevel="1" x14ac:dyDescent="0.2">
      <c r="A411" s="155"/>
      <c r="B411" s="156"/>
      <c r="C411" s="187" t="s">
        <v>1688</v>
      </c>
      <c r="D411" s="185"/>
      <c r="E411" s="186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48"/>
      <c r="Z411" s="148"/>
      <c r="AA411" s="148"/>
      <c r="AB411" s="148"/>
      <c r="AC411" s="148"/>
      <c r="AD411" s="148"/>
      <c r="AE411" s="148"/>
      <c r="AF411" s="148"/>
      <c r="AG411" s="148" t="s">
        <v>200</v>
      </c>
      <c r="AH411" s="148">
        <v>0</v>
      </c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</row>
    <row r="412" spans="1:60" outlineLevel="1" x14ac:dyDescent="0.2">
      <c r="A412" s="155"/>
      <c r="B412" s="156"/>
      <c r="C412" s="187" t="s">
        <v>1689</v>
      </c>
      <c r="D412" s="185"/>
      <c r="E412" s="186">
        <v>0.06</v>
      </c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48"/>
      <c r="Z412" s="148"/>
      <c r="AA412" s="148"/>
      <c r="AB412" s="148"/>
      <c r="AC412" s="148"/>
      <c r="AD412" s="148"/>
      <c r="AE412" s="148"/>
      <c r="AF412" s="148"/>
      <c r="AG412" s="148" t="s">
        <v>200</v>
      </c>
      <c r="AH412" s="148">
        <v>0</v>
      </c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</row>
    <row r="413" spans="1:60" outlineLevel="1" x14ac:dyDescent="0.2">
      <c r="A413" s="166">
        <v>137</v>
      </c>
      <c r="B413" s="167" t="s">
        <v>1427</v>
      </c>
      <c r="C413" s="181" t="s">
        <v>1428</v>
      </c>
      <c r="D413" s="168" t="s">
        <v>231</v>
      </c>
      <c r="E413" s="169">
        <v>5.8000000000000003E-2</v>
      </c>
      <c r="F413" s="170"/>
      <c r="G413" s="171">
        <f>ROUND(E413*F413,2)</f>
        <v>0</v>
      </c>
      <c r="H413" s="158">
        <v>0</v>
      </c>
      <c r="I413" s="157">
        <f>ROUND(E413*H413,2)</f>
        <v>0</v>
      </c>
      <c r="J413" s="158">
        <v>26.79</v>
      </c>
      <c r="K413" s="157">
        <f>ROUND(E413*J413,2)</f>
        <v>1.55</v>
      </c>
      <c r="L413" s="157">
        <v>21</v>
      </c>
      <c r="M413" s="157">
        <f>G413*(1+L413/100)</f>
        <v>0</v>
      </c>
      <c r="N413" s="157">
        <v>0</v>
      </c>
      <c r="O413" s="157">
        <f>ROUND(E413*N413,2)</f>
        <v>0</v>
      </c>
      <c r="P413" s="157">
        <v>0</v>
      </c>
      <c r="Q413" s="157">
        <f>ROUND(E413*P413,2)</f>
        <v>0</v>
      </c>
      <c r="R413" s="157"/>
      <c r="S413" s="157" t="s">
        <v>167</v>
      </c>
      <c r="T413" s="157" t="s">
        <v>168</v>
      </c>
      <c r="U413" s="157">
        <v>0</v>
      </c>
      <c r="V413" s="157">
        <f>ROUND(E413*U413,2)</f>
        <v>0</v>
      </c>
      <c r="W413" s="157"/>
      <c r="X413" s="157" t="s">
        <v>169</v>
      </c>
      <c r="Y413" s="148"/>
      <c r="Z413" s="148"/>
      <c r="AA413" s="148"/>
      <c r="AB413" s="148"/>
      <c r="AC413" s="148"/>
      <c r="AD413" s="148"/>
      <c r="AE413" s="148"/>
      <c r="AF413" s="148"/>
      <c r="AG413" s="148" t="s">
        <v>170</v>
      </c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</row>
    <row r="414" spans="1:60" outlineLevel="1" x14ac:dyDescent="0.2">
      <c r="A414" s="155"/>
      <c r="B414" s="156"/>
      <c r="C414" s="187" t="s">
        <v>1688</v>
      </c>
      <c r="D414" s="185"/>
      <c r="E414" s="186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48"/>
      <c r="Z414" s="148"/>
      <c r="AA414" s="148"/>
      <c r="AB414" s="148"/>
      <c r="AC414" s="148"/>
      <c r="AD414" s="148"/>
      <c r="AE414" s="148"/>
      <c r="AF414" s="148"/>
      <c r="AG414" s="148" t="s">
        <v>200</v>
      </c>
      <c r="AH414" s="148">
        <v>0</v>
      </c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</row>
    <row r="415" spans="1:60" outlineLevel="1" x14ac:dyDescent="0.2">
      <c r="A415" s="155"/>
      <c r="B415" s="156"/>
      <c r="C415" s="187" t="s">
        <v>1689</v>
      </c>
      <c r="D415" s="185"/>
      <c r="E415" s="186">
        <v>0.06</v>
      </c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48"/>
      <c r="Z415" s="148"/>
      <c r="AA415" s="148"/>
      <c r="AB415" s="148"/>
      <c r="AC415" s="148"/>
      <c r="AD415" s="148"/>
      <c r="AE415" s="148"/>
      <c r="AF415" s="148"/>
      <c r="AG415" s="148" t="s">
        <v>200</v>
      </c>
      <c r="AH415" s="148">
        <v>0</v>
      </c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</row>
    <row r="416" spans="1:60" outlineLevel="1" x14ac:dyDescent="0.2">
      <c r="A416" s="166">
        <v>138</v>
      </c>
      <c r="B416" s="167" t="s">
        <v>463</v>
      </c>
      <c r="C416" s="181" t="s">
        <v>464</v>
      </c>
      <c r="D416" s="168" t="s">
        <v>231</v>
      </c>
      <c r="E416" s="169">
        <v>5.8000000000000003E-2</v>
      </c>
      <c r="F416" s="170"/>
      <c r="G416" s="171">
        <f>ROUND(E416*F416,2)</f>
        <v>0</v>
      </c>
      <c r="H416" s="158">
        <v>0</v>
      </c>
      <c r="I416" s="157">
        <f>ROUND(E416*H416,2)</f>
        <v>0</v>
      </c>
      <c r="J416" s="158">
        <v>300</v>
      </c>
      <c r="K416" s="157">
        <f>ROUND(E416*J416,2)</f>
        <v>17.399999999999999</v>
      </c>
      <c r="L416" s="157">
        <v>21</v>
      </c>
      <c r="M416" s="157">
        <f>G416*(1+L416/100)</f>
        <v>0</v>
      </c>
      <c r="N416" s="157">
        <v>0</v>
      </c>
      <c r="O416" s="157">
        <f>ROUND(E416*N416,2)</f>
        <v>0</v>
      </c>
      <c r="P416" s="157">
        <v>0</v>
      </c>
      <c r="Q416" s="157">
        <f>ROUND(E416*P416,2)</f>
        <v>0</v>
      </c>
      <c r="R416" s="157"/>
      <c r="S416" s="157" t="s">
        <v>187</v>
      </c>
      <c r="T416" s="157" t="s">
        <v>168</v>
      </c>
      <c r="U416" s="157">
        <v>0</v>
      </c>
      <c r="V416" s="157">
        <f>ROUND(E416*U416,2)</f>
        <v>0</v>
      </c>
      <c r="W416" s="157"/>
      <c r="X416" s="157" t="s">
        <v>169</v>
      </c>
      <c r="Y416" s="148"/>
      <c r="Z416" s="148"/>
      <c r="AA416" s="148"/>
      <c r="AB416" s="148"/>
      <c r="AC416" s="148"/>
      <c r="AD416" s="148"/>
      <c r="AE416" s="148"/>
      <c r="AF416" s="148"/>
      <c r="AG416" s="148" t="s">
        <v>170</v>
      </c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</row>
    <row r="417" spans="1:60" outlineLevel="1" x14ac:dyDescent="0.2">
      <c r="A417" s="155"/>
      <c r="B417" s="156"/>
      <c r="C417" s="187" t="s">
        <v>1688</v>
      </c>
      <c r="D417" s="185"/>
      <c r="E417" s="186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48"/>
      <c r="Z417" s="148"/>
      <c r="AA417" s="148"/>
      <c r="AB417" s="148"/>
      <c r="AC417" s="148"/>
      <c r="AD417" s="148"/>
      <c r="AE417" s="148"/>
      <c r="AF417" s="148"/>
      <c r="AG417" s="148" t="s">
        <v>200</v>
      </c>
      <c r="AH417" s="148">
        <v>0</v>
      </c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</row>
    <row r="418" spans="1:60" outlineLevel="1" x14ac:dyDescent="0.2">
      <c r="A418" s="155"/>
      <c r="B418" s="156"/>
      <c r="C418" s="187" t="s">
        <v>1689</v>
      </c>
      <c r="D418" s="185"/>
      <c r="E418" s="186">
        <v>0.06</v>
      </c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48"/>
      <c r="Z418" s="148"/>
      <c r="AA418" s="148"/>
      <c r="AB418" s="148"/>
      <c r="AC418" s="148"/>
      <c r="AD418" s="148"/>
      <c r="AE418" s="148"/>
      <c r="AF418" s="148"/>
      <c r="AG418" s="148" t="s">
        <v>200</v>
      </c>
      <c r="AH418" s="148">
        <v>0</v>
      </c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</row>
    <row r="419" spans="1:60" x14ac:dyDescent="0.2">
      <c r="A419" s="160" t="s">
        <v>162</v>
      </c>
      <c r="B419" s="161" t="s">
        <v>99</v>
      </c>
      <c r="C419" s="179" t="s">
        <v>100</v>
      </c>
      <c r="D419" s="162"/>
      <c r="E419" s="163"/>
      <c r="F419" s="164"/>
      <c r="G419" s="165">
        <f>SUMIF(AG420:AG426,"&lt;&gt;NOR",G420:G426)</f>
        <v>0</v>
      </c>
      <c r="H419" s="159"/>
      <c r="I419" s="159">
        <f>SUM(I420:I426)</f>
        <v>867.8</v>
      </c>
      <c r="J419" s="159"/>
      <c r="K419" s="159">
        <f>SUM(K420:K426)</f>
        <v>258.81</v>
      </c>
      <c r="L419" s="159"/>
      <c r="M419" s="159">
        <f>SUM(M420:M426)</f>
        <v>0</v>
      </c>
      <c r="N419" s="159"/>
      <c r="O419" s="159">
        <f>SUM(O420:O426)</f>
        <v>0</v>
      </c>
      <c r="P419" s="159"/>
      <c r="Q419" s="159">
        <f>SUM(Q420:Q426)</f>
        <v>0</v>
      </c>
      <c r="R419" s="159"/>
      <c r="S419" s="159"/>
      <c r="T419" s="159"/>
      <c r="U419" s="159"/>
      <c r="V419" s="159">
        <f>SUM(V420:V426)</f>
        <v>0.56999999999999995</v>
      </c>
      <c r="W419" s="159"/>
      <c r="X419" s="159"/>
      <c r="Y419" s="148"/>
      <c r="AG419" t="s">
        <v>163</v>
      </c>
    </row>
    <row r="420" spans="1:60" outlineLevel="1" x14ac:dyDescent="0.2">
      <c r="A420" s="166">
        <v>139</v>
      </c>
      <c r="B420" s="167" t="s">
        <v>1344</v>
      </c>
      <c r="C420" s="181" t="s">
        <v>1345</v>
      </c>
      <c r="D420" s="168" t="s">
        <v>343</v>
      </c>
      <c r="E420" s="169">
        <v>5</v>
      </c>
      <c r="F420" s="170"/>
      <c r="G420" s="171">
        <f>ROUND(E420*F420,2)</f>
        <v>0</v>
      </c>
      <c r="H420" s="158">
        <v>0</v>
      </c>
      <c r="I420" s="157">
        <f>ROUND(E420*H420,2)</f>
        <v>0</v>
      </c>
      <c r="J420" s="158">
        <v>51.4</v>
      </c>
      <c r="K420" s="157">
        <f>ROUND(E420*J420,2)</f>
        <v>257</v>
      </c>
      <c r="L420" s="157">
        <v>21</v>
      </c>
      <c r="M420" s="157">
        <f>G420*(1+L420/100)</f>
        <v>0</v>
      </c>
      <c r="N420" s="157">
        <v>0</v>
      </c>
      <c r="O420" s="157">
        <f>ROUND(E420*N420,2)</f>
        <v>0</v>
      </c>
      <c r="P420" s="157">
        <v>0</v>
      </c>
      <c r="Q420" s="157">
        <f>ROUND(E420*P420,2)</f>
        <v>0</v>
      </c>
      <c r="R420" s="157"/>
      <c r="S420" s="157" t="s">
        <v>187</v>
      </c>
      <c r="T420" s="157" t="s">
        <v>168</v>
      </c>
      <c r="U420" s="157">
        <v>0.114</v>
      </c>
      <c r="V420" s="157">
        <f>ROUND(E420*U420,2)</f>
        <v>0.56999999999999995</v>
      </c>
      <c r="W420" s="157"/>
      <c r="X420" s="157" t="s">
        <v>169</v>
      </c>
      <c r="Y420" s="148"/>
      <c r="Z420" s="148"/>
      <c r="AA420" s="148"/>
      <c r="AB420" s="148"/>
      <c r="AC420" s="148"/>
      <c r="AD420" s="148"/>
      <c r="AE420" s="148"/>
      <c r="AF420" s="148"/>
      <c r="AG420" s="148" t="s">
        <v>454</v>
      </c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</row>
    <row r="421" spans="1:60" outlineLevel="1" x14ac:dyDescent="0.2">
      <c r="A421" s="155"/>
      <c r="B421" s="156"/>
      <c r="C421" s="187" t="s">
        <v>1463</v>
      </c>
      <c r="D421" s="185"/>
      <c r="E421" s="186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48"/>
      <c r="Z421" s="148"/>
      <c r="AA421" s="148"/>
      <c r="AB421" s="148"/>
      <c r="AC421" s="148"/>
      <c r="AD421" s="148"/>
      <c r="AE421" s="148"/>
      <c r="AF421" s="148"/>
      <c r="AG421" s="148" t="s">
        <v>200</v>
      </c>
      <c r="AH421" s="148">
        <v>0</v>
      </c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</row>
    <row r="422" spans="1:60" outlineLevel="1" x14ac:dyDescent="0.2">
      <c r="A422" s="155"/>
      <c r="B422" s="156"/>
      <c r="C422" s="187" t="s">
        <v>1464</v>
      </c>
      <c r="D422" s="185"/>
      <c r="E422" s="186">
        <v>5</v>
      </c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48"/>
      <c r="Z422" s="148"/>
      <c r="AA422" s="148"/>
      <c r="AB422" s="148"/>
      <c r="AC422" s="148"/>
      <c r="AD422" s="148"/>
      <c r="AE422" s="148"/>
      <c r="AF422" s="148"/>
      <c r="AG422" s="148" t="s">
        <v>200</v>
      </c>
      <c r="AH422" s="148">
        <v>0</v>
      </c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</row>
    <row r="423" spans="1:60" ht="22.5" outlineLevel="1" x14ac:dyDescent="0.2">
      <c r="A423" s="166">
        <v>140</v>
      </c>
      <c r="B423" s="167" t="s">
        <v>1448</v>
      </c>
      <c r="C423" s="181" t="s">
        <v>1449</v>
      </c>
      <c r="D423" s="168" t="s">
        <v>343</v>
      </c>
      <c r="E423" s="169">
        <v>5</v>
      </c>
      <c r="F423" s="170"/>
      <c r="G423" s="171">
        <f>ROUND(E423*F423,2)</f>
        <v>0</v>
      </c>
      <c r="H423" s="158">
        <v>173.56</v>
      </c>
      <c r="I423" s="157">
        <f>ROUND(E423*H423,2)</f>
        <v>867.8</v>
      </c>
      <c r="J423" s="158">
        <v>0</v>
      </c>
      <c r="K423" s="157">
        <f>ROUND(E423*J423,2)</f>
        <v>0</v>
      </c>
      <c r="L423" s="157">
        <v>21</v>
      </c>
      <c r="M423" s="157">
        <f>G423*(1+L423/100)</f>
        <v>0</v>
      </c>
      <c r="N423" s="157">
        <v>0</v>
      </c>
      <c r="O423" s="157">
        <f>ROUND(E423*N423,2)</f>
        <v>0</v>
      </c>
      <c r="P423" s="157">
        <v>0</v>
      </c>
      <c r="Q423" s="157">
        <f>ROUND(E423*P423,2)</f>
        <v>0</v>
      </c>
      <c r="R423" s="157" t="s">
        <v>363</v>
      </c>
      <c r="S423" s="157" t="s">
        <v>187</v>
      </c>
      <c r="T423" s="157" t="s">
        <v>168</v>
      </c>
      <c r="U423" s="157">
        <v>0</v>
      </c>
      <c r="V423" s="157">
        <f>ROUND(E423*U423,2)</f>
        <v>0</v>
      </c>
      <c r="W423" s="157"/>
      <c r="X423" s="157" t="s">
        <v>183</v>
      </c>
      <c r="Y423" s="148"/>
      <c r="Z423" s="148"/>
      <c r="AA423" s="148"/>
      <c r="AB423" s="148"/>
      <c r="AC423" s="148"/>
      <c r="AD423" s="148"/>
      <c r="AE423" s="148"/>
      <c r="AF423" s="148"/>
      <c r="AG423" s="148" t="s">
        <v>184</v>
      </c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</row>
    <row r="424" spans="1:60" outlineLevel="1" x14ac:dyDescent="0.2">
      <c r="A424" s="155"/>
      <c r="B424" s="156"/>
      <c r="C424" s="187" t="s">
        <v>1463</v>
      </c>
      <c r="D424" s="185"/>
      <c r="E424" s="186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48"/>
      <c r="Z424" s="148"/>
      <c r="AA424" s="148"/>
      <c r="AB424" s="148"/>
      <c r="AC424" s="148"/>
      <c r="AD424" s="148"/>
      <c r="AE424" s="148"/>
      <c r="AF424" s="148"/>
      <c r="AG424" s="148" t="s">
        <v>200</v>
      </c>
      <c r="AH424" s="148">
        <v>0</v>
      </c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</row>
    <row r="425" spans="1:60" outlineLevel="1" x14ac:dyDescent="0.2">
      <c r="A425" s="155"/>
      <c r="B425" s="156"/>
      <c r="C425" s="187" t="s">
        <v>1464</v>
      </c>
      <c r="D425" s="185"/>
      <c r="E425" s="186">
        <v>5</v>
      </c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48"/>
      <c r="Z425" s="148"/>
      <c r="AA425" s="148"/>
      <c r="AB425" s="148"/>
      <c r="AC425" s="148"/>
      <c r="AD425" s="148"/>
      <c r="AE425" s="148"/>
      <c r="AF425" s="148"/>
      <c r="AG425" s="148" t="s">
        <v>200</v>
      </c>
      <c r="AH425" s="148">
        <v>0</v>
      </c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</row>
    <row r="426" spans="1:60" outlineLevel="1" x14ac:dyDescent="0.2">
      <c r="A426" s="172">
        <v>141</v>
      </c>
      <c r="B426" s="173" t="s">
        <v>1690</v>
      </c>
      <c r="C426" s="180" t="s">
        <v>1691</v>
      </c>
      <c r="D426" s="174" t="s">
        <v>231</v>
      </c>
      <c r="E426" s="175">
        <v>1.9499999999999999E-3</v>
      </c>
      <c r="F426" s="176"/>
      <c r="G426" s="177">
        <f>ROUND(E426*F426,2)</f>
        <v>0</v>
      </c>
      <c r="H426" s="158">
        <v>0</v>
      </c>
      <c r="I426" s="157">
        <f>ROUND(E426*H426,2)</f>
        <v>0</v>
      </c>
      <c r="J426" s="158">
        <v>927</v>
      </c>
      <c r="K426" s="157">
        <f>ROUND(E426*J426,2)</f>
        <v>1.81</v>
      </c>
      <c r="L426" s="157">
        <v>21</v>
      </c>
      <c r="M426" s="157">
        <f>G426*(1+L426/100)</f>
        <v>0</v>
      </c>
      <c r="N426" s="157">
        <v>0</v>
      </c>
      <c r="O426" s="157">
        <f>ROUND(E426*N426,2)</f>
        <v>0</v>
      </c>
      <c r="P426" s="157">
        <v>0</v>
      </c>
      <c r="Q426" s="157">
        <f>ROUND(E426*P426,2)</f>
        <v>0</v>
      </c>
      <c r="R426" s="157"/>
      <c r="S426" s="157" t="s">
        <v>187</v>
      </c>
      <c r="T426" s="157" t="s">
        <v>168</v>
      </c>
      <c r="U426" s="157">
        <v>1.74</v>
      </c>
      <c r="V426" s="157">
        <f>ROUND(E426*U426,2)</f>
        <v>0</v>
      </c>
      <c r="W426" s="157"/>
      <c r="X426" s="157" t="s">
        <v>169</v>
      </c>
      <c r="Y426" s="148"/>
      <c r="Z426" s="148"/>
      <c r="AA426" s="148"/>
      <c r="AB426" s="148"/>
      <c r="AC426" s="148"/>
      <c r="AD426" s="148"/>
      <c r="AE426" s="148"/>
      <c r="AF426" s="148"/>
      <c r="AG426" s="148" t="s">
        <v>407</v>
      </c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</row>
    <row r="427" spans="1:60" x14ac:dyDescent="0.2">
      <c r="A427" s="160" t="s">
        <v>162</v>
      </c>
      <c r="B427" s="161" t="s">
        <v>105</v>
      </c>
      <c r="C427" s="179" t="s">
        <v>106</v>
      </c>
      <c r="D427" s="162"/>
      <c r="E427" s="163"/>
      <c r="F427" s="164"/>
      <c r="G427" s="165">
        <f>SUMIF(AG428:AG443,"&lt;&gt;NOR",G428:G443)</f>
        <v>0</v>
      </c>
      <c r="H427" s="159"/>
      <c r="I427" s="159">
        <f>SUM(I428:I443)</f>
        <v>0</v>
      </c>
      <c r="J427" s="159"/>
      <c r="K427" s="159">
        <f>SUM(K428:K443)</f>
        <v>3047.5499999999997</v>
      </c>
      <c r="L427" s="159"/>
      <c r="M427" s="159">
        <f>SUM(M428:M443)</f>
        <v>0</v>
      </c>
      <c r="N427" s="159"/>
      <c r="O427" s="159">
        <f>SUM(O428:O443)</f>
        <v>0</v>
      </c>
      <c r="P427" s="159"/>
      <c r="Q427" s="159">
        <f>SUM(Q428:Q443)</f>
        <v>0</v>
      </c>
      <c r="R427" s="159"/>
      <c r="S427" s="159"/>
      <c r="T427" s="159"/>
      <c r="U427" s="159"/>
      <c r="V427" s="159">
        <f>SUM(V428:V443)</f>
        <v>3.87</v>
      </c>
      <c r="W427" s="159"/>
      <c r="X427" s="159"/>
      <c r="Y427" s="148"/>
      <c r="AG427" t="s">
        <v>163</v>
      </c>
    </row>
    <row r="428" spans="1:60" ht="22.5" outlineLevel="1" x14ac:dyDescent="0.2">
      <c r="A428" s="166">
        <v>142</v>
      </c>
      <c r="B428" s="167" t="s">
        <v>1692</v>
      </c>
      <c r="C428" s="181" t="s">
        <v>1693</v>
      </c>
      <c r="D428" s="168" t="s">
        <v>343</v>
      </c>
      <c r="E428" s="169">
        <v>6</v>
      </c>
      <c r="F428" s="170"/>
      <c r="G428" s="171">
        <f>ROUND(E428*F428,2)</f>
        <v>0</v>
      </c>
      <c r="H428" s="158">
        <v>0</v>
      </c>
      <c r="I428" s="157">
        <f>ROUND(E428*H428,2)</f>
        <v>0</v>
      </c>
      <c r="J428" s="158">
        <v>28.59</v>
      </c>
      <c r="K428" s="157">
        <f>ROUND(E428*J428,2)</f>
        <v>171.54</v>
      </c>
      <c r="L428" s="157">
        <v>21</v>
      </c>
      <c r="M428" s="157">
        <f>G428*(1+L428/100)</f>
        <v>0</v>
      </c>
      <c r="N428" s="157">
        <v>0</v>
      </c>
      <c r="O428" s="157">
        <f>ROUND(E428*N428,2)</f>
        <v>0</v>
      </c>
      <c r="P428" s="157">
        <v>0</v>
      </c>
      <c r="Q428" s="157">
        <f>ROUND(E428*P428,2)</f>
        <v>0</v>
      </c>
      <c r="R428" s="157"/>
      <c r="S428" s="157" t="s">
        <v>187</v>
      </c>
      <c r="T428" s="157" t="s">
        <v>168</v>
      </c>
      <c r="U428" s="157">
        <v>5.2999999999999999E-2</v>
      </c>
      <c r="V428" s="157">
        <f>ROUND(E428*U428,2)</f>
        <v>0.32</v>
      </c>
      <c r="W428" s="157"/>
      <c r="X428" s="157" t="s">
        <v>169</v>
      </c>
      <c r="Y428" s="148"/>
      <c r="Z428" s="148"/>
      <c r="AA428" s="148"/>
      <c r="AB428" s="148"/>
      <c r="AC428" s="148"/>
      <c r="AD428" s="148"/>
      <c r="AE428" s="148"/>
      <c r="AF428" s="148"/>
      <c r="AG428" s="148" t="s">
        <v>407</v>
      </c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</row>
    <row r="429" spans="1:60" outlineLevel="1" x14ac:dyDescent="0.2">
      <c r="A429" s="155"/>
      <c r="B429" s="156"/>
      <c r="C429" s="187" t="s">
        <v>1431</v>
      </c>
      <c r="D429" s="185"/>
      <c r="E429" s="186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48"/>
      <c r="Z429" s="148"/>
      <c r="AA429" s="148"/>
      <c r="AB429" s="148"/>
      <c r="AC429" s="148"/>
      <c r="AD429" s="148"/>
      <c r="AE429" s="148"/>
      <c r="AF429" s="148"/>
      <c r="AG429" s="148" t="s">
        <v>200</v>
      </c>
      <c r="AH429" s="148">
        <v>0</v>
      </c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</row>
    <row r="430" spans="1:60" outlineLevel="1" x14ac:dyDescent="0.2">
      <c r="A430" s="155"/>
      <c r="B430" s="156"/>
      <c r="C430" s="187" t="s">
        <v>77</v>
      </c>
      <c r="D430" s="185"/>
      <c r="E430" s="186">
        <v>6</v>
      </c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48"/>
      <c r="Z430" s="148"/>
      <c r="AA430" s="148"/>
      <c r="AB430" s="148"/>
      <c r="AC430" s="148"/>
      <c r="AD430" s="148"/>
      <c r="AE430" s="148"/>
      <c r="AF430" s="148"/>
      <c r="AG430" s="148" t="s">
        <v>200</v>
      </c>
      <c r="AH430" s="148">
        <v>0</v>
      </c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</row>
    <row r="431" spans="1:60" outlineLevel="1" x14ac:dyDescent="0.2">
      <c r="A431" s="166">
        <v>143</v>
      </c>
      <c r="B431" s="167" t="s">
        <v>1694</v>
      </c>
      <c r="C431" s="181" t="s">
        <v>1695</v>
      </c>
      <c r="D431" s="168" t="s">
        <v>231</v>
      </c>
      <c r="E431" s="169">
        <v>1.9300000000000001E-2</v>
      </c>
      <c r="F431" s="170"/>
      <c r="G431" s="171">
        <f>ROUND(E431*F431,2)</f>
        <v>0</v>
      </c>
      <c r="H431" s="158">
        <v>0</v>
      </c>
      <c r="I431" s="157">
        <f>ROUND(E431*H431,2)</f>
        <v>0</v>
      </c>
      <c r="J431" s="158">
        <v>1411</v>
      </c>
      <c r="K431" s="157">
        <f>ROUND(E431*J431,2)</f>
        <v>27.23</v>
      </c>
      <c r="L431" s="157">
        <v>21</v>
      </c>
      <c r="M431" s="157">
        <f>G431*(1+L431/100)</f>
        <v>0</v>
      </c>
      <c r="N431" s="157">
        <v>0</v>
      </c>
      <c r="O431" s="157">
        <f>ROUND(E431*N431,2)</f>
        <v>0</v>
      </c>
      <c r="P431" s="157">
        <v>0</v>
      </c>
      <c r="Q431" s="157">
        <f>ROUND(E431*P431,2)</f>
        <v>0</v>
      </c>
      <c r="R431" s="157"/>
      <c r="S431" s="157" t="s">
        <v>187</v>
      </c>
      <c r="T431" s="157" t="s">
        <v>168</v>
      </c>
      <c r="U431" s="157">
        <v>3.5630000000000002</v>
      </c>
      <c r="V431" s="157">
        <f>ROUND(E431*U431,2)</f>
        <v>7.0000000000000007E-2</v>
      </c>
      <c r="W431" s="157"/>
      <c r="X431" s="157" t="s">
        <v>169</v>
      </c>
      <c r="Y431" s="148"/>
      <c r="Z431" s="148"/>
      <c r="AA431" s="148"/>
      <c r="AB431" s="148"/>
      <c r="AC431" s="148"/>
      <c r="AD431" s="148"/>
      <c r="AE431" s="148"/>
      <c r="AF431" s="148"/>
      <c r="AG431" s="148" t="s">
        <v>407</v>
      </c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</row>
    <row r="432" spans="1:60" outlineLevel="1" x14ac:dyDescent="0.2">
      <c r="A432" s="155"/>
      <c r="B432" s="156"/>
      <c r="C432" s="187" t="s">
        <v>1696</v>
      </c>
      <c r="D432" s="185"/>
      <c r="E432" s="186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48"/>
      <c r="Z432" s="148"/>
      <c r="AA432" s="148"/>
      <c r="AB432" s="148"/>
      <c r="AC432" s="148"/>
      <c r="AD432" s="148"/>
      <c r="AE432" s="148"/>
      <c r="AF432" s="148"/>
      <c r="AG432" s="148" t="s">
        <v>200</v>
      </c>
      <c r="AH432" s="148">
        <v>0</v>
      </c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</row>
    <row r="433" spans="1:60" outlineLevel="1" x14ac:dyDescent="0.2">
      <c r="A433" s="155"/>
      <c r="B433" s="156"/>
      <c r="C433" s="187" t="s">
        <v>1697</v>
      </c>
      <c r="D433" s="185"/>
      <c r="E433" s="186">
        <v>0.02</v>
      </c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48"/>
      <c r="Z433" s="148"/>
      <c r="AA433" s="148"/>
      <c r="AB433" s="148"/>
      <c r="AC433" s="148"/>
      <c r="AD433" s="148"/>
      <c r="AE433" s="148"/>
      <c r="AF433" s="148"/>
      <c r="AG433" s="148" t="s">
        <v>200</v>
      </c>
      <c r="AH433" s="148">
        <v>0</v>
      </c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</row>
    <row r="434" spans="1:60" outlineLevel="1" x14ac:dyDescent="0.2">
      <c r="A434" s="166">
        <v>144</v>
      </c>
      <c r="B434" s="167" t="s">
        <v>1698</v>
      </c>
      <c r="C434" s="181" t="s">
        <v>1699</v>
      </c>
      <c r="D434" s="168" t="s">
        <v>343</v>
      </c>
      <c r="E434" s="169">
        <v>5</v>
      </c>
      <c r="F434" s="170"/>
      <c r="G434" s="171">
        <f>ROUND(E434*F434,2)</f>
        <v>0</v>
      </c>
      <c r="H434" s="158">
        <v>0</v>
      </c>
      <c r="I434" s="157">
        <f>ROUND(E434*H434,2)</f>
        <v>0</v>
      </c>
      <c r="J434" s="158">
        <v>421.5</v>
      </c>
      <c r="K434" s="157">
        <f>ROUND(E434*J434,2)</f>
        <v>2107.5</v>
      </c>
      <c r="L434" s="157">
        <v>21</v>
      </c>
      <c r="M434" s="157">
        <f>G434*(1+L434/100)</f>
        <v>0</v>
      </c>
      <c r="N434" s="157">
        <v>0</v>
      </c>
      <c r="O434" s="157">
        <f>ROUND(E434*N434,2)</f>
        <v>0</v>
      </c>
      <c r="P434" s="157">
        <v>0</v>
      </c>
      <c r="Q434" s="157">
        <f>ROUND(E434*P434,2)</f>
        <v>0</v>
      </c>
      <c r="R434" s="157"/>
      <c r="S434" s="157" t="s">
        <v>187</v>
      </c>
      <c r="T434" s="157" t="s">
        <v>168</v>
      </c>
      <c r="U434" s="157">
        <v>0.505</v>
      </c>
      <c r="V434" s="157">
        <f>ROUND(E434*U434,2)</f>
        <v>2.5299999999999998</v>
      </c>
      <c r="W434" s="157"/>
      <c r="X434" s="157" t="s">
        <v>169</v>
      </c>
      <c r="Y434" s="148"/>
      <c r="Z434" s="148"/>
      <c r="AA434" s="148"/>
      <c r="AB434" s="148"/>
      <c r="AC434" s="148"/>
      <c r="AD434" s="148"/>
      <c r="AE434" s="148"/>
      <c r="AF434" s="148"/>
      <c r="AG434" s="148" t="s">
        <v>407</v>
      </c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</row>
    <row r="435" spans="1:60" outlineLevel="1" x14ac:dyDescent="0.2">
      <c r="A435" s="155"/>
      <c r="B435" s="156"/>
      <c r="C435" s="187" t="s">
        <v>1463</v>
      </c>
      <c r="D435" s="185"/>
      <c r="E435" s="186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48"/>
      <c r="Z435" s="148"/>
      <c r="AA435" s="148"/>
      <c r="AB435" s="148"/>
      <c r="AC435" s="148"/>
      <c r="AD435" s="148"/>
      <c r="AE435" s="148"/>
      <c r="AF435" s="148"/>
      <c r="AG435" s="148" t="s">
        <v>200</v>
      </c>
      <c r="AH435" s="148">
        <v>0</v>
      </c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</row>
    <row r="436" spans="1:60" outlineLevel="1" x14ac:dyDescent="0.2">
      <c r="A436" s="155"/>
      <c r="B436" s="156"/>
      <c r="C436" s="187" t="s">
        <v>1464</v>
      </c>
      <c r="D436" s="185"/>
      <c r="E436" s="186">
        <v>5</v>
      </c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48"/>
      <c r="Z436" s="148"/>
      <c r="AA436" s="148"/>
      <c r="AB436" s="148"/>
      <c r="AC436" s="148"/>
      <c r="AD436" s="148"/>
      <c r="AE436" s="148"/>
      <c r="AF436" s="148"/>
      <c r="AG436" s="148" t="s">
        <v>200</v>
      </c>
      <c r="AH436" s="148">
        <v>0</v>
      </c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</row>
    <row r="437" spans="1:60" outlineLevel="1" x14ac:dyDescent="0.2">
      <c r="A437" s="166">
        <v>145</v>
      </c>
      <c r="B437" s="167" t="s">
        <v>1700</v>
      </c>
      <c r="C437" s="181" t="s">
        <v>1701</v>
      </c>
      <c r="D437" s="168" t="s">
        <v>343</v>
      </c>
      <c r="E437" s="169">
        <v>1</v>
      </c>
      <c r="F437" s="170"/>
      <c r="G437" s="171">
        <f>ROUND(E437*F437,2)</f>
        <v>0</v>
      </c>
      <c r="H437" s="158">
        <v>0</v>
      </c>
      <c r="I437" s="157">
        <f>ROUND(E437*H437,2)</f>
        <v>0</v>
      </c>
      <c r="J437" s="158">
        <v>632</v>
      </c>
      <c r="K437" s="157">
        <f>ROUND(E437*J437,2)</f>
        <v>632</v>
      </c>
      <c r="L437" s="157">
        <v>21</v>
      </c>
      <c r="M437" s="157">
        <f>G437*(1+L437/100)</f>
        <v>0</v>
      </c>
      <c r="N437" s="157">
        <v>0</v>
      </c>
      <c r="O437" s="157">
        <f>ROUND(E437*N437,2)</f>
        <v>0</v>
      </c>
      <c r="P437" s="157">
        <v>0</v>
      </c>
      <c r="Q437" s="157">
        <f>ROUND(E437*P437,2)</f>
        <v>0</v>
      </c>
      <c r="R437" s="157"/>
      <c r="S437" s="157" t="s">
        <v>187</v>
      </c>
      <c r="T437" s="157" t="s">
        <v>168</v>
      </c>
      <c r="U437" s="157">
        <v>0.7</v>
      </c>
      <c r="V437" s="157">
        <f>ROUND(E437*U437,2)</f>
        <v>0.7</v>
      </c>
      <c r="W437" s="157"/>
      <c r="X437" s="157" t="s">
        <v>169</v>
      </c>
      <c r="Y437" s="148"/>
      <c r="Z437" s="148"/>
      <c r="AA437" s="148"/>
      <c r="AB437" s="148"/>
      <c r="AC437" s="148"/>
      <c r="AD437" s="148"/>
      <c r="AE437" s="148"/>
      <c r="AF437" s="148"/>
      <c r="AG437" s="148" t="s">
        <v>407</v>
      </c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</row>
    <row r="438" spans="1:60" outlineLevel="1" x14ac:dyDescent="0.2">
      <c r="A438" s="155"/>
      <c r="B438" s="156"/>
      <c r="C438" s="187" t="s">
        <v>1410</v>
      </c>
      <c r="D438" s="185"/>
      <c r="E438" s="186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48"/>
      <c r="Z438" s="148"/>
      <c r="AA438" s="148"/>
      <c r="AB438" s="148"/>
      <c r="AC438" s="148"/>
      <c r="AD438" s="148"/>
      <c r="AE438" s="148"/>
      <c r="AF438" s="148"/>
      <c r="AG438" s="148" t="s">
        <v>200</v>
      </c>
      <c r="AH438" s="148">
        <v>0</v>
      </c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</row>
    <row r="439" spans="1:60" outlineLevel="1" x14ac:dyDescent="0.2">
      <c r="A439" s="155"/>
      <c r="B439" s="156"/>
      <c r="C439" s="187" t="s">
        <v>67</v>
      </c>
      <c r="D439" s="185"/>
      <c r="E439" s="186">
        <v>1</v>
      </c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48"/>
      <c r="Z439" s="148"/>
      <c r="AA439" s="148"/>
      <c r="AB439" s="148"/>
      <c r="AC439" s="148"/>
      <c r="AD439" s="148"/>
      <c r="AE439" s="148"/>
      <c r="AF439" s="148"/>
      <c r="AG439" s="148" t="s">
        <v>200</v>
      </c>
      <c r="AH439" s="148">
        <v>0</v>
      </c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</row>
    <row r="440" spans="1:60" outlineLevel="1" x14ac:dyDescent="0.2">
      <c r="A440" s="166">
        <v>146</v>
      </c>
      <c r="B440" s="167" t="s">
        <v>1702</v>
      </c>
      <c r="C440" s="181" t="s">
        <v>1703</v>
      </c>
      <c r="D440" s="168" t="s">
        <v>343</v>
      </c>
      <c r="E440" s="169">
        <v>6</v>
      </c>
      <c r="F440" s="170"/>
      <c r="G440" s="171">
        <f>ROUND(E440*F440,2)</f>
        <v>0</v>
      </c>
      <c r="H440" s="158">
        <v>0</v>
      </c>
      <c r="I440" s="157">
        <f>ROUND(E440*H440,2)</f>
        <v>0</v>
      </c>
      <c r="J440" s="158">
        <v>9.1</v>
      </c>
      <c r="K440" s="157">
        <f>ROUND(E440*J440,2)</f>
        <v>54.6</v>
      </c>
      <c r="L440" s="157">
        <v>21</v>
      </c>
      <c r="M440" s="157">
        <f>G440*(1+L440/100)</f>
        <v>0</v>
      </c>
      <c r="N440" s="157">
        <v>0</v>
      </c>
      <c r="O440" s="157">
        <f>ROUND(E440*N440,2)</f>
        <v>0</v>
      </c>
      <c r="P440" s="157">
        <v>0</v>
      </c>
      <c r="Q440" s="157">
        <f>ROUND(E440*P440,2)</f>
        <v>0</v>
      </c>
      <c r="R440" s="157"/>
      <c r="S440" s="157" t="s">
        <v>187</v>
      </c>
      <c r="T440" s="157" t="s">
        <v>168</v>
      </c>
      <c r="U440" s="157">
        <v>1.7999999999999999E-2</v>
      </c>
      <c r="V440" s="157">
        <f>ROUND(E440*U440,2)</f>
        <v>0.11</v>
      </c>
      <c r="W440" s="157"/>
      <c r="X440" s="157" t="s">
        <v>169</v>
      </c>
      <c r="Y440" s="148"/>
      <c r="Z440" s="148"/>
      <c r="AA440" s="148"/>
      <c r="AB440" s="148"/>
      <c r="AC440" s="148"/>
      <c r="AD440" s="148"/>
      <c r="AE440" s="148"/>
      <c r="AF440" s="148"/>
      <c r="AG440" s="148" t="s">
        <v>407</v>
      </c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</row>
    <row r="441" spans="1:60" outlineLevel="1" x14ac:dyDescent="0.2">
      <c r="A441" s="155"/>
      <c r="B441" s="156"/>
      <c r="C441" s="187" t="s">
        <v>1431</v>
      </c>
      <c r="D441" s="185"/>
      <c r="E441" s="186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48"/>
      <c r="Z441" s="148"/>
      <c r="AA441" s="148"/>
      <c r="AB441" s="148"/>
      <c r="AC441" s="148"/>
      <c r="AD441" s="148"/>
      <c r="AE441" s="148"/>
      <c r="AF441" s="148"/>
      <c r="AG441" s="148" t="s">
        <v>200</v>
      </c>
      <c r="AH441" s="148">
        <v>0</v>
      </c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</row>
    <row r="442" spans="1:60" outlineLevel="1" x14ac:dyDescent="0.2">
      <c r="A442" s="155"/>
      <c r="B442" s="156"/>
      <c r="C442" s="187" t="s">
        <v>77</v>
      </c>
      <c r="D442" s="185"/>
      <c r="E442" s="186">
        <v>6</v>
      </c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48"/>
      <c r="Z442" s="148"/>
      <c r="AA442" s="148"/>
      <c r="AB442" s="148"/>
      <c r="AC442" s="148"/>
      <c r="AD442" s="148"/>
      <c r="AE442" s="148"/>
      <c r="AF442" s="148"/>
      <c r="AG442" s="148" t="s">
        <v>200</v>
      </c>
      <c r="AH442" s="148">
        <v>0</v>
      </c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</row>
    <row r="443" spans="1:60" outlineLevel="1" x14ac:dyDescent="0.2">
      <c r="A443" s="172">
        <v>147</v>
      </c>
      <c r="B443" s="173" t="s">
        <v>1704</v>
      </c>
      <c r="C443" s="180" t="s">
        <v>1705</v>
      </c>
      <c r="D443" s="174" t="s">
        <v>231</v>
      </c>
      <c r="E443" s="175">
        <v>3.875E-2</v>
      </c>
      <c r="F443" s="176"/>
      <c r="G443" s="177">
        <f>ROUND(E443*F443,2)</f>
        <v>0</v>
      </c>
      <c r="H443" s="158">
        <v>0</v>
      </c>
      <c r="I443" s="157">
        <f>ROUND(E443*H443,2)</f>
        <v>0</v>
      </c>
      <c r="J443" s="158">
        <v>1411</v>
      </c>
      <c r="K443" s="157">
        <f>ROUND(E443*J443,2)</f>
        <v>54.68</v>
      </c>
      <c r="L443" s="157">
        <v>21</v>
      </c>
      <c r="M443" s="157">
        <f>G443*(1+L443/100)</f>
        <v>0</v>
      </c>
      <c r="N443" s="157">
        <v>0</v>
      </c>
      <c r="O443" s="157">
        <f>ROUND(E443*N443,2)</f>
        <v>0</v>
      </c>
      <c r="P443" s="157">
        <v>0</v>
      </c>
      <c r="Q443" s="157">
        <f>ROUND(E443*P443,2)</f>
        <v>0</v>
      </c>
      <c r="R443" s="157"/>
      <c r="S443" s="157" t="s">
        <v>187</v>
      </c>
      <c r="T443" s="157" t="s">
        <v>168</v>
      </c>
      <c r="U443" s="157">
        <v>3.5630000000000002</v>
      </c>
      <c r="V443" s="157">
        <f>ROUND(E443*U443,2)</f>
        <v>0.14000000000000001</v>
      </c>
      <c r="W443" s="157"/>
      <c r="X443" s="157" t="s">
        <v>169</v>
      </c>
      <c r="Y443" s="148"/>
      <c r="Z443" s="148"/>
      <c r="AA443" s="148"/>
      <c r="AB443" s="148"/>
      <c r="AC443" s="148"/>
      <c r="AD443" s="148"/>
      <c r="AE443" s="148"/>
      <c r="AF443" s="148"/>
      <c r="AG443" s="148" t="s">
        <v>407</v>
      </c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</row>
    <row r="444" spans="1:60" x14ac:dyDescent="0.2">
      <c r="A444" s="160" t="s">
        <v>162</v>
      </c>
      <c r="B444" s="161" t="s">
        <v>107</v>
      </c>
      <c r="C444" s="179" t="s">
        <v>108</v>
      </c>
      <c r="D444" s="162"/>
      <c r="E444" s="163"/>
      <c r="F444" s="164"/>
      <c r="G444" s="165">
        <f>SUMIF(AG445:AG463,"&lt;&gt;NOR",G445:G463)</f>
        <v>0</v>
      </c>
      <c r="H444" s="159"/>
      <c r="I444" s="159">
        <f>SUM(I445:I463)</f>
        <v>11825</v>
      </c>
      <c r="J444" s="159"/>
      <c r="K444" s="159">
        <f>SUM(K445:K463)</f>
        <v>5092.2199999999993</v>
      </c>
      <c r="L444" s="159"/>
      <c r="M444" s="159">
        <f>SUM(M445:M463)</f>
        <v>0</v>
      </c>
      <c r="N444" s="159"/>
      <c r="O444" s="159">
        <f>SUM(O445:O463)</f>
        <v>0</v>
      </c>
      <c r="P444" s="159"/>
      <c r="Q444" s="159">
        <f>SUM(Q445:Q463)</f>
        <v>0</v>
      </c>
      <c r="R444" s="159"/>
      <c r="S444" s="159"/>
      <c r="T444" s="159"/>
      <c r="U444" s="159"/>
      <c r="V444" s="159">
        <f>SUM(V445:V463)</f>
        <v>3.02</v>
      </c>
      <c r="W444" s="159"/>
      <c r="X444" s="159"/>
      <c r="Y444" s="148"/>
      <c r="AG444" t="s">
        <v>163</v>
      </c>
    </row>
    <row r="445" spans="1:60" outlineLevel="1" x14ac:dyDescent="0.2">
      <c r="A445" s="166">
        <v>148</v>
      </c>
      <c r="B445" s="167" t="s">
        <v>1601</v>
      </c>
      <c r="C445" s="181" t="s">
        <v>1602</v>
      </c>
      <c r="D445" s="168" t="s">
        <v>1542</v>
      </c>
      <c r="E445" s="169">
        <v>1</v>
      </c>
      <c r="F445" s="170"/>
      <c r="G445" s="171">
        <f>ROUND(E445*F445,2)</f>
        <v>0</v>
      </c>
      <c r="H445" s="158">
        <v>0</v>
      </c>
      <c r="I445" s="157">
        <f>ROUND(E445*H445,2)</f>
        <v>0</v>
      </c>
      <c r="J445" s="158">
        <v>1064</v>
      </c>
      <c r="K445" s="157">
        <f>ROUND(E445*J445,2)</f>
        <v>1064</v>
      </c>
      <c r="L445" s="157">
        <v>21</v>
      </c>
      <c r="M445" s="157">
        <f>G445*(1+L445/100)</f>
        <v>0</v>
      </c>
      <c r="N445" s="157">
        <v>0</v>
      </c>
      <c r="O445" s="157">
        <f>ROUND(E445*N445,2)</f>
        <v>0</v>
      </c>
      <c r="P445" s="157">
        <v>0</v>
      </c>
      <c r="Q445" s="157">
        <f>ROUND(E445*P445,2)</f>
        <v>0</v>
      </c>
      <c r="R445" s="157"/>
      <c r="S445" s="157" t="s">
        <v>187</v>
      </c>
      <c r="T445" s="157" t="s">
        <v>168</v>
      </c>
      <c r="U445" s="157">
        <v>1.3240000000000001</v>
      </c>
      <c r="V445" s="157">
        <f>ROUND(E445*U445,2)</f>
        <v>1.32</v>
      </c>
      <c r="W445" s="157"/>
      <c r="X445" s="157" t="s">
        <v>169</v>
      </c>
      <c r="Y445" s="148"/>
      <c r="Z445" s="148"/>
      <c r="AA445" s="148"/>
      <c r="AB445" s="148"/>
      <c r="AC445" s="148"/>
      <c r="AD445" s="148"/>
      <c r="AE445" s="148"/>
      <c r="AF445" s="148"/>
      <c r="AG445" s="148" t="s">
        <v>407</v>
      </c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</row>
    <row r="446" spans="1:60" outlineLevel="1" x14ac:dyDescent="0.2">
      <c r="A446" s="155"/>
      <c r="B446" s="156"/>
      <c r="C446" s="187" t="s">
        <v>1410</v>
      </c>
      <c r="D446" s="185"/>
      <c r="E446" s="186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48"/>
      <c r="Z446" s="148"/>
      <c r="AA446" s="148"/>
      <c r="AB446" s="148"/>
      <c r="AC446" s="148"/>
      <c r="AD446" s="148"/>
      <c r="AE446" s="148"/>
      <c r="AF446" s="148"/>
      <c r="AG446" s="148" t="s">
        <v>200</v>
      </c>
      <c r="AH446" s="148">
        <v>0</v>
      </c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</row>
    <row r="447" spans="1:60" outlineLevel="1" x14ac:dyDescent="0.2">
      <c r="A447" s="155"/>
      <c r="B447" s="156"/>
      <c r="C447" s="187" t="s">
        <v>67</v>
      </c>
      <c r="D447" s="185"/>
      <c r="E447" s="186">
        <v>1</v>
      </c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48"/>
      <c r="Z447" s="148"/>
      <c r="AA447" s="148"/>
      <c r="AB447" s="148"/>
      <c r="AC447" s="148"/>
      <c r="AD447" s="148"/>
      <c r="AE447" s="148"/>
      <c r="AF447" s="148"/>
      <c r="AG447" s="148" t="s">
        <v>200</v>
      </c>
      <c r="AH447" s="148">
        <v>0</v>
      </c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</row>
    <row r="448" spans="1:60" ht="22.5" outlineLevel="1" x14ac:dyDescent="0.2">
      <c r="A448" s="166">
        <v>149</v>
      </c>
      <c r="B448" s="167" t="s">
        <v>1603</v>
      </c>
      <c r="C448" s="181" t="s">
        <v>1604</v>
      </c>
      <c r="D448" s="168" t="s">
        <v>242</v>
      </c>
      <c r="E448" s="169">
        <v>1</v>
      </c>
      <c r="F448" s="170"/>
      <c r="G448" s="171">
        <f>ROUND(E448*F448,2)</f>
        <v>0</v>
      </c>
      <c r="H448" s="158">
        <v>11825</v>
      </c>
      <c r="I448" s="157">
        <f>ROUND(E448*H448,2)</f>
        <v>11825</v>
      </c>
      <c r="J448" s="158">
        <v>0</v>
      </c>
      <c r="K448" s="157">
        <f>ROUND(E448*J448,2)</f>
        <v>0</v>
      </c>
      <c r="L448" s="157">
        <v>21</v>
      </c>
      <c r="M448" s="157">
        <f>G448*(1+L448/100)</f>
        <v>0</v>
      </c>
      <c r="N448" s="157">
        <v>0</v>
      </c>
      <c r="O448" s="157">
        <f>ROUND(E448*N448,2)</f>
        <v>0</v>
      </c>
      <c r="P448" s="157">
        <v>0</v>
      </c>
      <c r="Q448" s="157">
        <f>ROUND(E448*P448,2)</f>
        <v>0</v>
      </c>
      <c r="R448" s="157"/>
      <c r="S448" s="157" t="s">
        <v>167</v>
      </c>
      <c r="T448" s="157" t="s">
        <v>168</v>
      </c>
      <c r="U448" s="157">
        <v>0</v>
      </c>
      <c r="V448" s="157">
        <f>ROUND(E448*U448,2)</f>
        <v>0</v>
      </c>
      <c r="W448" s="157"/>
      <c r="X448" s="157" t="s">
        <v>183</v>
      </c>
      <c r="Y448" s="148"/>
      <c r="Z448" s="148"/>
      <c r="AA448" s="148"/>
      <c r="AB448" s="148"/>
      <c r="AC448" s="148"/>
      <c r="AD448" s="148"/>
      <c r="AE448" s="148"/>
      <c r="AF448" s="148"/>
      <c r="AG448" s="148" t="s">
        <v>1330</v>
      </c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</row>
    <row r="449" spans="1:60" outlineLevel="1" x14ac:dyDescent="0.2">
      <c r="A449" s="155"/>
      <c r="B449" s="156"/>
      <c r="C449" s="187" t="s">
        <v>1410</v>
      </c>
      <c r="D449" s="185"/>
      <c r="E449" s="186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48"/>
      <c r="Z449" s="148"/>
      <c r="AA449" s="148"/>
      <c r="AB449" s="148"/>
      <c r="AC449" s="148"/>
      <c r="AD449" s="148"/>
      <c r="AE449" s="148"/>
      <c r="AF449" s="148"/>
      <c r="AG449" s="148" t="s">
        <v>200</v>
      </c>
      <c r="AH449" s="148">
        <v>0</v>
      </c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</row>
    <row r="450" spans="1:60" outlineLevel="1" x14ac:dyDescent="0.2">
      <c r="A450" s="155"/>
      <c r="B450" s="156"/>
      <c r="C450" s="187" t="s">
        <v>67</v>
      </c>
      <c r="D450" s="185"/>
      <c r="E450" s="186">
        <v>1</v>
      </c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48"/>
      <c r="Z450" s="148"/>
      <c r="AA450" s="148"/>
      <c r="AB450" s="148"/>
      <c r="AC450" s="148"/>
      <c r="AD450" s="148"/>
      <c r="AE450" s="148"/>
      <c r="AF450" s="148"/>
      <c r="AG450" s="148" t="s">
        <v>200</v>
      </c>
      <c r="AH450" s="148">
        <v>0</v>
      </c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</row>
    <row r="451" spans="1:60" outlineLevel="1" x14ac:dyDescent="0.2">
      <c r="A451" s="166">
        <v>150</v>
      </c>
      <c r="B451" s="167" t="s">
        <v>1706</v>
      </c>
      <c r="C451" s="181" t="s">
        <v>1707</v>
      </c>
      <c r="D451" s="168" t="s">
        <v>242</v>
      </c>
      <c r="E451" s="169">
        <v>3</v>
      </c>
      <c r="F451" s="170"/>
      <c r="G451" s="171">
        <f>ROUND(E451*F451,2)</f>
        <v>0</v>
      </c>
      <c r="H451" s="158">
        <v>0</v>
      </c>
      <c r="I451" s="157">
        <f>ROUND(E451*H451,2)</f>
        <v>0</v>
      </c>
      <c r="J451" s="158">
        <v>388</v>
      </c>
      <c r="K451" s="157">
        <f>ROUND(E451*J451,2)</f>
        <v>1164</v>
      </c>
      <c r="L451" s="157">
        <v>21</v>
      </c>
      <c r="M451" s="157">
        <f>G451*(1+L451/100)</f>
        <v>0</v>
      </c>
      <c r="N451" s="157">
        <v>0</v>
      </c>
      <c r="O451" s="157">
        <f>ROUND(E451*N451,2)</f>
        <v>0</v>
      </c>
      <c r="P451" s="157">
        <v>0</v>
      </c>
      <c r="Q451" s="157">
        <f>ROUND(E451*P451,2)</f>
        <v>0</v>
      </c>
      <c r="R451" s="157"/>
      <c r="S451" s="157" t="s">
        <v>187</v>
      </c>
      <c r="T451" s="157" t="s">
        <v>168</v>
      </c>
      <c r="U451" s="157">
        <v>0.20699999999999999</v>
      </c>
      <c r="V451" s="157">
        <f>ROUND(E451*U451,2)</f>
        <v>0.62</v>
      </c>
      <c r="W451" s="157"/>
      <c r="X451" s="157" t="s">
        <v>169</v>
      </c>
      <c r="Y451" s="148"/>
      <c r="Z451" s="148"/>
      <c r="AA451" s="148"/>
      <c r="AB451" s="148"/>
      <c r="AC451" s="148"/>
      <c r="AD451" s="148"/>
      <c r="AE451" s="148"/>
      <c r="AF451" s="148"/>
      <c r="AG451" s="148" t="s">
        <v>407</v>
      </c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</row>
    <row r="452" spans="1:60" outlineLevel="1" x14ac:dyDescent="0.2">
      <c r="A452" s="155"/>
      <c r="B452" s="156"/>
      <c r="C452" s="187" t="s">
        <v>1418</v>
      </c>
      <c r="D452" s="185"/>
      <c r="E452" s="186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48"/>
      <c r="Z452" s="148"/>
      <c r="AA452" s="148"/>
      <c r="AB452" s="148"/>
      <c r="AC452" s="148"/>
      <c r="AD452" s="148"/>
      <c r="AE452" s="148"/>
      <c r="AF452" s="148"/>
      <c r="AG452" s="148" t="s">
        <v>200</v>
      </c>
      <c r="AH452" s="148">
        <v>0</v>
      </c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</row>
    <row r="453" spans="1:60" outlineLevel="1" x14ac:dyDescent="0.2">
      <c r="A453" s="155"/>
      <c r="B453" s="156"/>
      <c r="C453" s="187" t="s">
        <v>71</v>
      </c>
      <c r="D453" s="185"/>
      <c r="E453" s="186">
        <v>3</v>
      </c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48"/>
      <c r="Z453" s="148"/>
      <c r="AA453" s="148"/>
      <c r="AB453" s="148"/>
      <c r="AC453" s="148"/>
      <c r="AD453" s="148"/>
      <c r="AE453" s="148"/>
      <c r="AF453" s="148"/>
      <c r="AG453" s="148" t="s">
        <v>200</v>
      </c>
      <c r="AH453" s="148">
        <v>0</v>
      </c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</row>
    <row r="454" spans="1:60" outlineLevel="1" x14ac:dyDescent="0.2">
      <c r="A454" s="166">
        <v>151</v>
      </c>
      <c r="B454" s="167" t="s">
        <v>1708</v>
      </c>
      <c r="C454" s="181" t="s">
        <v>1709</v>
      </c>
      <c r="D454" s="168" t="s">
        <v>242</v>
      </c>
      <c r="E454" s="169">
        <v>2</v>
      </c>
      <c r="F454" s="170"/>
      <c r="G454" s="171">
        <f>ROUND(E454*F454,2)</f>
        <v>0</v>
      </c>
      <c r="H454" s="158">
        <v>0</v>
      </c>
      <c r="I454" s="157">
        <f>ROUND(E454*H454,2)</f>
        <v>0</v>
      </c>
      <c r="J454" s="158">
        <v>775.99</v>
      </c>
      <c r="K454" s="157">
        <f>ROUND(E454*J454,2)</f>
        <v>1551.98</v>
      </c>
      <c r="L454" s="157">
        <v>21</v>
      </c>
      <c r="M454" s="157">
        <f>G454*(1+L454/100)</f>
        <v>0</v>
      </c>
      <c r="N454" s="157">
        <v>0</v>
      </c>
      <c r="O454" s="157">
        <f>ROUND(E454*N454,2)</f>
        <v>0</v>
      </c>
      <c r="P454" s="157">
        <v>0</v>
      </c>
      <c r="Q454" s="157">
        <f>ROUND(E454*P454,2)</f>
        <v>0</v>
      </c>
      <c r="R454" s="157"/>
      <c r="S454" s="157" t="s">
        <v>187</v>
      </c>
      <c r="T454" s="157" t="s">
        <v>168</v>
      </c>
      <c r="U454" s="157">
        <v>0.26900000000000002</v>
      </c>
      <c r="V454" s="157">
        <f>ROUND(E454*U454,2)</f>
        <v>0.54</v>
      </c>
      <c r="W454" s="157"/>
      <c r="X454" s="157" t="s">
        <v>169</v>
      </c>
      <c r="Y454" s="148"/>
      <c r="Z454" s="148"/>
      <c r="AA454" s="148"/>
      <c r="AB454" s="148"/>
      <c r="AC454" s="148"/>
      <c r="AD454" s="148"/>
      <c r="AE454" s="148"/>
      <c r="AF454" s="148"/>
      <c r="AG454" s="148" t="s">
        <v>407</v>
      </c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</row>
    <row r="455" spans="1:60" outlineLevel="1" x14ac:dyDescent="0.2">
      <c r="A455" s="155"/>
      <c r="B455" s="156"/>
      <c r="C455" s="187" t="s">
        <v>1327</v>
      </c>
      <c r="D455" s="185"/>
      <c r="E455" s="186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48"/>
      <c r="Z455" s="148"/>
      <c r="AA455" s="148"/>
      <c r="AB455" s="148"/>
      <c r="AC455" s="148"/>
      <c r="AD455" s="148"/>
      <c r="AE455" s="148"/>
      <c r="AF455" s="148"/>
      <c r="AG455" s="148" t="s">
        <v>200</v>
      </c>
      <c r="AH455" s="148">
        <v>0</v>
      </c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</row>
    <row r="456" spans="1:60" outlineLevel="1" x14ac:dyDescent="0.2">
      <c r="A456" s="155"/>
      <c r="B456" s="156"/>
      <c r="C456" s="187" t="s">
        <v>69</v>
      </c>
      <c r="D456" s="185"/>
      <c r="E456" s="186">
        <v>2</v>
      </c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48"/>
      <c r="Z456" s="148"/>
      <c r="AA456" s="148"/>
      <c r="AB456" s="148"/>
      <c r="AC456" s="148"/>
      <c r="AD456" s="148"/>
      <c r="AE456" s="148"/>
      <c r="AF456" s="148"/>
      <c r="AG456" s="148" t="s">
        <v>200</v>
      </c>
      <c r="AH456" s="148">
        <v>0</v>
      </c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</row>
    <row r="457" spans="1:60" outlineLevel="1" x14ac:dyDescent="0.2">
      <c r="A457" s="166">
        <v>152</v>
      </c>
      <c r="B457" s="167" t="s">
        <v>1710</v>
      </c>
      <c r="C457" s="181" t="s">
        <v>1711</v>
      </c>
      <c r="D457" s="168" t="s">
        <v>242</v>
      </c>
      <c r="E457" s="169">
        <v>3</v>
      </c>
      <c r="F457" s="170"/>
      <c r="G457" s="171">
        <f>ROUND(E457*F457,2)</f>
        <v>0</v>
      </c>
      <c r="H457" s="158">
        <v>0</v>
      </c>
      <c r="I457" s="157">
        <f>ROUND(E457*H457,2)</f>
        <v>0</v>
      </c>
      <c r="J457" s="158">
        <v>234</v>
      </c>
      <c r="K457" s="157">
        <f>ROUND(E457*J457,2)</f>
        <v>702</v>
      </c>
      <c r="L457" s="157">
        <v>21</v>
      </c>
      <c r="M457" s="157">
        <f>G457*(1+L457/100)</f>
        <v>0</v>
      </c>
      <c r="N457" s="157">
        <v>0</v>
      </c>
      <c r="O457" s="157">
        <f>ROUND(E457*N457,2)</f>
        <v>0</v>
      </c>
      <c r="P457" s="157">
        <v>0</v>
      </c>
      <c r="Q457" s="157">
        <f>ROUND(E457*P457,2)</f>
        <v>0</v>
      </c>
      <c r="R457" s="157"/>
      <c r="S457" s="157" t="s">
        <v>187</v>
      </c>
      <c r="T457" s="157" t="s">
        <v>168</v>
      </c>
      <c r="U457" s="157">
        <v>8.3000000000000004E-2</v>
      </c>
      <c r="V457" s="157">
        <f>ROUND(E457*U457,2)</f>
        <v>0.25</v>
      </c>
      <c r="W457" s="157"/>
      <c r="X457" s="157" t="s">
        <v>169</v>
      </c>
      <c r="Y457" s="148"/>
      <c r="Z457" s="148"/>
      <c r="AA457" s="148"/>
      <c r="AB457" s="148"/>
      <c r="AC457" s="148"/>
      <c r="AD457" s="148"/>
      <c r="AE457" s="148"/>
      <c r="AF457" s="148"/>
      <c r="AG457" s="148" t="s">
        <v>407</v>
      </c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</row>
    <row r="458" spans="1:60" outlineLevel="1" x14ac:dyDescent="0.2">
      <c r="A458" s="155"/>
      <c r="B458" s="156"/>
      <c r="C458" s="187" t="s">
        <v>1418</v>
      </c>
      <c r="D458" s="185"/>
      <c r="E458" s="186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48"/>
      <c r="Z458" s="148"/>
      <c r="AA458" s="148"/>
      <c r="AB458" s="148"/>
      <c r="AC458" s="148"/>
      <c r="AD458" s="148"/>
      <c r="AE458" s="148"/>
      <c r="AF458" s="148"/>
      <c r="AG458" s="148" t="s">
        <v>200</v>
      </c>
      <c r="AH458" s="148">
        <v>0</v>
      </c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</row>
    <row r="459" spans="1:60" outlineLevel="1" x14ac:dyDescent="0.2">
      <c r="A459" s="155"/>
      <c r="B459" s="156"/>
      <c r="C459" s="187" t="s">
        <v>71</v>
      </c>
      <c r="D459" s="185"/>
      <c r="E459" s="186">
        <v>3</v>
      </c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48"/>
      <c r="Z459" s="148"/>
      <c r="AA459" s="148"/>
      <c r="AB459" s="148"/>
      <c r="AC459" s="148"/>
      <c r="AD459" s="148"/>
      <c r="AE459" s="148"/>
      <c r="AF459" s="148"/>
      <c r="AG459" s="148" t="s">
        <v>200</v>
      </c>
      <c r="AH459" s="148">
        <v>0</v>
      </c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</row>
    <row r="460" spans="1:60" outlineLevel="1" x14ac:dyDescent="0.2">
      <c r="A460" s="166">
        <v>153</v>
      </c>
      <c r="B460" s="167" t="s">
        <v>1712</v>
      </c>
      <c r="C460" s="181" t="s">
        <v>1713</v>
      </c>
      <c r="D460" s="168" t="s">
        <v>242</v>
      </c>
      <c r="E460" s="169">
        <v>1</v>
      </c>
      <c r="F460" s="170"/>
      <c r="G460" s="171">
        <f>ROUND(E460*F460,2)</f>
        <v>0</v>
      </c>
      <c r="H460" s="158">
        <v>0</v>
      </c>
      <c r="I460" s="157">
        <f>ROUND(E460*H460,2)</f>
        <v>0</v>
      </c>
      <c r="J460" s="158">
        <v>599.99</v>
      </c>
      <c r="K460" s="157">
        <f>ROUND(E460*J460,2)</f>
        <v>599.99</v>
      </c>
      <c r="L460" s="157">
        <v>21</v>
      </c>
      <c r="M460" s="157">
        <f>G460*(1+L460/100)</f>
        <v>0</v>
      </c>
      <c r="N460" s="157">
        <v>0</v>
      </c>
      <c r="O460" s="157">
        <f>ROUND(E460*N460,2)</f>
        <v>0</v>
      </c>
      <c r="P460" s="157">
        <v>0</v>
      </c>
      <c r="Q460" s="157">
        <f>ROUND(E460*P460,2)</f>
        <v>0</v>
      </c>
      <c r="R460" s="157"/>
      <c r="S460" s="157" t="s">
        <v>187</v>
      </c>
      <c r="T460" s="157" t="s">
        <v>168</v>
      </c>
      <c r="U460" s="157">
        <v>0.26900000000000002</v>
      </c>
      <c r="V460" s="157">
        <f>ROUND(E460*U460,2)</f>
        <v>0.27</v>
      </c>
      <c r="W460" s="157"/>
      <c r="X460" s="157" t="s">
        <v>169</v>
      </c>
      <c r="Y460" s="148"/>
      <c r="Z460" s="148"/>
      <c r="AA460" s="148"/>
      <c r="AB460" s="148"/>
      <c r="AC460" s="148"/>
      <c r="AD460" s="148"/>
      <c r="AE460" s="148"/>
      <c r="AF460" s="148"/>
      <c r="AG460" s="148" t="s">
        <v>407</v>
      </c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</row>
    <row r="461" spans="1:60" outlineLevel="1" x14ac:dyDescent="0.2">
      <c r="A461" s="155"/>
      <c r="B461" s="156"/>
      <c r="C461" s="187" t="s">
        <v>1410</v>
      </c>
      <c r="D461" s="185"/>
      <c r="E461" s="186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48"/>
      <c r="Z461" s="148"/>
      <c r="AA461" s="148"/>
      <c r="AB461" s="148"/>
      <c r="AC461" s="148"/>
      <c r="AD461" s="148"/>
      <c r="AE461" s="148"/>
      <c r="AF461" s="148"/>
      <c r="AG461" s="148" t="s">
        <v>200</v>
      </c>
      <c r="AH461" s="148">
        <v>0</v>
      </c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</row>
    <row r="462" spans="1:60" outlineLevel="1" x14ac:dyDescent="0.2">
      <c r="A462" s="155"/>
      <c r="B462" s="156"/>
      <c r="C462" s="187" t="s">
        <v>67</v>
      </c>
      <c r="D462" s="185"/>
      <c r="E462" s="186">
        <v>1</v>
      </c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48"/>
      <c r="Z462" s="148"/>
      <c r="AA462" s="148"/>
      <c r="AB462" s="148"/>
      <c r="AC462" s="148"/>
      <c r="AD462" s="148"/>
      <c r="AE462" s="148"/>
      <c r="AF462" s="148"/>
      <c r="AG462" s="148" t="s">
        <v>200</v>
      </c>
      <c r="AH462" s="148">
        <v>0</v>
      </c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</row>
    <row r="463" spans="1:60" outlineLevel="1" x14ac:dyDescent="0.2">
      <c r="A463" s="172">
        <v>154</v>
      </c>
      <c r="B463" s="173" t="s">
        <v>1643</v>
      </c>
      <c r="C463" s="180" t="s">
        <v>1644</v>
      </c>
      <c r="D463" s="174" t="s">
        <v>231</v>
      </c>
      <c r="E463" s="175">
        <v>9.58E-3</v>
      </c>
      <c r="F463" s="176"/>
      <c r="G463" s="177">
        <f>ROUND(E463*F463,2)</f>
        <v>0</v>
      </c>
      <c r="H463" s="158">
        <v>0</v>
      </c>
      <c r="I463" s="157">
        <f>ROUND(E463*H463,2)</f>
        <v>0</v>
      </c>
      <c r="J463" s="158">
        <v>1070</v>
      </c>
      <c r="K463" s="157">
        <f>ROUND(E463*J463,2)</f>
        <v>10.25</v>
      </c>
      <c r="L463" s="157">
        <v>21</v>
      </c>
      <c r="M463" s="157">
        <f>G463*(1+L463/100)</f>
        <v>0</v>
      </c>
      <c r="N463" s="157">
        <v>0</v>
      </c>
      <c r="O463" s="157">
        <f>ROUND(E463*N463,2)</f>
        <v>0</v>
      </c>
      <c r="P463" s="157">
        <v>0</v>
      </c>
      <c r="Q463" s="157">
        <f>ROUND(E463*P463,2)</f>
        <v>0</v>
      </c>
      <c r="R463" s="157"/>
      <c r="S463" s="157" t="s">
        <v>187</v>
      </c>
      <c r="T463" s="157" t="s">
        <v>168</v>
      </c>
      <c r="U463" s="157">
        <v>2.5750000000000002</v>
      </c>
      <c r="V463" s="157">
        <f>ROUND(E463*U463,2)</f>
        <v>0.02</v>
      </c>
      <c r="W463" s="157"/>
      <c r="X463" s="157" t="s">
        <v>169</v>
      </c>
      <c r="Y463" s="148"/>
      <c r="Z463" s="148"/>
      <c r="AA463" s="148"/>
      <c r="AB463" s="148"/>
      <c r="AC463" s="148"/>
      <c r="AD463" s="148"/>
      <c r="AE463" s="148"/>
      <c r="AF463" s="148"/>
      <c r="AG463" s="148" t="s">
        <v>407</v>
      </c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</row>
    <row r="464" spans="1:60" x14ac:dyDescent="0.2">
      <c r="A464" s="160" t="s">
        <v>162</v>
      </c>
      <c r="B464" s="161" t="s">
        <v>109</v>
      </c>
      <c r="C464" s="179" t="s">
        <v>110</v>
      </c>
      <c r="D464" s="162"/>
      <c r="E464" s="163"/>
      <c r="F464" s="164"/>
      <c r="G464" s="165">
        <f>SUMIF(AG465:AG476,"&lt;&gt;NOR",G465:G476)</f>
        <v>0</v>
      </c>
      <c r="H464" s="159"/>
      <c r="I464" s="159">
        <f>SUM(I465:I476)</f>
        <v>0</v>
      </c>
      <c r="J464" s="159"/>
      <c r="K464" s="159">
        <f>SUM(K465:K476)</f>
        <v>45415.7</v>
      </c>
      <c r="L464" s="159"/>
      <c r="M464" s="159">
        <f>SUM(M465:M476)</f>
        <v>0</v>
      </c>
      <c r="N464" s="159"/>
      <c r="O464" s="159">
        <f>SUM(O465:O476)</f>
        <v>0</v>
      </c>
      <c r="P464" s="159"/>
      <c r="Q464" s="159">
        <f>SUM(Q465:Q476)</f>
        <v>0</v>
      </c>
      <c r="R464" s="159"/>
      <c r="S464" s="159"/>
      <c r="T464" s="159"/>
      <c r="U464" s="159"/>
      <c r="V464" s="159">
        <f>SUM(V465:V476)</f>
        <v>91.88</v>
      </c>
      <c r="W464" s="159"/>
      <c r="X464" s="159"/>
      <c r="Y464" s="148"/>
      <c r="AG464" t="s">
        <v>163</v>
      </c>
    </row>
    <row r="465" spans="1:60" outlineLevel="1" x14ac:dyDescent="0.2">
      <c r="A465" s="166">
        <v>155</v>
      </c>
      <c r="B465" s="167" t="s">
        <v>1714</v>
      </c>
      <c r="C465" s="181" t="s">
        <v>1715</v>
      </c>
      <c r="D465" s="168" t="s">
        <v>218</v>
      </c>
      <c r="E465" s="169">
        <v>1.2</v>
      </c>
      <c r="F465" s="170"/>
      <c r="G465" s="171">
        <f>ROUND(E465*F465,2)</f>
        <v>0</v>
      </c>
      <c r="H465" s="158">
        <v>0</v>
      </c>
      <c r="I465" s="157">
        <f>ROUND(E465*H465,2)</f>
        <v>0</v>
      </c>
      <c r="J465" s="158">
        <v>23.4</v>
      </c>
      <c r="K465" s="157">
        <f>ROUND(E465*J465,2)</f>
        <v>28.08</v>
      </c>
      <c r="L465" s="157">
        <v>21</v>
      </c>
      <c r="M465" s="157">
        <f>G465*(1+L465/100)</f>
        <v>0</v>
      </c>
      <c r="N465" s="157">
        <v>0</v>
      </c>
      <c r="O465" s="157">
        <f>ROUND(E465*N465,2)</f>
        <v>0</v>
      </c>
      <c r="P465" s="157">
        <v>0</v>
      </c>
      <c r="Q465" s="157">
        <f>ROUND(E465*P465,2)</f>
        <v>0</v>
      </c>
      <c r="R465" s="157"/>
      <c r="S465" s="157" t="s">
        <v>187</v>
      </c>
      <c r="T465" s="157" t="s">
        <v>168</v>
      </c>
      <c r="U465" s="157">
        <v>5.1999999999999998E-2</v>
      </c>
      <c r="V465" s="157">
        <f>ROUND(E465*U465,2)</f>
        <v>0.06</v>
      </c>
      <c r="W465" s="157"/>
      <c r="X465" s="157" t="s">
        <v>169</v>
      </c>
      <c r="Y465" s="148"/>
      <c r="Z465" s="148"/>
      <c r="AA465" s="148"/>
      <c r="AB465" s="148"/>
      <c r="AC465" s="148"/>
      <c r="AD465" s="148"/>
      <c r="AE465" s="148"/>
      <c r="AF465" s="148"/>
      <c r="AG465" s="148" t="s">
        <v>407</v>
      </c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</row>
    <row r="466" spans="1:60" outlineLevel="1" x14ac:dyDescent="0.2">
      <c r="A466" s="155"/>
      <c r="B466" s="156"/>
      <c r="C466" s="187" t="s">
        <v>1716</v>
      </c>
      <c r="D466" s="185"/>
      <c r="E466" s="186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48"/>
      <c r="Z466" s="148"/>
      <c r="AA466" s="148"/>
      <c r="AB466" s="148"/>
      <c r="AC466" s="148"/>
      <c r="AD466" s="148"/>
      <c r="AE466" s="148"/>
      <c r="AF466" s="148"/>
      <c r="AG466" s="148" t="s">
        <v>200</v>
      </c>
      <c r="AH466" s="148">
        <v>0</v>
      </c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</row>
    <row r="467" spans="1:60" outlineLevel="1" x14ac:dyDescent="0.2">
      <c r="A467" s="155"/>
      <c r="B467" s="156"/>
      <c r="C467" s="187" t="s">
        <v>1717</v>
      </c>
      <c r="D467" s="185"/>
      <c r="E467" s="186">
        <v>1.2</v>
      </c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48"/>
      <c r="Z467" s="148"/>
      <c r="AA467" s="148"/>
      <c r="AB467" s="148"/>
      <c r="AC467" s="148"/>
      <c r="AD467" s="148"/>
      <c r="AE467" s="148"/>
      <c r="AF467" s="148"/>
      <c r="AG467" s="148" t="s">
        <v>200</v>
      </c>
      <c r="AH467" s="148">
        <v>0</v>
      </c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</row>
    <row r="468" spans="1:60" outlineLevel="1" x14ac:dyDescent="0.2">
      <c r="A468" s="166">
        <v>156</v>
      </c>
      <c r="B468" s="167" t="s">
        <v>1718</v>
      </c>
      <c r="C468" s="181" t="s">
        <v>1719</v>
      </c>
      <c r="D468" s="168" t="s">
        <v>218</v>
      </c>
      <c r="E468" s="169">
        <v>1.2</v>
      </c>
      <c r="F468" s="170"/>
      <c r="G468" s="171">
        <f>ROUND(E468*F468,2)</f>
        <v>0</v>
      </c>
      <c r="H468" s="158">
        <v>0</v>
      </c>
      <c r="I468" s="157">
        <f>ROUND(E468*H468,2)</f>
        <v>0</v>
      </c>
      <c r="J468" s="158">
        <v>14</v>
      </c>
      <c r="K468" s="157">
        <f>ROUND(E468*J468,2)</f>
        <v>16.8</v>
      </c>
      <c r="L468" s="157">
        <v>21</v>
      </c>
      <c r="M468" s="157">
        <f>G468*(1+L468/100)</f>
        <v>0</v>
      </c>
      <c r="N468" s="157">
        <v>0</v>
      </c>
      <c r="O468" s="157">
        <f>ROUND(E468*N468,2)</f>
        <v>0</v>
      </c>
      <c r="P468" s="157">
        <v>0</v>
      </c>
      <c r="Q468" s="157">
        <f>ROUND(E468*P468,2)</f>
        <v>0</v>
      </c>
      <c r="R468" s="157"/>
      <c r="S468" s="157" t="s">
        <v>187</v>
      </c>
      <c r="T468" s="157" t="s">
        <v>168</v>
      </c>
      <c r="U468" s="157">
        <v>3.1E-2</v>
      </c>
      <c r="V468" s="157">
        <f>ROUND(E468*U468,2)</f>
        <v>0.04</v>
      </c>
      <c r="W468" s="157"/>
      <c r="X468" s="157" t="s">
        <v>169</v>
      </c>
      <c r="Y468" s="148"/>
      <c r="Z468" s="148"/>
      <c r="AA468" s="148"/>
      <c r="AB468" s="148"/>
      <c r="AC468" s="148"/>
      <c r="AD468" s="148"/>
      <c r="AE468" s="148"/>
      <c r="AF468" s="148"/>
      <c r="AG468" s="148" t="s">
        <v>407</v>
      </c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</row>
    <row r="469" spans="1:60" outlineLevel="1" x14ac:dyDescent="0.2">
      <c r="A469" s="155"/>
      <c r="B469" s="156"/>
      <c r="C469" s="187" t="s">
        <v>1716</v>
      </c>
      <c r="D469" s="185"/>
      <c r="E469" s="186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48"/>
      <c r="Z469" s="148"/>
      <c r="AA469" s="148"/>
      <c r="AB469" s="148"/>
      <c r="AC469" s="148"/>
      <c r="AD469" s="148"/>
      <c r="AE469" s="148"/>
      <c r="AF469" s="148"/>
      <c r="AG469" s="148" t="s">
        <v>200</v>
      </c>
      <c r="AH469" s="148">
        <v>0</v>
      </c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</row>
    <row r="470" spans="1:60" outlineLevel="1" x14ac:dyDescent="0.2">
      <c r="A470" s="155"/>
      <c r="B470" s="156"/>
      <c r="C470" s="187" t="s">
        <v>1717</v>
      </c>
      <c r="D470" s="185"/>
      <c r="E470" s="186">
        <v>1.2</v>
      </c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  <c r="Q470" s="157"/>
      <c r="R470" s="157"/>
      <c r="S470" s="157"/>
      <c r="T470" s="157"/>
      <c r="U470" s="157"/>
      <c r="V470" s="157"/>
      <c r="W470" s="157"/>
      <c r="X470" s="157"/>
      <c r="Y470" s="148"/>
      <c r="Z470" s="148"/>
      <c r="AA470" s="148"/>
      <c r="AB470" s="148"/>
      <c r="AC470" s="148"/>
      <c r="AD470" s="148"/>
      <c r="AE470" s="148"/>
      <c r="AF470" s="148"/>
      <c r="AG470" s="148" t="s">
        <v>200</v>
      </c>
      <c r="AH470" s="148">
        <v>0</v>
      </c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</row>
    <row r="471" spans="1:60" outlineLevel="1" x14ac:dyDescent="0.2">
      <c r="A471" s="166">
        <v>157</v>
      </c>
      <c r="B471" s="167" t="s">
        <v>1720</v>
      </c>
      <c r="C471" s="181" t="s">
        <v>1721</v>
      </c>
      <c r="D471" s="168" t="s">
        <v>242</v>
      </c>
      <c r="E471" s="169">
        <v>342</v>
      </c>
      <c r="F471" s="170"/>
      <c r="G471" s="171">
        <f>ROUND(E471*F471,2)</f>
        <v>0</v>
      </c>
      <c r="H471" s="158">
        <v>0</v>
      </c>
      <c r="I471" s="157">
        <f>ROUND(E471*H471,2)</f>
        <v>0</v>
      </c>
      <c r="J471" s="158">
        <v>132.5</v>
      </c>
      <c r="K471" s="157">
        <f>ROUND(E471*J471,2)</f>
        <v>45315</v>
      </c>
      <c r="L471" s="157">
        <v>21</v>
      </c>
      <c r="M471" s="157">
        <f>G471*(1+L471/100)</f>
        <v>0</v>
      </c>
      <c r="N471" s="157">
        <v>0</v>
      </c>
      <c r="O471" s="157">
        <f>ROUND(E471*N471,2)</f>
        <v>0</v>
      </c>
      <c r="P471" s="157">
        <v>0</v>
      </c>
      <c r="Q471" s="157">
        <f>ROUND(E471*P471,2)</f>
        <v>0</v>
      </c>
      <c r="R471" s="157"/>
      <c r="S471" s="157" t="s">
        <v>187</v>
      </c>
      <c r="T471" s="157" t="s">
        <v>168</v>
      </c>
      <c r="U471" s="157">
        <v>0.26800000000000002</v>
      </c>
      <c r="V471" s="157">
        <f>ROUND(E471*U471,2)</f>
        <v>91.66</v>
      </c>
      <c r="W471" s="157"/>
      <c r="X471" s="157" t="s">
        <v>169</v>
      </c>
      <c r="Y471" s="148"/>
      <c r="Z471" s="148"/>
      <c r="AA471" s="148"/>
      <c r="AB471" s="148"/>
      <c r="AC471" s="148"/>
      <c r="AD471" s="148"/>
      <c r="AE471" s="148"/>
      <c r="AF471" s="148"/>
      <c r="AG471" s="148" t="s">
        <v>407</v>
      </c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</row>
    <row r="472" spans="1:60" outlineLevel="1" x14ac:dyDescent="0.2">
      <c r="A472" s="155"/>
      <c r="B472" s="156"/>
      <c r="C472" s="187" t="s">
        <v>1722</v>
      </c>
      <c r="D472" s="185"/>
      <c r="E472" s="186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48"/>
      <c r="Z472" s="148"/>
      <c r="AA472" s="148"/>
      <c r="AB472" s="148"/>
      <c r="AC472" s="148"/>
      <c r="AD472" s="148"/>
      <c r="AE472" s="148"/>
      <c r="AF472" s="148"/>
      <c r="AG472" s="148" t="s">
        <v>200</v>
      </c>
      <c r="AH472" s="148">
        <v>0</v>
      </c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</row>
    <row r="473" spans="1:60" outlineLevel="1" x14ac:dyDescent="0.2">
      <c r="A473" s="155"/>
      <c r="B473" s="156"/>
      <c r="C473" s="187" t="s">
        <v>1723</v>
      </c>
      <c r="D473" s="185"/>
      <c r="E473" s="186">
        <v>342</v>
      </c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48"/>
      <c r="Z473" s="148"/>
      <c r="AA473" s="148"/>
      <c r="AB473" s="148"/>
      <c r="AC473" s="148"/>
      <c r="AD473" s="148"/>
      <c r="AE473" s="148"/>
      <c r="AF473" s="148"/>
      <c r="AG473" s="148" t="s">
        <v>200</v>
      </c>
      <c r="AH473" s="148">
        <v>0</v>
      </c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</row>
    <row r="474" spans="1:60" outlineLevel="1" x14ac:dyDescent="0.2">
      <c r="A474" s="166">
        <v>158</v>
      </c>
      <c r="B474" s="167" t="s">
        <v>1724</v>
      </c>
      <c r="C474" s="181" t="s">
        <v>1725</v>
      </c>
      <c r="D474" s="168" t="s">
        <v>242</v>
      </c>
      <c r="E474" s="169">
        <v>2</v>
      </c>
      <c r="F474" s="170"/>
      <c r="G474" s="171">
        <f>ROUND(E474*F474,2)</f>
        <v>0</v>
      </c>
      <c r="H474" s="158">
        <v>0</v>
      </c>
      <c r="I474" s="157">
        <f>ROUND(E474*H474,2)</f>
        <v>0</v>
      </c>
      <c r="J474" s="158">
        <v>27.91</v>
      </c>
      <c r="K474" s="157">
        <f>ROUND(E474*J474,2)</f>
        <v>55.82</v>
      </c>
      <c r="L474" s="157">
        <v>21</v>
      </c>
      <c r="M474" s="157">
        <f>G474*(1+L474/100)</f>
        <v>0</v>
      </c>
      <c r="N474" s="157">
        <v>0</v>
      </c>
      <c r="O474" s="157">
        <f>ROUND(E474*N474,2)</f>
        <v>0</v>
      </c>
      <c r="P474" s="157">
        <v>0</v>
      </c>
      <c r="Q474" s="157">
        <f>ROUND(E474*P474,2)</f>
        <v>0</v>
      </c>
      <c r="R474" s="157"/>
      <c r="S474" s="157" t="s">
        <v>187</v>
      </c>
      <c r="T474" s="157" t="s">
        <v>168</v>
      </c>
      <c r="U474" s="157">
        <v>6.2E-2</v>
      </c>
      <c r="V474" s="157">
        <f>ROUND(E474*U474,2)</f>
        <v>0.12</v>
      </c>
      <c r="W474" s="157"/>
      <c r="X474" s="157" t="s">
        <v>169</v>
      </c>
      <c r="Y474" s="148"/>
      <c r="Z474" s="148"/>
      <c r="AA474" s="148"/>
      <c r="AB474" s="148"/>
      <c r="AC474" s="148"/>
      <c r="AD474" s="148"/>
      <c r="AE474" s="148"/>
      <c r="AF474" s="148"/>
      <c r="AG474" s="148" t="s">
        <v>407</v>
      </c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</row>
    <row r="475" spans="1:60" outlineLevel="1" x14ac:dyDescent="0.2">
      <c r="A475" s="155"/>
      <c r="B475" s="156"/>
      <c r="C475" s="187" t="s">
        <v>1327</v>
      </c>
      <c r="D475" s="185"/>
      <c r="E475" s="186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48"/>
      <c r="Z475" s="148"/>
      <c r="AA475" s="148"/>
      <c r="AB475" s="148"/>
      <c r="AC475" s="148"/>
      <c r="AD475" s="148"/>
      <c r="AE475" s="148"/>
      <c r="AF475" s="148"/>
      <c r="AG475" s="148" t="s">
        <v>200</v>
      </c>
      <c r="AH475" s="148">
        <v>0</v>
      </c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</row>
    <row r="476" spans="1:60" outlineLevel="1" x14ac:dyDescent="0.2">
      <c r="A476" s="155"/>
      <c r="B476" s="156"/>
      <c r="C476" s="187" t="s">
        <v>69</v>
      </c>
      <c r="D476" s="185"/>
      <c r="E476" s="186">
        <v>2</v>
      </c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48"/>
      <c r="Z476" s="148"/>
      <c r="AA476" s="148"/>
      <c r="AB476" s="148"/>
      <c r="AC476" s="148"/>
      <c r="AD476" s="148"/>
      <c r="AE476" s="148"/>
      <c r="AF476" s="148"/>
      <c r="AG476" s="148" t="s">
        <v>200</v>
      </c>
      <c r="AH476" s="148">
        <v>0</v>
      </c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</row>
    <row r="477" spans="1:60" x14ac:dyDescent="0.2">
      <c r="A477" s="160" t="s">
        <v>162</v>
      </c>
      <c r="B477" s="161" t="s">
        <v>127</v>
      </c>
      <c r="C477" s="179" t="s">
        <v>128</v>
      </c>
      <c r="D477" s="162"/>
      <c r="E477" s="163"/>
      <c r="F477" s="164"/>
      <c r="G477" s="165">
        <f>SUMIF(AG478:AG480,"&lt;&gt;NOR",G478:G480)</f>
        <v>0</v>
      </c>
      <c r="H477" s="159"/>
      <c r="I477" s="159">
        <f>SUM(I478:I480)</f>
        <v>0</v>
      </c>
      <c r="J477" s="159"/>
      <c r="K477" s="159">
        <f>SUM(K478:K480)</f>
        <v>85.14</v>
      </c>
      <c r="L477" s="159"/>
      <c r="M477" s="159">
        <f>SUM(M478:M480)</f>
        <v>0</v>
      </c>
      <c r="N477" s="159"/>
      <c r="O477" s="159">
        <f>SUM(O478:O480)</f>
        <v>0</v>
      </c>
      <c r="P477" s="159"/>
      <c r="Q477" s="159">
        <f>SUM(Q478:Q480)</f>
        <v>0</v>
      </c>
      <c r="R477" s="159"/>
      <c r="S477" s="159"/>
      <c r="T477" s="159"/>
      <c r="U477" s="159"/>
      <c r="V477" s="159">
        <f>SUM(V478:V480)</f>
        <v>0.17</v>
      </c>
      <c r="W477" s="159"/>
      <c r="X477" s="159"/>
      <c r="Y477" s="148"/>
      <c r="AG477" t="s">
        <v>163</v>
      </c>
    </row>
    <row r="478" spans="1:60" outlineLevel="1" x14ac:dyDescent="0.2">
      <c r="A478" s="166">
        <v>159</v>
      </c>
      <c r="B478" s="167" t="s">
        <v>1726</v>
      </c>
      <c r="C478" s="181" t="s">
        <v>1727</v>
      </c>
      <c r="D478" s="168" t="s">
        <v>343</v>
      </c>
      <c r="E478" s="169">
        <v>6</v>
      </c>
      <c r="F478" s="170"/>
      <c r="G478" s="171">
        <f>ROUND(E478*F478,2)</f>
        <v>0</v>
      </c>
      <c r="H478" s="158">
        <v>0</v>
      </c>
      <c r="I478" s="157">
        <f>ROUND(E478*H478,2)</f>
        <v>0</v>
      </c>
      <c r="J478" s="158">
        <v>14.19</v>
      </c>
      <c r="K478" s="157">
        <f>ROUND(E478*J478,2)</f>
        <v>85.14</v>
      </c>
      <c r="L478" s="157">
        <v>21</v>
      </c>
      <c r="M478" s="157">
        <f>G478*(1+L478/100)</f>
        <v>0</v>
      </c>
      <c r="N478" s="157">
        <v>0</v>
      </c>
      <c r="O478" s="157">
        <f>ROUND(E478*N478,2)</f>
        <v>0</v>
      </c>
      <c r="P478" s="157">
        <v>0</v>
      </c>
      <c r="Q478" s="157">
        <f>ROUND(E478*P478,2)</f>
        <v>0</v>
      </c>
      <c r="R478" s="157"/>
      <c r="S478" s="157" t="s">
        <v>187</v>
      </c>
      <c r="T478" s="157" t="s">
        <v>168</v>
      </c>
      <c r="U478" s="157">
        <v>2.9000000000000001E-2</v>
      </c>
      <c r="V478" s="157">
        <f>ROUND(E478*U478,2)</f>
        <v>0.17</v>
      </c>
      <c r="W478" s="157"/>
      <c r="X478" s="157" t="s">
        <v>169</v>
      </c>
      <c r="Y478" s="148"/>
      <c r="Z478" s="148"/>
      <c r="AA478" s="148"/>
      <c r="AB478" s="148"/>
      <c r="AC478" s="148"/>
      <c r="AD478" s="148"/>
      <c r="AE478" s="148"/>
      <c r="AF478" s="148"/>
      <c r="AG478" s="148" t="s">
        <v>407</v>
      </c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</row>
    <row r="479" spans="1:60" outlineLevel="1" x14ac:dyDescent="0.2">
      <c r="A479" s="155"/>
      <c r="B479" s="156"/>
      <c r="C479" s="187" t="s">
        <v>1431</v>
      </c>
      <c r="D479" s="185"/>
      <c r="E479" s="186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48"/>
      <c r="Z479" s="148"/>
      <c r="AA479" s="148"/>
      <c r="AB479" s="148"/>
      <c r="AC479" s="148"/>
      <c r="AD479" s="148"/>
      <c r="AE479" s="148"/>
      <c r="AF479" s="148"/>
      <c r="AG479" s="148" t="s">
        <v>200</v>
      </c>
      <c r="AH479" s="148">
        <v>0</v>
      </c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</row>
    <row r="480" spans="1:60" outlineLevel="1" x14ac:dyDescent="0.2">
      <c r="A480" s="155"/>
      <c r="B480" s="156"/>
      <c r="C480" s="187" t="s">
        <v>77</v>
      </c>
      <c r="D480" s="185"/>
      <c r="E480" s="186">
        <v>6</v>
      </c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48"/>
      <c r="Z480" s="148"/>
      <c r="AA480" s="148"/>
      <c r="AB480" s="148"/>
      <c r="AC480" s="148"/>
      <c r="AD480" s="148"/>
      <c r="AE480" s="148"/>
      <c r="AF480" s="148"/>
      <c r="AG480" s="148" t="s">
        <v>200</v>
      </c>
      <c r="AH480" s="148">
        <v>0</v>
      </c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</row>
    <row r="481" spans="1:60" x14ac:dyDescent="0.2">
      <c r="A481" s="160" t="s">
        <v>162</v>
      </c>
      <c r="B481" s="161" t="s">
        <v>83</v>
      </c>
      <c r="C481" s="179" t="s">
        <v>84</v>
      </c>
      <c r="D481" s="162"/>
      <c r="E481" s="163"/>
      <c r="F481" s="164"/>
      <c r="G481" s="165">
        <f>SUMIF(AG482:AG517,"&lt;&gt;NOR",G482:G517)</f>
        <v>0</v>
      </c>
      <c r="H481" s="159"/>
      <c r="I481" s="159">
        <f>SUM(I482:I517)</f>
        <v>0</v>
      </c>
      <c r="J481" s="159"/>
      <c r="K481" s="159">
        <f>SUM(K482:K517)</f>
        <v>133725.96</v>
      </c>
      <c r="L481" s="159"/>
      <c r="M481" s="159">
        <f>SUM(M482:M517)</f>
        <v>0</v>
      </c>
      <c r="N481" s="159"/>
      <c r="O481" s="159">
        <f>SUM(O482:O517)</f>
        <v>0</v>
      </c>
      <c r="P481" s="159"/>
      <c r="Q481" s="159">
        <f>SUM(Q482:Q517)</f>
        <v>0</v>
      </c>
      <c r="R481" s="159"/>
      <c r="S481" s="159"/>
      <c r="T481" s="159"/>
      <c r="U481" s="159"/>
      <c r="V481" s="159">
        <f>SUM(V482:V517)</f>
        <v>6</v>
      </c>
      <c r="W481" s="159"/>
      <c r="X481" s="159"/>
      <c r="Y481" s="148"/>
      <c r="AG481" t="s">
        <v>163</v>
      </c>
    </row>
    <row r="482" spans="1:60" outlineLevel="1" x14ac:dyDescent="0.2">
      <c r="A482" s="166">
        <v>160</v>
      </c>
      <c r="B482" s="167" t="s">
        <v>1728</v>
      </c>
      <c r="C482" s="181" t="s">
        <v>1729</v>
      </c>
      <c r="D482" s="168" t="s">
        <v>1667</v>
      </c>
      <c r="E482" s="169">
        <v>8</v>
      </c>
      <c r="F482" s="170"/>
      <c r="G482" s="171">
        <f>ROUND(E482*F482,2)</f>
        <v>0</v>
      </c>
      <c r="H482" s="158">
        <v>0</v>
      </c>
      <c r="I482" s="157">
        <f>ROUND(E482*H482,2)</f>
        <v>0</v>
      </c>
      <c r="J482" s="158">
        <v>478.51</v>
      </c>
      <c r="K482" s="157">
        <f>ROUND(E482*J482,2)</f>
        <v>3828.08</v>
      </c>
      <c r="L482" s="157">
        <v>21</v>
      </c>
      <c r="M482" s="157">
        <f>G482*(1+L482/100)</f>
        <v>0</v>
      </c>
      <c r="N482" s="157">
        <v>0</v>
      </c>
      <c r="O482" s="157">
        <f>ROUND(E482*N482,2)</f>
        <v>0</v>
      </c>
      <c r="P482" s="157">
        <v>0</v>
      </c>
      <c r="Q482" s="157">
        <f>ROUND(E482*P482,2)</f>
        <v>0</v>
      </c>
      <c r="R482" s="157"/>
      <c r="S482" s="157" t="s">
        <v>167</v>
      </c>
      <c r="T482" s="157" t="s">
        <v>168</v>
      </c>
      <c r="U482" s="157">
        <v>0</v>
      </c>
      <c r="V482" s="157">
        <f>ROUND(E482*U482,2)</f>
        <v>0</v>
      </c>
      <c r="W482" s="157"/>
      <c r="X482" s="157" t="s">
        <v>169</v>
      </c>
      <c r="Y482" s="148"/>
      <c r="Z482" s="148"/>
      <c r="AA482" s="148"/>
      <c r="AB482" s="148"/>
      <c r="AC482" s="148"/>
      <c r="AD482" s="148"/>
      <c r="AE482" s="148"/>
      <c r="AF482" s="148"/>
      <c r="AG482" s="148" t="s">
        <v>170</v>
      </c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</row>
    <row r="483" spans="1:60" outlineLevel="1" x14ac:dyDescent="0.2">
      <c r="A483" s="155"/>
      <c r="B483" s="156"/>
      <c r="C483" s="187" t="s">
        <v>1627</v>
      </c>
      <c r="D483" s="185"/>
      <c r="E483" s="186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48"/>
      <c r="Z483" s="148"/>
      <c r="AA483" s="148"/>
      <c r="AB483" s="148"/>
      <c r="AC483" s="148"/>
      <c r="AD483" s="148"/>
      <c r="AE483" s="148"/>
      <c r="AF483" s="148"/>
      <c r="AG483" s="148" t="s">
        <v>200</v>
      </c>
      <c r="AH483" s="148">
        <v>0</v>
      </c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</row>
    <row r="484" spans="1:60" outlineLevel="1" x14ac:dyDescent="0.2">
      <c r="A484" s="155"/>
      <c r="B484" s="156"/>
      <c r="C484" s="187" t="s">
        <v>1628</v>
      </c>
      <c r="D484" s="185"/>
      <c r="E484" s="186">
        <v>8</v>
      </c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48"/>
      <c r="Z484" s="148"/>
      <c r="AA484" s="148"/>
      <c r="AB484" s="148"/>
      <c r="AC484" s="148"/>
      <c r="AD484" s="148"/>
      <c r="AE484" s="148"/>
      <c r="AF484" s="148"/>
      <c r="AG484" s="148" t="s">
        <v>200</v>
      </c>
      <c r="AH484" s="148">
        <v>0</v>
      </c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</row>
    <row r="485" spans="1:60" outlineLevel="1" x14ac:dyDescent="0.2">
      <c r="A485" s="166">
        <v>161</v>
      </c>
      <c r="B485" s="167" t="s">
        <v>1728</v>
      </c>
      <c r="C485" s="181" t="s">
        <v>1730</v>
      </c>
      <c r="D485" s="168" t="s">
        <v>1667</v>
      </c>
      <c r="E485" s="169">
        <v>24</v>
      </c>
      <c r="F485" s="170"/>
      <c r="G485" s="171">
        <f>ROUND(E485*F485,2)</f>
        <v>0</v>
      </c>
      <c r="H485" s="158">
        <v>0</v>
      </c>
      <c r="I485" s="157">
        <f>ROUND(E485*H485,2)</f>
        <v>0</v>
      </c>
      <c r="J485" s="158">
        <v>478.51</v>
      </c>
      <c r="K485" s="157">
        <f>ROUND(E485*J485,2)</f>
        <v>11484.24</v>
      </c>
      <c r="L485" s="157">
        <v>21</v>
      </c>
      <c r="M485" s="157">
        <f>G485*(1+L485/100)</f>
        <v>0</v>
      </c>
      <c r="N485" s="157">
        <v>0</v>
      </c>
      <c r="O485" s="157">
        <f>ROUND(E485*N485,2)</f>
        <v>0</v>
      </c>
      <c r="P485" s="157">
        <v>0</v>
      </c>
      <c r="Q485" s="157">
        <f>ROUND(E485*P485,2)</f>
        <v>0</v>
      </c>
      <c r="R485" s="157"/>
      <c r="S485" s="157" t="s">
        <v>167</v>
      </c>
      <c r="T485" s="157" t="s">
        <v>168</v>
      </c>
      <c r="U485" s="157">
        <v>0</v>
      </c>
      <c r="V485" s="157">
        <f>ROUND(E485*U485,2)</f>
        <v>0</v>
      </c>
      <c r="W485" s="157"/>
      <c r="X485" s="157" t="s">
        <v>980</v>
      </c>
      <c r="Y485" s="148"/>
      <c r="Z485" s="148"/>
      <c r="AA485" s="148"/>
      <c r="AB485" s="148"/>
      <c r="AC485" s="148"/>
      <c r="AD485" s="148"/>
      <c r="AE485" s="148"/>
      <c r="AF485" s="148"/>
      <c r="AG485" s="148" t="s">
        <v>981</v>
      </c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</row>
    <row r="486" spans="1:60" outlineLevel="1" x14ac:dyDescent="0.2">
      <c r="A486" s="155"/>
      <c r="B486" s="156"/>
      <c r="C486" s="187" t="s">
        <v>1415</v>
      </c>
      <c r="D486" s="185"/>
      <c r="E486" s="186"/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48"/>
      <c r="Z486" s="148"/>
      <c r="AA486" s="148"/>
      <c r="AB486" s="148"/>
      <c r="AC486" s="148"/>
      <c r="AD486" s="148"/>
      <c r="AE486" s="148"/>
      <c r="AF486" s="148"/>
      <c r="AG486" s="148" t="s">
        <v>200</v>
      </c>
      <c r="AH486" s="148">
        <v>0</v>
      </c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</row>
    <row r="487" spans="1:60" outlineLevel="1" x14ac:dyDescent="0.2">
      <c r="A487" s="155"/>
      <c r="B487" s="156"/>
      <c r="C487" s="187" t="s">
        <v>398</v>
      </c>
      <c r="D487" s="185"/>
      <c r="E487" s="186">
        <v>24</v>
      </c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48"/>
      <c r="Z487" s="148"/>
      <c r="AA487" s="148"/>
      <c r="AB487" s="148"/>
      <c r="AC487" s="148"/>
      <c r="AD487" s="148"/>
      <c r="AE487" s="148"/>
      <c r="AF487" s="148"/>
      <c r="AG487" s="148" t="s">
        <v>200</v>
      </c>
      <c r="AH487" s="148">
        <v>0</v>
      </c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</row>
    <row r="488" spans="1:60" ht="22.5" outlineLevel="1" x14ac:dyDescent="0.2">
      <c r="A488" s="166">
        <v>162</v>
      </c>
      <c r="B488" s="167" t="s">
        <v>1731</v>
      </c>
      <c r="C488" s="181" t="s">
        <v>1732</v>
      </c>
      <c r="D488" s="168" t="s">
        <v>1667</v>
      </c>
      <c r="E488" s="169">
        <v>32</v>
      </c>
      <c r="F488" s="170"/>
      <c r="G488" s="171">
        <f>ROUND(E488*F488,2)</f>
        <v>0</v>
      </c>
      <c r="H488" s="158">
        <v>0</v>
      </c>
      <c r="I488" s="157">
        <f>ROUND(E488*H488,2)</f>
        <v>0</v>
      </c>
      <c r="J488" s="158">
        <v>558.01</v>
      </c>
      <c r="K488" s="157">
        <f>ROUND(E488*J488,2)</f>
        <v>17856.32</v>
      </c>
      <c r="L488" s="157">
        <v>21</v>
      </c>
      <c r="M488" s="157">
        <f>G488*(1+L488/100)</f>
        <v>0</v>
      </c>
      <c r="N488" s="157">
        <v>0</v>
      </c>
      <c r="O488" s="157">
        <f>ROUND(E488*N488,2)</f>
        <v>0</v>
      </c>
      <c r="P488" s="157">
        <v>0</v>
      </c>
      <c r="Q488" s="157">
        <f>ROUND(E488*P488,2)</f>
        <v>0</v>
      </c>
      <c r="R488" s="157"/>
      <c r="S488" s="157" t="s">
        <v>167</v>
      </c>
      <c r="T488" s="157" t="s">
        <v>168</v>
      </c>
      <c r="U488" s="157">
        <v>0</v>
      </c>
      <c r="V488" s="157">
        <f>ROUND(E488*U488,2)</f>
        <v>0</v>
      </c>
      <c r="W488" s="157"/>
      <c r="X488" s="157" t="s">
        <v>169</v>
      </c>
      <c r="Y488" s="148"/>
      <c r="Z488" s="148"/>
      <c r="AA488" s="148"/>
      <c r="AB488" s="148"/>
      <c r="AC488" s="148"/>
      <c r="AD488" s="148"/>
      <c r="AE488" s="148"/>
      <c r="AF488" s="148"/>
      <c r="AG488" s="148" t="s">
        <v>170</v>
      </c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</row>
    <row r="489" spans="1:60" outlineLevel="1" x14ac:dyDescent="0.2">
      <c r="A489" s="155"/>
      <c r="B489" s="156"/>
      <c r="C489" s="187" t="s">
        <v>1645</v>
      </c>
      <c r="D489" s="185"/>
      <c r="E489" s="186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48"/>
      <c r="Z489" s="148"/>
      <c r="AA489" s="148"/>
      <c r="AB489" s="148"/>
      <c r="AC489" s="148"/>
      <c r="AD489" s="148"/>
      <c r="AE489" s="148"/>
      <c r="AF489" s="148"/>
      <c r="AG489" s="148" t="s">
        <v>200</v>
      </c>
      <c r="AH489" s="148">
        <v>0</v>
      </c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</row>
    <row r="490" spans="1:60" outlineLevel="1" x14ac:dyDescent="0.2">
      <c r="A490" s="155"/>
      <c r="B490" s="156"/>
      <c r="C490" s="187" t="s">
        <v>1646</v>
      </c>
      <c r="D490" s="185"/>
      <c r="E490" s="186">
        <v>32</v>
      </c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48"/>
      <c r="Z490" s="148"/>
      <c r="AA490" s="148"/>
      <c r="AB490" s="148"/>
      <c r="AC490" s="148"/>
      <c r="AD490" s="148"/>
      <c r="AE490" s="148"/>
      <c r="AF490" s="148"/>
      <c r="AG490" s="148" t="s">
        <v>200</v>
      </c>
      <c r="AH490" s="148">
        <v>0</v>
      </c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</row>
    <row r="491" spans="1:60" outlineLevel="1" x14ac:dyDescent="0.2">
      <c r="A491" s="166">
        <v>163</v>
      </c>
      <c r="B491" s="167" t="s">
        <v>1733</v>
      </c>
      <c r="C491" s="181" t="s">
        <v>1734</v>
      </c>
      <c r="D491" s="168" t="s">
        <v>1667</v>
      </c>
      <c r="E491" s="169">
        <v>64</v>
      </c>
      <c r="F491" s="170"/>
      <c r="G491" s="171">
        <f>ROUND(E491*F491,2)</f>
        <v>0</v>
      </c>
      <c r="H491" s="158">
        <v>0</v>
      </c>
      <c r="I491" s="157">
        <f>ROUND(E491*H491,2)</f>
        <v>0</v>
      </c>
      <c r="J491" s="158">
        <v>618.99</v>
      </c>
      <c r="K491" s="157">
        <f>ROUND(E491*J491,2)</f>
        <v>39615.360000000001</v>
      </c>
      <c r="L491" s="157">
        <v>21</v>
      </c>
      <c r="M491" s="157">
        <f>G491*(1+L491/100)</f>
        <v>0</v>
      </c>
      <c r="N491" s="157">
        <v>0</v>
      </c>
      <c r="O491" s="157">
        <f>ROUND(E491*N491,2)</f>
        <v>0</v>
      </c>
      <c r="P491" s="157">
        <v>0</v>
      </c>
      <c r="Q491" s="157">
        <f>ROUND(E491*P491,2)</f>
        <v>0</v>
      </c>
      <c r="R491" s="157"/>
      <c r="S491" s="157" t="s">
        <v>167</v>
      </c>
      <c r="T491" s="157" t="s">
        <v>168</v>
      </c>
      <c r="U491" s="157">
        <v>0</v>
      </c>
      <c r="V491" s="157">
        <f>ROUND(E491*U491,2)</f>
        <v>0</v>
      </c>
      <c r="W491" s="157"/>
      <c r="X491" s="157" t="s">
        <v>169</v>
      </c>
      <c r="Y491" s="148"/>
      <c r="Z491" s="148"/>
      <c r="AA491" s="148"/>
      <c r="AB491" s="148"/>
      <c r="AC491" s="148"/>
      <c r="AD491" s="148"/>
      <c r="AE491" s="148"/>
      <c r="AF491" s="148"/>
      <c r="AG491" s="148" t="s">
        <v>170</v>
      </c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</row>
    <row r="492" spans="1:60" outlineLevel="1" x14ac:dyDescent="0.2">
      <c r="A492" s="155"/>
      <c r="B492" s="156"/>
      <c r="C492" s="187" t="s">
        <v>1735</v>
      </c>
      <c r="D492" s="185"/>
      <c r="E492" s="186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48"/>
      <c r="Z492" s="148"/>
      <c r="AA492" s="148"/>
      <c r="AB492" s="148"/>
      <c r="AC492" s="148"/>
      <c r="AD492" s="148"/>
      <c r="AE492" s="148"/>
      <c r="AF492" s="148"/>
      <c r="AG492" s="148" t="s">
        <v>200</v>
      </c>
      <c r="AH492" s="148">
        <v>0</v>
      </c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</row>
    <row r="493" spans="1:60" outlineLevel="1" x14ac:dyDescent="0.2">
      <c r="A493" s="155"/>
      <c r="B493" s="156"/>
      <c r="C493" s="187" t="s">
        <v>1736</v>
      </c>
      <c r="D493" s="185"/>
      <c r="E493" s="186">
        <v>64</v>
      </c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48"/>
      <c r="Z493" s="148"/>
      <c r="AA493" s="148"/>
      <c r="AB493" s="148"/>
      <c r="AC493" s="148"/>
      <c r="AD493" s="148"/>
      <c r="AE493" s="148"/>
      <c r="AF493" s="148"/>
      <c r="AG493" s="148" t="s">
        <v>200</v>
      </c>
      <c r="AH493" s="148">
        <v>0</v>
      </c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</row>
    <row r="494" spans="1:60" outlineLevel="1" x14ac:dyDescent="0.2">
      <c r="A494" s="166">
        <v>164</v>
      </c>
      <c r="B494" s="167" t="s">
        <v>1737</v>
      </c>
      <c r="C494" s="181" t="s">
        <v>1738</v>
      </c>
      <c r="D494" s="168" t="s">
        <v>1667</v>
      </c>
      <c r="E494" s="169">
        <v>2</v>
      </c>
      <c r="F494" s="170"/>
      <c r="G494" s="171">
        <f>ROUND(E494*F494,2)</f>
        <v>0</v>
      </c>
      <c r="H494" s="158">
        <v>0</v>
      </c>
      <c r="I494" s="157">
        <f>ROUND(E494*H494,2)</f>
        <v>0</v>
      </c>
      <c r="J494" s="158">
        <v>521</v>
      </c>
      <c r="K494" s="157">
        <f>ROUND(E494*J494,2)</f>
        <v>1042</v>
      </c>
      <c r="L494" s="157">
        <v>21</v>
      </c>
      <c r="M494" s="157">
        <f>G494*(1+L494/100)</f>
        <v>0</v>
      </c>
      <c r="N494" s="157">
        <v>0</v>
      </c>
      <c r="O494" s="157">
        <f>ROUND(E494*N494,2)</f>
        <v>0</v>
      </c>
      <c r="P494" s="157">
        <v>0</v>
      </c>
      <c r="Q494" s="157">
        <f>ROUND(E494*P494,2)</f>
        <v>0</v>
      </c>
      <c r="R494" s="157"/>
      <c r="S494" s="157" t="s">
        <v>187</v>
      </c>
      <c r="T494" s="157" t="s">
        <v>168</v>
      </c>
      <c r="U494" s="157">
        <v>1</v>
      </c>
      <c r="V494" s="157">
        <f>ROUND(E494*U494,2)</f>
        <v>2</v>
      </c>
      <c r="W494" s="157"/>
      <c r="X494" s="157" t="s">
        <v>169</v>
      </c>
      <c r="Y494" s="148"/>
      <c r="Z494" s="148"/>
      <c r="AA494" s="148"/>
      <c r="AB494" s="148"/>
      <c r="AC494" s="148"/>
      <c r="AD494" s="148"/>
      <c r="AE494" s="148"/>
      <c r="AF494" s="148"/>
      <c r="AG494" s="148" t="s">
        <v>170</v>
      </c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</row>
    <row r="495" spans="1:60" outlineLevel="1" x14ac:dyDescent="0.2">
      <c r="A495" s="155"/>
      <c r="B495" s="156"/>
      <c r="C495" s="187" t="s">
        <v>1327</v>
      </c>
      <c r="D495" s="185"/>
      <c r="E495" s="186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48"/>
      <c r="Z495" s="148"/>
      <c r="AA495" s="148"/>
      <c r="AB495" s="148"/>
      <c r="AC495" s="148"/>
      <c r="AD495" s="148"/>
      <c r="AE495" s="148"/>
      <c r="AF495" s="148"/>
      <c r="AG495" s="148" t="s">
        <v>200</v>
      </c>
      <c r="AH495" s="148">
        <v>0</v>
      </c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</row>
    <row r="496" spans="1:60" outlineLevel="1" x14ac:dyDescent="0.2">
      <c r="A496" s="155"/>
      <c r="B496" s="156"/>
      <c r="C496" s="187" t="s">
        <v>69</v>
      </c>
      <c r="D496" s="185"/>
      <c r="E496" s="186">
        <v>2</v>
      </c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48"/>
      <c r="Z496" s="148"/>
      <c r="AA496" s="148"/>
      <c r="AB496" s="148"/>
      <c r="AC496" s="148"/>
      <c r="AD496" s="148"/>
      <c r="AE496" s="148"/>
      <c r="AF496" s="148"/>
      <c r="AG496" s="148" t="s">
        <v>200</v>
      </c>
      <c r="AH496" s="148">
        <v>0</v>
      </c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</row>
    <row r="497" spans="1:60" outlineLevel="1" x14ac:dyDescent="0.2">
      <c r="A497" s="166">
        <v>165</v>
      </c>
      <c r="B497" s="167" t="s">
        <v>1739</v>
      </c>
      <c r="C497" s="181" t="s">
        <v>1740</v>
      </c>
      <c r="D497" s="168" t="s">
        <v>1667</v>
      </c>
      <c r="E497" s="169">
        <v>48</v>
      </c>
      <c r="F497" s="170"/>
      <c r="G497" s="171">
        <f>ROUND(E497*F497,2)</f>
        <v>0</v>
      </c>
      <c r="H497" s="158">
        <v>0</v>
      </c>
      <c r="I497" s="157">
        <f>ROUND(E497*H497,2)</f>
        <v>0</v>
      </c>
      <c r="J497" s="158">
        <v>518</v>
      </c>
      <c r="K497" s="157">
        <f>ROUND(E497*J497,2)</f>
        <v>24864</v>
      </c>
      <c r="L497" s="157">
        <v>21</v>
      </c>
      <c r="M497" s="157">
        <f>G497*(1+L497/100)</f>
        <v>0</v>
      </c>
      <c r="N497" s="157">
        <v>0</v>
      </c>
      <c r="O497" s="157">
        <f>ROUND(E497*N497,2)</f>
        <v>0</v>
      </c>
      <c r="P497" s="157">
        <v>0</v>
      </c>
      <c r="Q497" s="157">
        <f>ROUND(E497*P497,2)</f>
        <v>0</v>
      </c>
      <c r="R497" s="157"/>
      <c r="S497" s="157" t="s">
        <v>167</v>
      </c>
      <c r="T497" s="157" t="s">
        <v>168</v>
      </c>
      <c r="U497" s="157">
        <v>0</v>
      </c>
      <c r="V497" s="157">
        <f>ROUND(E497*U497,2)</f>
        <v>0</v>
      </c>
      <c r="W497" s="157"/>
      <c r="X497" s="157" t="s">
        <v>169</v>
      </c>
      <c r="Y497" s="148"/>
      <c r="Z497" s="148"/>
      <c r="AA497" s="148"/>
      <c r="AB497" s="148"/>
      <c r="AC497" s="148"/>
      <c r="AD497" s="148"/>
      <c r="AE497" s="148"/>
      <c r="AF497" s="148"/>
      <c r="AG497" s="148" t="s">
        <v>170</v>
      </c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</row>
    <row r="498" spans="1:60" outlineLevel="1" x14ac:dyDescent="0.2">
      <c r="A498" s="155"/>
      <c r="B498" s="156"/>
      <c r="C498" s="187" t="s">
        <v>1741</v>
      </c>
      <c r="D498" s="185"/>
      <c r="E498" s="186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48"/>
      <c r="Z498" s="148"/>
      <c r="AA498" s="148"/>
      <c r="AB498" s="148"/>
      <c r="AC498" s="148"/>
      <c r="AD498" s="148"/>
      <c r="AE498" s="148"/>
      <c r="AF498" s="148"/>
      <c r="AG498" s="148" t="s">
        <v>200</v>
      </c>
      <c r="AH498" s="148">
        <v>0</v>
      </c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</row>
    <row r="499" spans="1:60" outlineLevel="1" x14ac:dyDescent="0.2">
      <c r="A499" s="155"/>
      <c r="B499" s="156"/>
      <c r="C499" s="187" t="s">
        <v>1742</v>
      </c>
      <c r="D499" s="185"/>
      <c r="E499" s="186">
        <v>48</v>
      </c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48"/>
      <c r="Z499" s="148"/>
      <c r="AA499" s="148"/>
      <c r="AB499" s="148"/>
      <c r="AC499" s="148"/>
      <c r="AD499" s="148"/>
      <c r="AE499" s="148"/>
      <c r="AF499" s="148"/>
      <c r="AG499" s="148" t="s">
        <v>200</v>
      </c>
      <c r="AH499" s="148">
        <v>0</v>
      </c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</row>
    <row r="500" spans="1:60" outlineLevel="1" x14ac:dyDescent="0.2">
      <c r="A500" s="166">
        <v>166</v>
      </c>
      <c r="B500" s="167" t="s">
        <v>1731</v>
      </c>
      <c r="C500" s="181" t="s">
        <v>1743</v>
      </c>
      <c r="D500" s="168" t="s">
        <v>1667</v>
      </c>
      <c r="E500" s="169">
        <v>12</v>
      </c>
      <c r="F500" s="170"/>
      <c r="G500" s="171">
        <f>ROUND(E500*F500,2)</f>
        <v>0</v>
      </c>
      <c r="H500" s="158">
        <v>0</v>
      </c>
      <c r="I500" s="157">
        <f>ROUND(E500*H500,2)</f>
        <v>0</v>
      </c>
      <c r="J500" s="158">
        <v>558.01</v>
      </c>
      <c r="K500" s="157">
        <f>ROUND(E500*J500,2)</f>
        <v>6696.12</v>
      </c>
      <c r="L500" s="157">
        <v>21</v>
      </c>
      <c r="M500" s="157">
        <f>G500*(1+L500/100)</f>
        <v>0</v>
      </c>
      <c r="N500" s="157">
        <v>0</v>
      </c>
      <c r="O500" s="157">
        <f>ROUND(E500*N500,2)</f>
        <v>0</v>
      </c>
      <c r="P500" s="157">
        <v>0</v>
      </c>
      <c r="Q500" s="157">
        <f>ROUND(E500*P500,2)</f>
        <v>0</v>
      </c>
      <c r="R500" s="157"/>
      <c r="S500" s="157" t="s">
        <v>167</v>
      </c>
      <c r="T500" s="157" t="s">
        <v>168</v>
      </c>
      <c r="U500" s="157">
        <v>0</v>
      </c>
      <c r="V500" s="157">
        <f>ROUND(E500*U500,2)</f>
        <v>0</v>
      </c>
      <c r="W500" s="157"/>
      <c r="X500" s="157" t="s">
        <v>980</v>
      </c>
      <c r="Y500" s="148"/>
      <c r="Z500" s="148"/>
      <c r="AA500" s="148"/>
      <c r="AB500" s="148"/>
      <c r="AC500" s="148"/>
      <c r="AD500" s="148"/>
      <c r="AE500" s="148"/>
      <c r="AF500" s="148"/>
      <c r="AG500" s="148" t="s">
        <v>981</v>
      </c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</row>
    <row r="501" spans="1:60" outlineLevel="1" x14ac:dyDescent="0.2">
      <c r="A501" s="155"/>
      <c r="B501" s="156"/>
      <c r="C501" s="187" t="s">
        <v>1353</v>
      </c>
      <c r="D501" s="185"/>
      <c r="E501" s="186"/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48"/>
      <c r="Z501" s="148"/>
      <c r="AA501" s="148"/>
      <c r="AB501" s="148"/>
      <c r="AC501" s="148"/>
      <c r="AD501" s="148"/>
      <c r="AE501" s="148"/>
      <c r="AF501" s="148"/>
      <c r="AG501" s="148" t="s">
        <v>200</v>
      </c>
      <c r="AH501" s="148">
        <v>0</v>
      </c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</row>
    <row r="502" spans="1:60" outlineLevel="1" x14ac:dyDescent="0.2">
      <c r="A502" s="155"/>
      <c r="B502" s="156"/>
      <c r="C502" s="187" t="s">
        <v>1354</v>
      </c>
      <c r="D502" s="185"/>
      <c r="E502" s="186">
        <v>12</v>
      </c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48"/>
      <c r="Z502" s="148"/>
      <c r="AA502" s="148"/>
      <c r="AB502" s="148"/>
      <c r="AC502" s="148"/>
      <c r="AD502" s="148"/>
      <c r="AE502" s="148"/>
      <c r="AF502" s="148"/>
      <c r="AG502" s="148" t="s">
        <v>200</v>
      </c>
      <c r="AH502" s="148">
        <v>0</v>
      </c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</row>
    <row r="503" spans="1:60" outlineLevel="1" x14ac:dyDescent="0.2">
      <c r="A503" s="166">
        <v>167</v>
      </c>
      <c r="B503" s="167" t="s">
        <v>1733</v>
      </c>
      <c r="C503" s="181" t="s">
        <v>1744</v>
      </c>
      <c r="D503" s="168" t="s">
        <v>1667</v>
      </c>
      <c r="E503" s="169">
        <v>24</v>
      </c>
      <c r="F503" s="170"/>
      <c r="G503" s="171">
        <f>ROUND(E503*F503,2)</f>
        <v>0</v>
      </c>
      <c r="H503" s="158">
        <v>0</v>
      </c>
      <c r="I503" s="157">
        <f>ROUND(E503*H503,2)</f>
        <v>0</v>
      </c>
      <c r="J503" s="158">
        <v>618.99</v>
      </c>
      <c r="K503" s="157">
        <f>ROUND(E503*J503,2)</f>
        <v>14855.76</v>
      </c>
      <c r="L503" s="157">
        <v>21</v>
      </c>
      <c r="M503" s="157">
        <f>G503*(1+L503/100)</f>
        <v>0</v>
      </c>
      <c r="N503" s="157">
        <v>0</v>
      </c>
      <c r="O503" s="157">
        <f>ROUND(E503*N503,2)</f>
        <v>0</v>
      </c>
      <c r="P503" s="157">
        <v>0</v>
      </c>
      <c r="Q503" s="157">
        <f>ROUND(E503*P503,2)</f>
        <v>0</v>
      </c>
      <c r="R503" s="157"/>
      <c r="S503" s="157" t="s">
        <v>167</v>
      </c>
      <c r="T503" s="157" t="s">
        <v>168</v>
      </c>
      <c r="U503" s="157">
        <v>0</v>
      </c>
      <c r="V503" s="157">
        <f>ROUND(E503*U503,2)</f>
        <v>0</v>
      </c>
      <c r="W503" s="157"/>
      <c r="X503" s="157" t="s">
        <v>980</v>
      </c>
      <c r="Y503" s="148"/>
      <c r="Z503" s="148"/>
      <c r="AA503" s="148"/>
      <c r="AB503" s="148"/>
      <c r="AC503" s="148"/>
      <c r="AD503" s="148"/>
      <c r="AE503" s="148"/>
      <c r="AF503" s="148"/>
      <c r="AG503" s="148" t="s">
        <v>981</v>
      </c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</row>
    <row r="504" spans="1:60" outlineLevel="1" x14ac:dyDescent="0.2">
      <c r="A504" s="155"/>
      <c r="B504" s="156"/>
      <c r="C504" s="187" t="s">
        <v>1415</v>
      </c>
      <c r="D504" s="185"/>
      <c r="E504" s="186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48"/>
      <c r="Z504" s="148"/>
      <c r="AA504" s="148"/>
      <c r="AB504" s="148"/>
      <c r="AC504" s="148"/>
      <c r="AD504" s="148"/>
      <c r="AE504" s="148"/>
      <c r="AF504" s="148"/>
      <c r="AG504" s="148" t="s">
        <v>200</v>
      </c>
      <c r="AH504" s="148">
        <v>0</v>
      </c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</row>
    <row r="505" spans="1:60" outlineLevel="1" x14ac:dyDescent="0.2">
      <c r="A505" s="155"/>
      <c r="B505" s="156"/>
      <c r="C505" s="187" t="s">
        <v>398</v>
      </c>
      <c r="D505" s="185"/>
      <c r="E505" s="186">
        <v>24</v>
      </c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48"/>
      <c r="Z505" s="148"/>
      <c r="AA505" s="148"/>
      <c r="AB505" s="148"/>
      <c r="AC505" s="148"/>
      <c r="AD505" s="148"/>
      <c r="AE505" s="148"/>
      <c r="AF505" s="148"/>
      <c r="AG505" s="148" t="s">
        <v>200</v>
      </c>
      <c r="AH505" s="148">
        <v>0</v>
      </c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</row>
    <row r="506" spans="1:60" outlineLevel="1" x14ac:dyDescent="0.2">
      <c r="A506" s="166">
        <v>168</v>
      </c>
      <c r="B506" s="167" t="s">
        <v>1731</v>
      </c>
      <c r="C506" s="181" t="s">
        <v>1745</v>
      </c>
      <c r="D506" s="168" t="s">
        <v>1667</v>
      </c>
      <c r="E506" s="169">
        <v>8</v>
      </c>
      <c r="F506" s="170"/>
      <c r="G506" s="171">
        <f>ROUND(E506*F506,2)</f>
        <v>0</v>
      </c>
      <c r="H506" s="158">
        <v>0</v>
      </c>
      <c r="I506" s="157">
        <f>ROUND(E506*H506,2)</f>
        <v>0</v>
      </c>
      <c r="J506" s="158">
        <v>558.01</v>
      </c>
      <c r="K506" s="157">
        <f>ROUND(E506*J506,2)</f>
        <v>4464.08</v>
      </c>
      <c r="L506" s="157">
        <v>21</v>
      </c>
      <c r="M506" s="157">
        <f>G506*(1+L506/100)</f>
        <v>0</v>
      </c>
      <c r="N506" s="157">
        <v>0</v>
      </c>
      <c r="O506" s="157">
        <f>ROUND(E506*N506,2)</f>
        <v>0</v>
      </c>
      <c r="P506" s="157">
        <v>0</v>
      </c>
      <c r="Q506" s="157">
        <f>ROUND(E506*P506,2)</f>
        <v>0</v>
      </c>
      <c r="R506" s="157"/>
      <c r="S506" s="157" t="s">
        <v>167</v>
      </c>
      <c r="T506" s="157" t="s">
        <v>168</v>
      </c>
      <c r="U506" s="157">
        <v>0</v>
      </c>
      <c r="V506" s="157">
        <f>ROUND(E506*U506,2)</f>
        <v>0</v>
      </c>
      <c r="W506" s="157"/>
      <c r="X506" s="157" t="s">
        <v>1682</v>
      </c>
      <c r="Y506" s="148"/>
      <c r="Z506" s="148"/>
      <c r="AA506" s="148"/>
      <c r="AB506" s="148"/>
      <c r="AC506" s="148"/>
      <c r="AD506" s="148"/>
      <c r="AE506" s="148"/>
      <c r="AF506" s="148"/>
      <c r="AG506" s="148" t="s">
        <v>1683</v>
      </c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</row>
    <row r="507" spans="1:60" outlineLevel="1" x14ac:dyDescent="0.2">
      <c r="A507" s="155"/>
      <c r="B507" s="156"/>
      <c r="C507" s="187" t="s">
        <v>1627</v>
      </c>
      <c r="D507" s="185"/>
      <c r="E507" s="186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48"/>
      <c r="Z507" s="148"/>
      <c r="AA507" s="148"/>
      <c r="AB507" s="148"/>
      <c r="AC507" s="148"/>
      <c r="AD507" s="148"/>
      <c r="AE507" s="148"/>
      <c r="AF507" s="148"/>
      <c r="AG507" s="148" t="s">
        <v>200</v>
      </c>
      <c r="AH507" s="148">
        <v>0</v>
      </c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</row>
    <row r="508" spans="1:60" outlineLevel="1" x14ac:dyDescent="0.2">
      <c r="A508" s="155"/>
      <c r="B508" s="156"/>
      <c r="C508" s="187" t="s">
        <v>1628</v>
      </c>
      <c r="D508" s="185"/>
      <c r="E508" s="186">
        <v>8</v>
      </c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48"/>
      <c r="Z508" s="148"/>
      <c r="AA508" s="148"/>
      <c r="AB508" s="148"/>
      <c r="AC508" s="148"/>
      <c r="AD508" s="148"/>
      <c r="AE508" s="148"/>
      <c r="AF508" s="148"/>
      <c r="AG508" s="148" t="s">
        <v>200</v>
      </c>
      <c r="AH508" s="148">
        <v>0</v>
      </c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</row>
    <row r="509" spans="1:60" ht="22.5" outlineLevel="1" x14ac:dyDescent="0.2">
      <c r="A509" s="166">
        <v>169</v>
      </c>
      <c r="B509" s="167" t="s">
        <v>1739</v>
      </c>
      <c r="C509" s="181" t="s">
        <v>1746</v>
      </c>
      <c r="D509" s="168" t="s">
        <v>1667</v>
      </c>
      <c r="E509" s="169">
        <v>8</v>
      </c>
      <c r="F509" s="170"/>
      <c r="G509" s="171">
        <f>ROUND(E509*F509,2)</f>
        <v>0</v>
      </c>
      <c r="H509" s="158">
        <v>0</v>
      </c>
      <c r="I509" s="157">
        <f>ROUND(E509*H509,2)</f>
        <v>0</v>
      </c>
      <c r="J509" s="158">
        <v>518</v>
      </c>
      <c r="K509" s="157">
        <f>ROUND(E509*J509,2)</f>
        <v>4144</v>
      </c>
      <c r="L509" s="157">
        <v>21</v>
      </c>
      <c r="M509" s="157">
        <f>G509*(1+L509/100)</f>
        <v>0</v>
      </c>
      <c r="N509" s="157">
        <v>0</v>
      </c>
      <c r="O509" s="157">
        <f>ROUND(E509*N509,2)</f>
        <v>0</v>
      </c>
      <c r="P509" s="157">
        <v>0</v>
      </c>
      <c r="Q509" s="157">
        <f>ROUND(E509*P509,2)</f>
        <v>0</v>
      </c>
      <c r="R509" s="157"/>
      <c r="S509" s="157" t="s">
        <v>167</v>
      </c>
      <c r="T509" s="157" t="s">
        <v>168</v>
      </c>
      <c r="U509" s="157">
        <v>0</v>
      </c>
      <c r="V509" s="157">
        <f>ROUND(E509*U509,2)</f>
        <v>0</v>
      </c>
      <c r="W509" s="157"/>
      <c r="X509" s="157" t="s">
        <v>980</v>
      </c>
      <c r="Y509" s="148"/>
      <c r="Z509" s="148"/>
      <c r="AA509" s="148"/>
      <c r="AB509" s="148"/>
      <c r="AC509" s="148"/>
      <c r="AD509" s="148"/>
      <c r="AE509" s="148"/>
      <c r="AF509" s="148"/>
      <c r="AG509" s="148" t="s">
        <v>981</v>
      </c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</row>
    <row r="510" spans="1:60" outlineLevel="1" x14ac:dyDescent="0.2">
      <c r="A510" s="155"/>
      <c r="B510" s="156"/>
      <c r="C510" s="187" t="s">
        <v>1627</v>
      </c>
      <c r="D510" s="185"/>
      <c r="E510" s="186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48"/>
      <c r="Z510" s="148"/>
      <c r="AA510" s="148"/>
      <c r="AB510" s="148"/>
      <c r="AC510" s="148"/>
      <c r="AD510" s="148"/>
      <c r="AE510" s="148"/>
      <c r="AF510" s="148"/>
      <c r="AG510" s="148" t="s">
        <v>200</v>
      </c>
      <c r="AH510" s="148">
        <v>0</v>
      </c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</row>
    <row r="511" spans="1:60" outlineLevel="1" x14ac:dyDescent="0.2">
      <c r="A511" s="155"/>
      <c r="B511" s="156"/>
      <c r="C511" s="187" t="s">
        <v>1628</v>
      </c>
      <c r="D511" s="185"/>
      <c r="E511" s="186">
        <v>8</v>
      </c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48"/>
      <c r="Z511" s="148"/>
      <c r="AA511" s="148"/>
      <c r="AB511" s="148"/>
      <c r="AC511" s="148"/>
      <c r="AD511" s="148"/>
      <c r="AE511" s="148"/>
      <c r="AF511" s="148"/>
      <c r="AG511" s="148" t="s">
        <v>200</v>
      </c>
      <c r="AH511" s="148">
        <v>0</v>
      </c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</row>
    <row r="512" spans="1:60" outlineLevel="1" x14ac:dyDescent="0.2">
      <c r="A512" s="166">
        <v>170</v>
      </c>
      <c r="B512" s="167" t="s">
        <v>1739</v>
      </c>
      <c r="C512" s="181" t="s">
        <v>1747</v>
      </c>
      <c r="D512" s="168" t="s">
        <v>1667</v>
      </c>
      <c r="E512" s="169">
        <v>4</v>
      </c>
      <c r="F512" s="170"/>
      <c r="G512" s="171">
        <f>ROUND(E512*F512,2)</f>
        <v>0</v>
      </c>
      <c r="H512" s="158">
        <v>0</v>
      </c>
      <c r="I512" s="157">
        <f>ROUND(E512*H512,2)</f>
        <v>0</v>
      </c>
      <c r="J512" s="158">
        <v>518</v>
      </c>
      <c r="K512" s="157">
        <f>ROUND(E512*J512,2)</f>
        <v>2072</v>
      </c>
      <c r="L512" s="157">
        <v>21</v>
      </c>
      <c r="M512" s="157">
        <f>G512*(1+L512/100)</f>
        <v>0</v>
      </c>
      <c r="N512" s="157">
        <v>0</v>
      </c>
      <c r="O512" s="157">
        <f>ROUND(E512*N512,2)</f>
        <v>0</v>
      </c>
      <c r="P512" s="157">
        <v>0</v>
      </c>
      <c r="Q512" s="157">
        <f>ROUND(E512*P512,2)</f>
        <v>0</v>
      </c>
      <c r="R512" s="157"/>
      <c r="S512" s="157" t="s">
        <v>167</v>
      </c>
      <c r="T512" s="157" t="s">
        <v>168</v>
      </c>
      <c r="U512" s="157">
        <v>0</v>
      </c>
      <c r="V512" s="157">
        <f>ROUND(E512*U512,2)</f>
        <v>0</v>
      </c>
      <c r="W512" s="157"/>
      <c r="X512" s="157" t="s">
        <v>980</v>
      </c>
      <c r="Y512" s="148"/>
      <c r="Z512" s="148"/>
      <c r="AA512" s="148"/>
      <c r="AB512" s="148"/>
      <c r="AC512" s="148"/>
      <c r="AD512" s="148"/>
      <c r="AE512" s="148"/>
      <c r="AF512" s="148"/>
      <c r="AG512" s="148" t="s">
        <v>981</v>
      </c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</row>
    <row r="513" spans="1:60" outlineLevel="1" x14ac:dyDescent="0.2">
      <c r="A513" s="155"/>
      <c r="B513" s="156"/>
      <c r="C513" s="187" t="s">
        <v>1393</v>
      </c>
      <c r="D513" s="185"/>
      <c r="E513" s="186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48"/>
      <c r="Z513" s="148"/>
      <c r="AA513" s="148"/>
      <c r="AB513" s="148"/>
      <c r="AC513" s="148"/>
      <c r="AD513" s="148"/>
      <c r="AE513" s="148"/>
      <c r="AF513" s="148"/>
      <c r="AG513" s="148" t="s">
        <v>200</v>
      </c>
      <c r="AH513" s="148">
        <v>0</v>
      </c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</row>
    <row r="514" spans="1:60" outlineLevel="1" x14ac:dyDescent="0.2">
      <c r="A514" s="155"/>
      <c r="B514" s="156"/>
      <c r="C514" s="187" t="s">
        <v>75</v>
      </c>
      <c r="D514" s="185"/>
      <c r="E514" s="186">
        <v>4</v>
      </c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48"/>
      <c r="Z514" s="148"/>
      <c r="AA514" s="148"/>
      <c r="AB514" s="148"/>
      <c r="AC514" s="148"/>
      <c r="AD514" s="148"/>
      <c r="AE514" s="148"/>
      <c r="AF514" s="148"/>
      <c r="AG514" s="148" t="s">
        <v>200</v>
      </c>
      <c r="AH514" s="148">
        <v>0</v>
      </c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</row>
    <row r="515" spans="1:60" outlineLevel="1" x14ac:dyDescent="0.2">
      <c r="A515" s="166">
        <v>171</v>
      </c>
      <c r="B515" s="167" t="s">
        <v>1748</v>
      </c>
      <c r="C515" s="181" t="s">
        <v>1749</v>
      </c>
      <c r="D515" s="168" t="s">
        <v>1667</v>
      </c>
      <c r="E515" s="169">
        <v>4</v>
      </c>
      <c r="F515" s="170"/>
      <c r="G515" s="171">
        <f>ROUND(E515*F515,2)</f>
        <v>0</v>
      </c>
      <c r="H515" s="158">
        <v>0</v>
      </c>
      <c r="I515" s="157">
        <f>ROUND(E515*H515,2)</f>
        <v>0</v>
      </c>
      <c r="J515" s="158">
        <v>701</v>
      </c>
      <c r="K515" s="157">
        <f>ROUND(E515*J515,2)</f>
        <v>2804</v>
      </c>
      <c r="L515" s="157">
        <v>21</v>
      </c>
      <c r="M515" s="157">
        <f>G515*(1+L515/100)</f>
        <v>0</v>
      </c>
      <c r="N515" s="157">
        <v>0</v>
      </c>
      <c r="O515" s="157">
        <f>ROUND(E515*N515,2)</f>
        <v>0</v>
      </c>
      <c r="P515" s="157">
        <v>0</v>
      </c>
      <c r="Q515" s="157">
        <f>ROUND(E515*P515,2)</f>
        <v>0</v>
      </c>
      <c r="R515" s="157" t="s">
        <v>1668</v>
      </c>
      <c r="S515" s="157" t="s">
        <v>187</v>
      </c>
      <c r="T515" s="157" t="s">
        <v>168</v>
      </c>
      <c r="U515" s="157">
        <v>1</v>
      </c>
      <c r="V515" s="157">
        <f>ROUND(E515*U515,2)</f>
        <v>4</v>
      </c>
      <c r="W515" s="157"/>
      <c r="X515" s="157" t="s">
        <v>1669</v>
      </c>
      <c r="Y515" s="148"/>
      <c r="Z515" s="148"/>
      <c r="AA515" s="148"/>
      <c r="AB515" s="148"/>
      <c r="AC515" s="148"/>
      <c r="AD515" s="148"/>
      <c r="AE515" s="148"/>
      <c r="AF515" s="148"/>
      <c r="AG515" s="148" t="s">
        <v>1670</v>
      </c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</row>
    <row r="516" spans="1:60" outlineLevel="1" x14ac:dyDescent="0.2">
      <c r="A516" s="155"/>
      <c r="B516" s="156"/>
      <c r="C516" s="187" t="s">
        <v>1393</v>
      </c>
      <c r="D516" s="185"/>
      <c r="E516" s="186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48"/>
      <c r="Z516" s="148"/>
      <c r="AA516" s="148"/>
      <c r="AB516" s="148"/>
      <c r="AC516" s="148"/>
      <c r="AD516" s="148"/>
      <c r="AE516" s="148"/>
      <c r="AF516" s="148"/>
      <c r="AG516" s="148" t="s">
        <v>200</v>
      </c>
      <c r="AH516" s="148">
        <v>0</v>
      </c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</row>
    <row r="517" spans="1:60" outlineLevel="1" x14ac:dyDescent="0.2">
      <c r="A517" s="155"/>
      <c r="B517" s="156"/>
      <c r="C517" s="187" t="s">
        <v>75</v>
      </c>
      <c r="D517" s="185"/>
      <c r="E517" s="186">
        <v>4</v>
      </c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48"/>
      <c r="Z517" s="148"/>
      <c r="AA517" s="148"/>
      <c r="AB517" s="148"/>
      <c r="AC517" s="148"/>
      <c r="AD517" s="148"/>
      <c r="AE517" s="148"/>
      <c r="AF517" s="148"/>
      <c r="AG517" s="148" t="s">
        <v>200</v>
      </c>
      <c r="AH517" s="148">
        <v>0</v>
      </c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</row>
    <row r="518" spans="1:60" x14ac:dyDescent="0.2">
      <c r="A518" s="160" t="s">
        <v>162</v>
      </c>
      <c r="B518" s="161" t="s">
        <v>85</v>
      </c>
      <c r="C518" s="179" t="s">
        <v>86</v>
      </c>
      <c r="D518" s="162"/>
      <c r="E518" s="163"/>
      <c r="F518" s="164"/>
      <c r="G518" s="165">
        <f>SUMIF(AG519:AG526,"&lt;&gt;NOR",G519:G526)</f>
        <v>0</v>
      </c>
      <c r="H518" s="159"/>
      <c r="I518" s="159">
        <f>SUM(I519:I526)</f>
        <v>107000</v>
      </c>
      <c r="J518" s="159"/>
      <c r="K518" s="159">
        <f>SUM(K519:K526)</f>
        <v>0</v>
      </c>
      <c r="L518" s="159"/>
      <c r="M518" s="159">
        <f>SUM(M519:M526)</f>
        <v>0</v>
      </c>
      <c r="N518" s="159"/>
      <c r="O518" s="159">
        <f>SUM(O519:O526)</f>
        <v>0</v>
      </c>
      <c r="P518" s="159"/>
      <c r="Q518" s="159">
        <f>SUM(Q519:Q526)</f>
        <v>0</v>
      </c>
      <c r="R518" s="159"/>
      <c r="S518" s="159"/>
      <c r="T518" s="159"/>
      <c r="U518" s="159"/>
      <c r="V518" s="159">
        <f>SUM(V519:V526)</f>
        <v>0</v>
      </c>
      <c r="W518" s="159"/>
      <c r="X518" s="159"/>
      <c r="Y518" s="148"/>
      <c r="AG518" t="s">
        <v>163</v>
      </c>
    </row>
    <row r="519" spans="1:60" outlineLevel="1" x14ac:dyDescent="0.2">
      <c r="A519" s="166">
        <v>172</v>
      </c>
      <c r="B519" s="167" t="s">
        <v>1750</v>
      </c>
      <c r="C519" s="181" t="s">
        <v>1751</v>
      </c>
      <c r="D519" s="168" t="s">
        <v>242</v>
      </c>
      <c r="E519" s="169">
        <v>1</v>
      </c>
      <c r="F519" s="170"/>
      <c r="G519" s="171">
        <f>ROUND(E519*F519,2)</f>
        <v>0</v>
      </c>
      <c r="H519" s="158">
        <v>64500</v>
      </c>
      <c r="I519" s="157">
        <f>ROUND(E519*H519,2)</f>
        <v>64500</v>
      </c>
      <c r="J519" s="158">
        <v>0</v>
      </c>
      <c r="K519" s="157">
        <f>ROUND(E519*J519,2)</f>
        <v>0</v>
      </c>
      <c r="L519" s="157">
        <v>21</v>
      </c>
      <c r="M519" s="157">
        <f>G519*(1+L519/100)</f>
        <v>0</v>
      </c>
      <c r="N519" s="157">
        <v>0</v>
      </c>
      <c r="O519" s="157">
        <f>ROUND(E519*N519,2)</f>
        <v>0</v>
      </c>
      <c r="P519" s="157">
        <v>0</v>
      </c>
      <c r="Q519" s="157">
        <f>ROUND(E519*P519,2)</f>
        <v>0</v>
      </c>
      <c r="R519" s="157" t="s">
        <v>363</v>
      </c>
      <c r="S519" s="157" t="s">
        <v>1752</v>
      </c>
      <c r="T519" s="157" t="s">
        <v>168</v>
      </c>
      <c r="U519" s="157">
        <v>0</v>
      </c>
      <c r="V519" s="157">
        <f>ROUND(E519*U519,2)</f>
        <v>0</v>
      </c>
      <c r="W519" s="157"/>
      <c r="X519" s="157" t="s">
        <v>183</v>
      </c>
      <c r="Y519" s="148"/>
      <c r="Z519" s="148"/>
      <c r="AA519" s="148"/>
      <c r="AB519" s="148"/>
      <c r="AC519" s="148"/>
      <c r="AD519" s="148"/>
      <c r="AE519" s="148"/>
      <c r="AF519" s="148"/>
      <c r="AG519" s="148" t="s">
        <v>1330</v>
      </c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</row>
    <row r="520" spans="1:60" ht="101.25" outlineLevel="1" x14ac:dyDescent="0.2">
      <c r="A520" s="155"/>
      <c r="B520" s="156"/>
      <c r="C520" s="196" t="s">
        <v>1910</v>
      </c>
      <c r="D520" s="188"/>
      <c r="E520" s="189"/>
      <c r="F520" s="194"/>
      <c r="G520" s="157"/>
      <c r="H520" s="158"/>
      <c r="I520" s="157"/>
      <c r="J520" s="158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</row>
    <row r="521" spans="1:60" outlineLevel="1" x14ac:dyDescent="0.2">
      <c r="A521" s="155"/>
      <c r="B521" s="156"/>
      <c r="C521" s="187" t="s">
        <v>1410</v>
      </c>
      <c r="D521" s="185"/>
      <c r="E521" s="186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48"/>
      <c r="Z521" s="148"/>
      <c r="AA521" s="148"/>
      <c r="AB521" s="148"/>
      <c r="AC521" s="148"/>
      <c r="AD521" s="148"/>
      <c r="AE521" s="148"/>
      <c r="AF521" s="148"/>
      <c r="AG521" s="148" t="s">
        <v>200</v>
      </c>
      <c r="AH521" s="148">
        <v>0</v>
      </c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</row>
    <row r="522" spans="1:60" outlineLevel="1" x14ac:dyDescent="0.2">
      <c r="A522" s="155"/>
      <c r="B522" s="156"/>
      <c r="C522" s="187" t="s">
        <v>67</v>
      </c>
      <c r="D522" s="185"/>
      <c r="E522" s="186">
        <v>1</v>
      </c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48"/>
      <c r="Z522" s="148"/>
      <c r="AA522" s="148"/>
      <c r="AB522" s="148"/>
      <c r="AC522" s="148"/>
      <c r="AD522" s="148"/>
      <c r="AE522" s="148"/>
      <c r="AF522" s="148"/>
      <c r="AG522" s="148" t="s">
        <v>200</v>
      </c>
      <c r="AH522" s="148">
        <v>0</v>
      </c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</row>
    <row r="523" spans="1:60" outlineLevel="1" x14ac:dyDescent="0.2">
      <c r="A523" s="166">
        <v>173</v>
      </c>
      <c r="B523" s="167" t="s">
        <v>1753</v>
      </c>
      <c r="C523" s="181" t="s">
        <v>1754</v>
      </c>
      <c r="D523" s="168" t="s">
        <v>242</v>
      </c>
      <c r="E523" s="169">
        <v>1</v>
      </c>
      <c r="F523" s="170"/>
      <c r="G523" s="171">
        <f>ROUND(E523*F523,2)</f>
        <v>0</v>
      </c>
      <c r="H523" s="158">
        <v>42500</v>
      </c>
      <c r="I523" s="157">
        <f>ROUND(E523*H523,2)</f>
        <v>42500</v>
      </c>
      <c r="J523" s="158">
        <v>0</v>
      </c>
      <c r="K523" s="157">
        <f>ROUND(E523*J523,2)</f>
        <v>0</v>
      </c>
      <c r="L523" s="157">
        <v>21</v>
      </c>
      <c r="M523" s="157">
        <f>G523*(1+L523/100)</f>
        <v>0</v>
      </c>
      <c r="N523" s="157">
        <v>0</v>
      </c>
      <c r="O523" s="157">
        <f>ROUND(E523*N523,2)</f>
        <v>0</v>
      </c>
      <c r="P523" s="157">
        <v>0</v>
      </c>
      <c r="Q523" s="157">
        <f>ROUND(E523*P523,2)</f>
        <v>0</v>
      </c>
      <c r="R523" s="157"/>
      <c r="S523" s="157" t="s">
        <v>167</v>
      </c>
      <c r="T523" s="157" t="s">
        <v>168</v>
      </c>
      <c r="U523" s="157">
        <v>0</v>
      </c>
      <c r="V523" s="157">
        <f>ROUND(E523*U523,2)</f>
        <v>0</v>
      </c>
      <c r="W523" s="157"/>
      <c r="X523" s="157" t="s">
        <v>183</v>
      </c>
      <c r="Y523" s="148"/>
      <c r="Z523" s="148"/>
      <c r="AA523" s="148"/>
      <c r="AB523" s="148"/>
      <c r="AC523" s="148"/>
      <c r="AD523" s="148"/>
      <c r="AE523" s="148"/>
      <c r="AF523" s="148"/>
      <c r="AG523" s="148" t="s">
        <v>1330</v>
      </c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</row>
    <row r="524" spans="1:60" ht="90" outlineLevel="1" x14ac:dyDescent="0.2">
      <c r="A524" s="155"/>
      <c r="B524" s="156"/>
      <c r="C524" s="196" t="s">
        <v>1911</v>
      </c>
      <c r="D524" s="188"/>
      <c r="E524" s="189"/>
      <c r="F524" s="194"/>
      <c r="G524" s="157"/>
      <c r="H524" s="158"/>
      <c r="I524" s="157"/>
      <c r="J524" s="158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</row>
    <row r="525" spans="1:60" outlineLevel="1" x14ac:dyDescent="0.2">
      <c r="A525" s="155"/>
      <c r="B525" s="156"/>
      <c r="C525" s="187" t="s">
        <v>1410</v>
      </c>
      <c r="D525" s="185"/>
      <c r="E525" s="186"/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48"/>
      <c r="Z525" s="148"/>
      <c r="AA525" s="148"/>
      <c r="AB525" s="148"/>
      <c r="AC525" s="148"/>
      <c r="AD525" s="148"/>
      <c r="AE525" s="148"/>
      <c r="AF525" s="148"/>
      <c r="AG525" s="148" t="s">
        <v>200</v>
      </c>
      <c r="AH525" s="148">
        <v>0</v>
      </c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</row>
    <row r="526" spans="1:60" outlineLevel="1" x14ac:dyDescent="0.2">
      <c r="A526" s="155"/>
      <c r="B526" s="156"/>
      <c r="C526" s="187" t="s">
        <v>67</v>
      </c>
      <c r="D526" s="185"/>
      <c r="E526" s="186">
        <v>1</v>
      </c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48"/>
      <c r="Z526" s="148"/>
      <c r="AA526" s="148"/>
      <c r="AB526" s="148"/>
      <c r="AC526" s="148"/>
      <c r="AD526" s="148"/>
      <c r="AE526" s="148"/>
      <c r="AF526" s="148"/>
      <c r="AG526" s="148" t="s">
        <v>200</v>
      </c>
      <c r="AH526" s="148">
        <v>0</v>
      </c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</row>
    <row r="527" spans="1:60" x14ac:dyDescent="0.2">
      <c r="A527" s="160" t="s">
        <v>162</v>
      </c>
      <c r="B527" s="161" t="s">
        <v>71</v>
      </c>
      <c r="C527" s="179" t="s">
        <v>72</v>
      </c>
      <c r="D527" s="162"/>
      <c r="E527" s="163"/>
      <c r="F527" s="164"/>
      <c r="G527" s="165">
        <f>SUMIF(AG528:AG529,"&lt;&gt;NOR",G528:G529)</f>
        <v>0</v>
      </c>
      <c r="H527" s="159"/>
      <c r="I527" s="159">
        <f>SUM(I528:I529)</f>
        <v>22455.47</v>
      </c>
      <c r="J527" s="159"/>
      <c r="K527" s="159">
        <f>SUM(K528:K529)</f>
        <v>50902.93</v>
      </c>
      <c r="L527" s="159"/>
      <c r="M527" s="159">
        <f>SUM(M528:M529)</f>
        <v>0</v>
      </c>
      <c r="N527" s="159"/>
      <c r="O527" s="159">
        <f>SUM(O528:O529)</f>
        <v>1.96</v>
      </c>
      <c r="P527" s="159"/>
      <c r="Q527" s="159">
        <f>SUM(Q528:Q529)</f>
        <v>0</v>
      </c>
      <c r="R527" s="159"/>
      <c r="S527" s="159"/>
      <c r="T527" s="159"/>
      <c r="U527" s="159"/>
      <c r="V527" s="159">
        <f>SUM(V528:V529)</f>
        <v>106.56</v>
      </c>
      <c r="W527" s="159"/>
      <c r="X527" s="159"/>
      <c r="Y527" s="148"/>
      <c r="AG527" t="s">
        <v>163</v>
      </c>
    </row>
    <row r="528" spans="1:60" ht="22.5" outlineLevel="1" x14ac:dyDescent="0.2">
      <c r="A528" s="166">
        <v>174</v>
      </c>
      <c r="B528" s="167" t="s">
        <v>248</v>
      </c>
      <c r="C528" s="181" t="s">
        <v>249</v>
      </c>
      <c r="D528" s="168" t="s">
        <v>218</v>
      </c>
      <c r="E528" s="169">
        <v>105.4</v>
      </c>
      <c r="F528" s="170"/>
      <c r="G528" s="171">
        <f>ROUND(E528*F528,2)</f>
        <v>0</v>
      </c>
      <c r="H528" s="158">
        <v>213.05</v>
      </c>
      <c r="I528" s="157">
        <f>ROUND(E528*H528,2)</f>
        <v>22455.47</v>
      </c>
      <c r="J528" s="158">
        <v>482.95</v>
      </c>
      <c r="K528" s="157">
        <f>ROUND(E528*J528,2)</f>
        <v>50902.93</v>
      </c>
      <c r="L528" s="157">
        <v>21</v>
      </c>
      <c r="M528" s="157">
        <f>G528*(1+L528/100)</f>
        <v>0</v>
      </c>
      <c r="N528" s="157">
        <v>1.8599999999999998E-2</v>
      </c>
      <c r="O528" s="157">
        <f>ROUND(E528*N528,2)</f>
        <v>1.96</v>
      </c>
      <c r="P528" s="157">
        <v>0</v>
      </c>
      <c r="Q528" s="157">
        <f>ROUND(E528*P528,2)</f>
        <v>0</v>
      </c>
      <c r="R528" s="157"/>
      <c r="S528" s="157" t="s">
        <v>187</v>
      </c>
      <c r="T528" s="157" t="s">
        <v>187</v>
      </c>
      <c r="U528" s="157">
        <v>1.0109999999999999</v>
      </c>
      <c r="V528" s="157">
        <f>ROUND(E528*U528,2)</f>
        <v>106.56</v>
      </c>
      <c r="W528" s="157"/>
      <c r="X528" s="157" t="s">
        <v>169</v>
      </c>
      <c r="Y528" s="148"/>
      <c r="Z528" s="148"/>
      <c r="AA528" s="148"/>
      <c r="AB528" s="148"/>
      <c r="AC528" s="148"/>
      <c r="AD528" s="148"/>
      <c r="AE528" s="148"/>
      <c r="AF528" s="148"/>
      <c r="AG528" s="148" t="s">
        <v>170</v>
      </c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</row>
    <row r="529" spans="1:60" outlineLevel="1" x14ac:dyDescent="0.2">
      <c r="A529" s="155"/>
      <c r="B529" s="156"/>
      <c r="C529" s="187" t="s">
        <v>933</v>
      </c>
      <c r="D529" s="185"/>
      <c r="E529" s="186">
        <v>105.4</v>
      </c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48"/>
      <c r="Z529" s="148"/>
      <c r="AA529" s="148"/>
      <c r="AB529" s="148"/>
      <c r="AC529" s="148"/>
      <c r="AD529" s="148"/>
      <c r="AE529" s="148"/>
      <c r="AF529" s="148"/>
      <c r="AG529" s="148" t="s">
        <v>200</v>
      </c>
      <c r="AH529" s="148">
        <v>0</v>
      </c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</row>
    <row r="530" spans="1:60" x14ac:dyDescent="0.2">
      <c r="A530" s="160" t="s">
        <v>162</v>
      </c>
      <c r="B530" s="161" t="s">
        <v>91</v>
      </c>
      <c r="C530" s="179" t="s">
        <v>92</v>
      </c>
      <c r="D530" s="162"/>
      <c r="E530" s="163"/>
      <c r="F530" s="164"/>
      <c r="G530" s="165">
        <f>SUMIF(AG531:AG531,"&lt;&gt;NOR",G531:G531)</f>
        <v>0</v>
      </c>
      <c r="H530" s="159"/>
      <c r="I530" s="159">
        <f>SUM(I531:I531)</f>
        <v>0</v>
      </c>
      <c r="J530" s="159"/>
      <c r="K530" s="159">
        <f>SUM(K531:K531)</f>
        <v>1531.1</v>
      </c>
      <c r="L530" s="159"/>
      <c r="M530" s="159">
        <f>SUM(M531:M531)</f>
        <v>0</v>
      </c>
      <c r="N530" s="159"/>
      <c r="O530" s="159">
        <f>SUM(O531:O531)</f>
        <v>0</v>
      </c>
      <c r="P530" s="159"/>
      <c r="Q530" s="159">
        <f>SUM(Q531:Q531)</f>
        <v>0</v>
      </c>
      <c r="R530" s="159"/>
      <c r="S530" s="159"/>
      <c r="T530" s="159"/>
      <c r="U530" s="159"/>
      <c r="V530" s="159">
        <f>SUM(V531:V531)</f>
        <v>3.67</v>
      </c>
      <c r="W530" s="159"/>
      <c r="X530" s="159"/>
      <c r="Y530" s="148"/>
      <c r="AG530" t="s">
        <v>163</v>
      </c>
    </row>
    <row r="531" spans="1:60" outlineLevel="1" x14ac:dyDescent="0.2">
      <c r="A531" s="172">
        <v>175</v>
      </c>
      <c r="B531" s="173" t="s">
        <v>517</v>
      </c>
      <c r="C531" s="180" t="s">
        <v>518</v>
      </c>
      <c r="D531" s="174" t="s">
        <v>231</v>
      </c>
      <c r="E531" s="175">
        <v>1.96044</v>
      </c>
      <c r="F531" s="176"/>
      <c r="G531" s="177">
        <f>ROUND(E531*F531,2)</f>
        <v>0</v>
      </c>
      <c r="H531" s="158">
        <v>0</v>
      </c>
      <c r="I531" s="157">
        <f>ROUND(E531*H531,2)</f>
        <v>0</v>
      </c>
      <c r="J531" s="158">
        <v>781</v>
      </c>
      <c r="K531" s="157">
        <f>ROUND(E531*J531,2)</f>
        <v>1531.1</v>
      </c>
      <c r="L531" s="157">
        <v>21</v>
      </c>
      <c r="M531" s="157">
        <f>G531*(1+L531/100)</f>
        <v>0</v>
      </c>
      <c r="N531" s="157">
        <v>0</v>
      </c>
      <c r="O531" s="157">
        <f>ROUND(E531*N531,2)</f>
        <v>0</v>
      </c>
      <c r="P531" s="157">
        <v>0</v>
      </c>
      <c r="Q531" s="157">
        <f>ROUND(E531*P531,2)</f>
        <v>0</v>
      </c>
      <c r="R531" s="157"/>
      <c r="S531" s="157" t="s">
        <v>187</v>
      </c>
      <c r="T531" s="157" t="s">
        <v>187</v>
      </c>
      <c r="U531" s="157">
        <v>1.8720000000000001</v>
      </c>
      <c r="V531" s="157">
        <f>ROUND(E531*U531,2)</f>
        <v>3.67</v>
      </c>
      <c r="W531" s="157"/>
      <c r="X531" s="157" t="s">
        <v>640</v>
      </c>
      <c r="Y531" s="148"/>
      <c r="Z531" s="148"/>
      <c r="AA531" s="148"/>
      <c r="AB531" s="148"/>
      <c r="AC531" s="148"/>
      <c r="AD531" s="148"/>
      <c r="AE531" s="148"/>
      <c r="AF531" s="148"/>
      <c r="AG531" s="148" t="s">
        <v>641</v>
      </c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</row>
    <row r="532" spans="1:60" x14ac:dyDescent="0.2">
      <c r="A532" s="160" t="s">
        <v>162</v>
      </c>
      <c r="B532" s="161" t="s">
        <v>113</v>
      </c>
      <c r="C532" s="179" t="s">
        <v>114</v>
      </c>
      <c r="D532" s="162"/>
      <c r="E532" s="163"/>
      <c r="F532" s="164"/>
      <c r="G532" s="165">
        <f>SUMIF(AG533:AG539,"&lt;&gt;NOR",G533:G539)</f>
        <v>0</v>
      </c>
      <c r="H532" s="159"/>
      <c r="I532" s="159">
        <f>SUM(I533:I539)</f>
        <v>11889.07</v>
      </c>
      <c r="J532" s="159"/>
      <c r="K532" s="159">
        <f>SUM(K533:K539)</f>
        <v>243828.41</v>
      </c>
      <c r="L532" s="159"/>
      <c r="M532" s="159">
        <f>SUM(M533:M539)</f>
        <v>0</v>
      </c>
      <c r="N532" s="159"/>
      <c r="O532" s="159">
        <f>SUM(O533:O539)</f>
        <v>0.5</v>
      </c>
      <c r="P532" s="159"/>
      <c r="Q532" s="159">
        <f>SUM(Q533:Q539)</f>
        <v>0</v>
      </c>
      <c r="R532" s="159"/>
      <c r="S532" s="159"/>
      <c r="T532" s="159"/>
      <c r="U532" s="159"/>
      <c r="V532" s="159">
        <f>SUM(V533:V539)</f>
        <v>121.66</v>
      </c>
      <c r="W532" s="159"/>
      <c r="X532" s="159"/>
      <c r="Y532" s="148"/>
      <c r="AG532" t="s">
        <v>163</v>
      </c>
    </row>
    <row r="533" spans="1:60" outlineLevel="1" x14ac:dyDescent="0.2">
      <c r="A533" s="166">
        <v>176</v>
      </c>
      <c r="B533" s="167" t="s">
        <v>614</v>
      </c>
      <c r="C533" s="181" t="s">
        <v>615</v>
      </c>
      <c r="D533" s="168" t="s">
        <v>343</v>
      </c>
      <c r="E533" s="169">
        <v>334.4</v>
      </c>
      <c r="F533" s="170"/>
      <c r="G533" s="171">
        <f>ROUND(E533*F533,2)</f>
        <v>0</v>
      </c>
      <c r="H533" s="158">
        <v>5.9</v>
      </c>
      <c r="I533" s="157">
        <f>ROUND(E533*H533,2)</f>
        <v>1972.96</v>
      </c>
      <c r="J533" s="158">
        <v>223.6</v>
      </c>
      <c r="K533" s="157">
        <f>ROUND(E533*J533,2)</f>
        <v>74771.839999999997</v>
      </c>
      <c r="L533" s="157">
        <v>21</v>
      </c>
      <c r="M533" s="157">
        <f>G533*(1+L533/100)</f>
        <v>0</v>
      </c>
      <c r="N533" s="157">
        <v>9.8999999999999999E-4</v>
      </c>
      <c r="O533" s="157">
        <f>ROUND(E533*N533,2)</f>
        <v>0.33</v>
      </c>
      <c r="P533" s="157">
        <v>0</v>
      </c>
      <c r="Q533" s="157">
        <f>ROUND(E533*P533,2)</f>
        <v>0</v>
      </c>
      <c r="R533" s="157"/>
      <c r="S533" s="157" t="s">
        <v>187</v>
      </c>
      <c r="T533" s="157" t="s">
        <v>187</v>
      </c>
      <c r="U533" s="157">
        <v>0.36099999999999999</v>
      </c>
      <c r="V533" s="157">
        <f>ROUND(E533*U533,2)</f>
        <v>120.72</v>
      </c>
      <c r="W533" s="157"/>
      <c r="X533" s="157" t="s">
        <v>169</v>
      </c>
      <c r="Y533" s="148"/>
      <c r="Z533" s="148"/>
      <c r="AA533" s="148"/>
      <c r="AB533" s="148"/>
      <c r="AC533" s="148"/>
      <c r="AD533" s="148"/>
      <c r="AE533" s="148"/>
      <c r="AF533" s="148"/>
      <c r="AG533" s="148" t="s">
        <v>407</v>
      </c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</row>
    <row r="534" spans="1:60" outlineLevel="1" x14ac:dyDescent="0.2">
      <c r="A534" s="155"/>
      <c r="B534" s="156"/>
      <c r="C534" s="187" t="s">
        <v>1755</v>
      </c>
      <c r="D534" s="185"/>
      <c r="E534" s="186">
        <v>334.4</v>
      </c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48"/>
      <c r="Z534" s="148"/>
      <c r="AA534" s="148"/>
      <c r="AB534" s="148"/>
      <c r="AC534" s="148"/>
      <c r="AD534" s="148"/>
      <c r="AE534" s="148"/>
      <c r="AF534" s="148"/>
      <c r="AG534" s="148" t="s">
        <v>200</v>
      </c>
      <c r="AH534" s="148">
        <v>0</v>
      </c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</row>
    <row r="535" spans="1:60" outlineLevel="1" x14ac:dyDescent="0.2">
      <c r="A535" s="166">
        <v>177</v>
      </c>
      <c r="B535" s="167" t="s">
        <v>623</v>
      </c>
      <c r="C535" s="181" t="s">
        <v>624</v>
      </c>
      <c r="D535" s="168" t="s">
        <v>198</v>
      </c>
      <c r="E535" s="169">
        <v>7.3835499999999996</v>
      </c>
      <c r="F535" s="170"/>
      <c r="G535" s="171">
        <f>ROUND(E535*F535,2)</f>
        <v>0</v>
      </c>
      <c r="H535" s="158">
        <v>1343</v>
      </c>
      <c r="I535" s="157">
        <f>ROUND(E535*H535,2)</f>
        <v>9916.11</v>
      </c>
      <c r="J535" s="158">
        <v>0</v>
      </c>
      <c r="K535" s="157">
        <f>ROUND(E535*J535,2)</f>
        <v>0</v>
      </c>
      <c r="L535" s="157">
        <v>21</v>
      </c>
      <c r="M535" s="157">
        <f>G535*(1+L535/100)</f>
        <v>0</v>
      </c>
      <c r="N535" s="157">
        <v>2.3570000000000001E-2</v>
      </c>
      <c r="O535" s="157">
        <f>ROUND(E535*N535,2)</f>
        <v>0.17</v>
      </c>
      <c r="P535" s="157">
        <v>0</v>
      </c>
      <c r="Q535" s="157">
        <f>ROUND(E535*P535,2)</f>
        <v>0</v>
      </c>
      <c r="R535" s="157"/>
      <c r="S535" s="157" t="s">
        <v>187</v>
      </c>
      <c r="T535" s="157" t="s">
        <v>187</v>
      </c>
      <c r="U535" s="157">
        <v>0</v>
      </c>
      <c r="V535" s="157">
        <f>ROUND(E535*U535,2)</f>
        <v>0</v>
      </c>
      <c r="W535" s="157"/>
      <c r="X535" s="157" t="s">
        <v>169</v>
      </c>
      <c r="Y535" s="148"/>
      <c r="Z535" s="148"/>
      <c r="AA535" s="148"/>
      <c r="AB535" s="148"/>
      <c r="AC535" s="148"/>
      <c r="AD535" s="148"/>
      <c r="AE535" s="148"/>
      <c r="AF535" s="148"/>
      <c r="AG535" s="148" t="s">
        <v>407</v>
      </c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</row>
    <row r="536" spans="1:60" outlineLevel="1" x14ac:dyDescent="0.2">
      <c r="A536" s="155"/>
      <c r="B536" s="156"/>
      <c r="C536" s="187" t="s">
        <v>1756</v>
      </c>
      <c r="D536" s="185"/>
      <c r="E536" s="186">
        <v>7.3835499999999996</v>
      </c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48"/>
      <c r="Z536" s="148"/>
      <c r="AA536" s="148"/>
      <c r="AB536" s="148"/>
      <c r="AC536" s="148"/>
      <c r="AD536" s="148"/>
      <c r="AE536" s="148"/>
      <c r="AF536" s="148"/>
      <c r="AG536" s="148" t="s">
        <v>200</v>
      </c>
      <c r="AH536" s="148">
        <v>0</v>
      </c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</row>
    <row r="537" spans="1:60" ht="22.5" outlineLevel="1" x14ac:dyDescent="0.2">
      <c r="A537" s="172">
        <v>178</v>
      </c>
      <c r="B537" s="173" t="s">
        <v>632</v>
      </c>
      <c r="C537" s="180" t="s">
        <v>633</v>
      </c>
      <c r="D537" s="174" t="s">
        <v>634</v>
      </c>
      <c r="E537" s="175">
        <v>1583</v>
      </c>
      <c r="F537" s="176"/>
      <c r="G537" s="177">
        <f>ROUND(E537*F537,2)</f>
        <v>0</v>
      </c>
      <c r="H537" s="158">
        <v>0</v>
      </c>
      <c r="I537" s="157">
        <f>ROUND(E537*H537,2)</f>
        <v>0</v>
      </c>
      <c r="J537" s="158">
        <v>69</v>
      </c>
      <c r="K537" s="157">
        <f>ROUND(E537*J537,2)</f>
        <v>109227</v>
      </c>
      <c r="L537" s="157">
        <v>21</v>
      </c>
      <c r="M537" s="157">
        <f>G537*(1+L537/100)</f>
        <v>0</v>
      </c>
      <c r="N537" s="157">
        <v>0</v>
      </c>
      <c r="O537" s="157">
        <f>ROUND(E537*N537,2)</f>
        <v>0</v>
      </c>
      <c r="P537" s="157">
        <v>0</v>
      </c>
      <c r="Q537" s="157">
        <f>ROUND(E537*P537,2)</f>
        <v>0</v>
      </c>
      <c r="R537" s="157"/>
      <c r="S537" s="157" t="s">
        <v>167</v>
      </c>
      <c r="T537" s="157" t="s">
        <v>168</v>
      </c>
      <c r="U537" s="157">
        <v>0</v>
      </c>
      <c r="V537" s="157">
        <f>ROUND(E537*U537,2)</f>
        <v>0</v>
      </c>
      <c r="W537" s="157"/>
      <c r="X537" s="157" t="s">
        <v>169</v>
      </c>
      <c r="Y537" s="148"/>
      <c r="Z537" s="148"/>
      <c r="AA537" s="148"/>
      <c r="AB537" s="148"/>
      <c r="AC537" s="148"/>
      <c r="AD537" s="148"/>
      <c r="AE537" s="148"/>
      <c r="AF537" s="148"/>
      <c r="AG537" s="148" t="s">
        <v>170</v>
      </c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</row>
    <row r="538" spans="1:60" ht="22.5" outlineLevel="1" x14ac:dyDescent="0.2">
      <c r="A538" s="172">
        <v>179</v>
      </c>
      <c r="B538" s="173" t="s">
        <v>638</v>
      </c>
      <c r="C538" s="180" t="s">
        <v>639</v>
      </c>
      <c r="D538" s="174" t="s">
        <v>231</v>
      </c>
      <c r="E538" s="175">
        <v>0.50509000000000004</v>
      </c>
      <c r="F538" s="176"/>
      <c r="G538" s="177">
        <f>ROUND(E538*F538,2)</f>
        <v>0</v>
      </c>
      <c r="H538" s="158">
        <v>0</v>
      </c>
      <c r="I538" s="157">
        <f>ROUND(E538*H538,2)</f>
        <v>0</v>
      </c>
      <c r="J538" s="158">
        <v>1507</v>
      </c>
      <c r="K538" s="157">
        <f>ROUND(E538*J538,2)</f>
        <v>761.17</v>
      </c>
      <c r="L538" s="157">
        <v>21</v>
      </c>
      <c r="M538" s="157">
        <f>G538*(1+L538/100)</f>
        <v>0</v>
      </c>
      <c r="N538" s="157">
        <v>0</v>
      </c>
      <c r="O538" s="157">
        <f>ROUND(E538*N538,2)</f>
        <v>0</v>
      </c>
      <c r="P538" s="157">
        <v>0</v>
      </c>
      <c r="Q538" s="157">
        <f>ROUND(E538*P538,2)</f>
        <v>0</v>
      </c>
      <c r="R538" s="157"/>
      <c r="S538" s="157" t="s">
        <v>187</v>
      </c>
      <c r="T538" s="157" t="s">
        <v>187</v>
      </c>
      <c r="U538" s="157">
        <v>1.863</v>
      </c>
      <c r="V538" s="157">
        <f>ROUND(E538*U538,2)</f>
        <v>0.94</v>
      </c>
      <c r="W538" s="157"/>
      <c r="X538" s="157" t="s">
        <v>640</v>
      </c>
      <c r="Y538" s="148"/>
      <c r="Z538" s="148"/>
      <c r="AA538" s="148"/>
      <c r="AB538" s="148"/>
      <c r="AC538" s="148"/>
      <c r="AD538" s="148"/>
      <c r="AE538" s="148"/>
      <c r="AF538" s="148"/>
      <c r="AG538" s="148" t="s">
        <v>641</v>
      </c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</row>
    <row r="539" spans="1:60" outlineLevel="1" x14ac:dyDescent="0.2">
      <c r="A539" s="172">
        <v>180</v>
      </c>
      <c r="B539" s="173" t="s">
        <v>630</v>
      </c>
      <c r="C539" s="180" t="s">
        <v>631</v>
      </c>
      <c r="D539" s="174" t="s">
        <v>198</v>
      </c>
      <c r="E539" s="175">
        <v>7.3835499999999996</v>
      </c>
      <c r="F539" s="176"/>
      <c r="G539" s="177">
        <f>ROUND(E539*F539,2)</f>
        <v>0</v>
      </c>
      <c r="H539" s="158">
        <v>0</v>
      </c>
      <c r="I539" s="157">
        <f>ROUND(E539*H539,2)</f>
        <v>0</v>
      </c>
      <c r="J539" s="158">
        <v>8000</v>
      </c>
      <c r="K539" s="157">
        <f>ROUND(E539*J539,2)</f>
        <v>59068.4</v>
      </c>
      <c r="L539" s="157">
        <v>21</v>
      </c>
      <c r="M539" s="157">
        <f>G539*(1+L539/100)</f>
        <v>0</v>
      </c>
      <c r="N539" s="157">
        <v>0</v>
      </c>
      <c r="O539" s="157">
        <f>ROUND(E539*N539,2)</f>
        <v>0</v>
      </c>
      <c r="P539" s="157">
        <v>0</v>
      </c>
      <c r="Q539" s="157">
        <f>ROUND(E539*P539,2)</f>
        <v>0</v>
      </c>
      <c r="R539" s="157"/>
      <c r="S539" s="157" t="s">
        <v>167</v>
      </c>
      <c r="T539" s="157" t="s">
        <v>1398</v>
      </c>
      <c r="U539" s="157">
        <v>0</v>
      </c>
      <c r="V539" s="157">
        <f>ROUND(E539*U539,2)</f>
        <v>0</v>
      </c>
      <c r="W539" s="157"/>
      <c r="X539" s="157" t="s">
        <v>169</v>
      </c>
      <c r="Y539" s="148"/>
      <c r="Z539" s="148"/>
      <c r="AA539" s="148"/>
      <c r="AB539" s="148"/>
      <c r="AC539" s="148"/>
      <c r="AD539" s="148"/>
      <c r="AE539" s="148"/>
      <c r="AF539" s="148"/>
      <c r="AG539" s="148" t="s">
        <v>170</v>
      </c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</row>
    <row r="540" spans="1:60" x14ac:dyDescent="0.2">
      <c r="A540" s="160" t="s">
        <v>162</v>
      </c>
      <c r="B540" s="161" t="s">
        <v>129</v>
      </c>
      <c r="C540" s="179" t="s">
        <v>130</v>
      </c>
      <c r="D540" s="162"/>
      <c r="E540" s="163"/>
      <c r="F540" s="164"/>
      <c r="G540" s="165">
        <f>SUMIF(AG541:AG542,"&lt;&gt;NOR",G541:G542)</f>
        <v>0</v>
      </c>
      <c r="H540" s="159"/>
      <c r="I540" s="159">
        <f>SUM(I541:I542)</f>
        <v>438.46</v>
      </c>
      <c r="J540" s="159"/>
      <c r="K540" s="159">
        <f>SUM(K541:K542)</f>
        <v>6191.2</v>
      </c>
      <c r="L540" s="159"/>
      <c r="M540" s="159">
        <f>SUM(M541:M542)</f>
        <v>0</v>
      </c>
      <c r="N540" s="159"/>
      <c r="O540" s="159">
        <f>SUM(O541:O542)</f>
        <v>0.04</v>
      </c>
      <c r="P540" s="159"/>
      <c r="Q540" s="159">
        <f>SUM(Q541:Q542)</f>
        <v>0</v>
      </c>
      <c r="R540" s="159"/>
      <c r="S540" s="159"/>
      <c r="T540" s="159"/>
      <c r="U540" s="159"/>
      <c r="V540" s="159">
        <f>SUM(V541:V542)</f>
        <v>13.959999999999999</v>
      </c>
      <c r="W540" s="159"/>
      <c r="X540" s="159"/>
      <c r="Y540" s="148"/>
      <c r="AG540" t="s">
        <v>163</v>
      </c>
    </row>
    <row r="541" spans="1:60" outlineLevel="1" x14ac:dyDescent="0.2">
      <c r="A541" s="172">
        <v>181</v>
      </c>
      <c r="B541" s="173" t="s">
        <v>830</v>
      </c>
      <c r="C541" s="180" t="s">
        <v>831</v>
      </c>
      <c r="D541" s="174" t="s">
        <v>218</v>
      </c>
      <c r="E541" s="175">
        <v>105.4</v>
      </c>
      <c r="F541" s="176"/>
      <c r="G541" s="177">
        <f>ROUND(E541*F541,2)</f>
        <v>0</v>
      </c>
      <c r="H541" s="158">
        <v>4.16</v>
      </c>
      <c r="I541" s="157">
        <f>ROUND(E541*H541,2)</f>
        <v>438.46</v>
      </c>
      <c r="J541" s="158">
        <v>16.04</v>
      </c>
      <c r="K541" s="157">
        <f>ROUND(E541*J541,2)</f>
        <v>1690.62</v>
      </c>
      <c r="L541" s="157">
        <v>21</v>
      </c>
      <c r="M541" s="157">
        <f>G541*(1+L541/100)</f>
        <v>0</v>
      </c>
      <c r="N541" s="157">
        <v>6.9999999999999994E-5</v>
      </c>
      <c r="O541" s="157">
        <f>ROUND(E541*N541,2)</f>
        <v>0.01</v>
      </c>
      <c r="P541" s="157">
        <v>0</v>
      </c>
      <c r="Q541" s="157">
        <f>ROUND(E541*P541,2)</f>
        <v>0</v>
      </c>
      <c r="R541" s="157"/>
      <c r="S541" s="157" t="s">
        <v>187</v>
      </c>
      <c r="T541" s="157" t="s">
        <v>187</v>
      </c>
      <c r="U541" s="157">
        <v>3.2480000000000002E-2</v>
      </c>
      <c r="V541" s="157">
        <f>ROUND(E541*U541,2)</f>
        <v>3.42</v>
      </c>
      <c r="W541" s="157"/>
      <c r="X541" s="157" t="s">
        <v>169</v>
      </c>
      <c r="Y541" s="148"/>
      <c r="Z541" s="148"/>
      <c r="AA541" s="148"/>
      <c r="AB541" s="148"/>
      <c r="AC541" s="148"/>
      <c r="AD541" s="148"/>
      <c r="AE541" s="148"/>
      <c r="AF541" s="148"/>
      <c r="AG541" s="148" t="s">
        <v>407</v>
      </c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</row>
    <row r="542" spans="1:60" outlineLevel="1" x14ac:dyDescent="0.2">
      <c r="A542" s="172">
        <v>182</v>
      </c>
      <c r="B542" s="173" t="s">
        <v>836</v>
      </c>
      <c r="C542" s="180" t="s">
        <v>837</v>
      </c>
      <c r="D542" s="174" t="s">
        <v>218</v>
      </c>
      <c r="E542" s="175">
        <v>105.4</v>
      </c>
      <c r="F542" s="176"/>
      <c r="G542" s="177">
        <f>ROUND(E542*F542,2)</f>
        <v>0</v>
      </c>
      <c r="H542" s="158">
        <v>0</v>
      </c>
      <c r="I542" s="157">
        <f>ROUND(E542*H542,2)</f>
        <v>0</v>
      </c>
      <c r="J542" s="158">
        <v>42.7</v>
      </c>
      <c r="K542" s="157">
        <f>ROUND(E542*J542,2)</f>
        <v>4500.58</v>
      </c>
      <c r="L542" s="157">
        <v>21</v>
      </c>
      <c r="M542" s="157">
        <f>G542*(1+L542/100)</f>
        <v>0</v>
      </c>
      <c r="N542" s="157">
        <v>2.5000000000000001E-4</v>
      </c>
      <c r="O542" s="157">
        <f>ROUND(E542*N542,2)</f>
        <v>0.03</v>
      </c>
      <c r="P542" s="157">
        <v>0</v>
      </c>
      <c r="Q542" s="157">
        <f>ROUND(E542*P542,2)</f>
        <v>0</v>
      </c>
      <c r="R542" s="157"/>
      <c r="S542" s="157" t="s">
        <v>167</v>
      </c>
      <c r="T542" s="157" t="s">
        <v>1398</v>
      </c>
      <c r="U542" s="157">
        <v>0.1</v>
      </c>
      <c r="V542" s="157">
        <f>ROUND(E542*U542,2)</f>
        <v>10.54</v>
      </c>
      <c r="W542" s="157"/>
      <c r="X542" s="157" t="s">
        <v>169</v>
      </c>
      <c r="Y542" s="148"/>
      <c r="Z542" s="148"/>
      <c r="AA542" s="148"/>
      <c r="AB542" s="148"/>
      <c r="AC542" s="148"/>
      <c r="AD542" s="148"/>
      <c r="AE542" s="148"/>
      <c r="AF542" s="148"/>
      <c r="AG542" s="148" t="s">
        <v>407</v>
      </c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</row>
    <row r="543" spans="1:60" x14ac:dyDescent="0.2">
      <c r="A543" s="160" t="s">
        <v>162</v>
      </c>
      <c r="B543" s="161" t="s">
        <v>85</v>
      </c>
      <c r="C543" s="179" t="s">
        <v>86</v>
      </c>
      <c r="D543" s="162"/>
      <c r="E543" s="163"/>
      <c r="F543" s="164"/>
      <c r="G543" s="165">
        <f>SUMIF(AG544:AG571,"&lt;&gt;NOR",G544:G571)</f>
        <v>0</v>
      </c>
      <c r="H543" s="159"/>
      <c r="I543" s="159">
        <f>SUM(I544:I571)</f>
        <v>33534.17</v>
      </c>
      <c r="J543" s="159"/>
      <c r="K543" s="159">
        <f>SUM(K544:K571)</f>
        <v>0</v>
      </c>
      <c r="L543" s="159"/>
      <c r="M543" s="159">
        <f>SUM(M544:M571)</f>
        <v>0</v>
      </c>
      <c r="N543" s="159"/>
      <c r="O543" s="159">
        <f>SUM(O544:O571)</f>
        <v>0</v>
      </c>
      <c r="P543" s="159"/>
      <c r="Q543" s="159">
        <f>SUM(Q544:Q571)</f>
        <v>0</v>
      </c>
      <c r="R543" s="159"/>
      <c r="S543" s="159"/>
      <c r="T543" s="159"/>
      <c r="U543" s="159"/>
      <c r="V543" s="159">
        <f>SUM(V544:V571)</f>
        <v>0</v>
      </c>
      <c r="W543" s="159"/>
      <c r="X543" s="159"/>
      <c r="Y543" s="148"/>
      <c r="AG543" t="s">
        <v>163</v>
      </c>
    </row>
    <row r="544" spans="1:60" outlineLevel="1" x14ac:dyDescent="0.2">
      <c r="A544" s="166">
        <v>183</v>
      </c>
      <c r="B544" s="167" t="s">
        <v>1757</v>
      </c>
      <c r="C544" s="181" t="s">
        <v>1758</v>
      </c>
      <c r="D544" s="168" t="s">
        <v>242</v>
      </c>
      <c r="E544" s="169">
        <v>1</v>
      </c>
      <c r="F544" s="170"/>
      <c r="G544" s="171">
        <f>ROUND(E544*F544,2)</f>
        <v>0</v>
      </c>
      <c r="H544" s="158">
        <v>8750</v>
      </c>
      <c r="I544" s="157">
        <f>ROUND(E544*H544,2)</f>
        <v>8750</v>
      </c>
      <c r="J544" s="158">
        <v>0</v>
      </c>
      <c r="K544" s="157">
        <f>ROUND(E544*J544,2)</f>
        <v>0</v>
      </c>
      <c r="L544" s="157">
        <v>21</v>
      </c>
      <c r="M544" s="157">
        <f>G544*(1+L544/100)</f>
        <v>0</v>
      </c>
      <c r="N544" s="157">
        <v>0</v>
      </c>
      <c r="O544" s="157">
        <f>ROUND(E544*N544,2)</f>
        <v>0</v>
      </c>
      <c r="P544" s="157">
        <v>0</v>
      </c>
      <c r="Q544" s="157">
        <f>ROUND(E544*P544,2)</f>
        <v>0</v>
      </c>
      <c r="R544" s="157"/>
      <c r="S544" s="157" t="s">
        <v>167</v>
      </c>
      <c r="T544" s="157" t="s">
        <v>168</v>
      </c>
      <c r="U544" s="157">
        <v>0</v>
      </c>
      <c r="V544" s="157">
        <f>ROUND(E544*U544,2)</f>
        <v>0</v>
      </c>
      <c r="W544" s="157"/>
      <c r="X544" s="157" t="s">
        <v>183</v>
      </c>
      <c r="Y544" s="148"/>
      <c r="Z544" s="148"/>
      <c r="AA544" s="148"/>
      <c r="AB544" s="148"/>
      <c r="AC544" s="148"/>
      <c r="AD544" s="148"/>
      <c r="AE544" s="148"/>
      <c r="AF544" s="148"/>
      <c r="AG544" s="148" t="s">
        <v>1330</v>
      </c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</row>
    <row r="545" spans="1:60" ht="67.5" outlineLevel="1" x14ac:dyDescent="0.2">
      <c r="A545" s="155"/>
      <c r="B545" s="156"/>
      <c r="C545" s="196" t="s">
        <v>1912</v>
      </c>
      <c r="D545" s="188"/>
      <c r="E545" s="189"/>
      <c r="F545" s="194"/>
      <c r="G545" s="157"/>
      <c r="H545" s="158"/>
      <c r="I545" s="157"/>
      <c r="J545" s="158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</row>
    <row r="546" spans="1:60" outlineLevel="1" x14ac:dyDescent="0.2">
      <c r="A546" s="155"/>
      <c r="B546" s="156"/>
      <c r="C546" s="187" t="s">
        <v>1410</v>
      </c>
      <c r="D546" s="185"/>
      <c r="E546" s="186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48"/>
      <c r="Z546" s="148"/>
      <c r="AA546" s="148"/>
      <c r="AB546" s="148"/>
      <c r="AC546" s="148"/>
      <c r="AD546" s="148"/>
      <c r="AE546" s="148"/>
      <c r="AF546" s="148"/>
      <c r="AG546" s="148" t="s">
        <v>200</v>
      </c>
      <c r="AH546" s="148">
        <v>0</v>
      </c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</row>
    <row r="547" spans="1:60" outlineLevel="1" x14ac:dyDescent="0.2">
      <c r="A547" s="155"/>
      <c r="B547" s="156"/>
      <c r="C547" s="187" t="s">
        <v>67</v>
      </c>
      <c r="D547" s="185"/>
      <c r="E547" s="186">
        <v>1</v>
      </c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48"/>
      <c r="Z547" s="148"/>
      <c r="AA547" s="148"/>
      <c r="AB547" s="148"/>
      <c r="AC547" s="148"/>
      <c r="AD547" s="148"/>
      <c r="AE547" s="148"/>
      <c r="AF547" s="148"/>
      <c r="AG547" s="148" t="s">
        <v>200</v>
      </c>
      <c r="AH547" s="148">
        <v>0</v>
      </c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</row>
    <row r="548" spans="1:60" ht="22.5" outlineLevel="1" x14ac:dyDescent="0.2">
      <c r="A548" s="166">
        <v>184</v>
      </c>
      <c r="B548" s="167" t="s">
        <v>1759</v>
      </c>
      <c r="C548" s="181" t="s">
        <v>1760</v>
      </c>
      <c r="D548" s="168" t="s">
        <v>264</v>
      </c>
      <c r="E548" s="169">
        <v>1</v>
      </c>
      <c r="F548" s="170"/>
      <c r="G548" s="171">
        <f>ROUND(E548*F548,2)</f>
        <v>0</v>
      </c>
      <c r="H548" s="158">
        <v>4875</v>
      </c>
      <c r="I548" s="157">
        <f>ROUND(E548*H548,2)</f>
        <v>4875</v>
      </c>
      <c r="J548" s="158">
        <v>0</v>
      </c>
      <c r="K548" s="157">
        <f>ROUND(E548*J548,2)</f>
        <v>0</v>
      </c>
      <c r="L548" s="157">
        <v>21</v>
      </c>
      <c r="M548" s="157">
        <f>G548*(1+L548/100)</f>
        <v>0</v>
      </c>
      <c r="N548" s="157">
        <v>0</v>
      </c>
      <c r="O548" s="157">
        <f>ROUND(E548*N548,2)</f>
        <v>0</v>
      </c>
      <c r="P548" s="157">
        <v>0</v>
      </c>
      <c r="Q548" s="157">
        <f>ROUND(E548*P548,2)</f>
        <v>0</v>
      </c>
      <c r="R548" s="157"/>
      <c r="S548" s="157" t="s">
        <v>167</v>
      </c>
      <c r="T548" s="157" t="s">
        <v>168</v>
      </c>
      <c r="U548" s="157">
        <v>0</v>
      </c>
      <c r="V548" s="157">
        <f>ROUND(E548*U548,2)</f>
        <v>0</v>
      </c>
      <c r="W548" s="157"/>
      <c r="X548" s="157" t="s">
        <v>183</v>
      </c>
      <c r="Y548" s="148"/>
      <c r="Z548" s="148"/>
      <c r="AA548" s="148"/>
      <c r="AB548" s="148"/>
      <c r="AC548" s="148"/>
      <c r="AD548" s="148"/>
      <c r="AE548" s="148"/>
      <c r="AF548" s="148"/>
      <c r="AG548" s="148" t="s">
        <v>1330</v>
      </c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</row>
    <row r="549" spans="1:60" outlineLevel="1" x14ac:dyDescent="0.2">
      <c r="A549" s="155"/>
      <c r="B549" s="156"/>
      <c r="C549" s="187" t="s">
        <v>1410</v>
      </c>
      <c r="D549" s="185"/>
      <c r="E549" s="186"/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48"/>
      <c r="Z549" s="148"/>
      <c r="AA549" s="148"/>
      <c r="AB549" s="148"/>
      <c r="AC549" s="148"/>
      <c r="AD549" s="148"/>
      <c r="AE549" s="148"/>
      <c r="AF549" s="148"/>
      <c r="AG549" s="148" t="s">
        <v>200</v>
      </c>
      <c r="AH549" s="148">
        <v>0</v>
      </c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</row>
    <row r="550" spans="1:60" outlineLevel="1" x14ac:dyDescent="0.2">
      <c r="A550" s="155"/>
      <c r="B550" s="156"/>
      <c r="C550" s="187" t="s">
        <v>67</v>
      </c>
      <c r="D550" s="185"/>
      <c r="E550" s="186">
        <v>1</v>
      </c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48"/>
      <c r="Z550" s="148"/>
      <c r="AA550" s="148"/>
      <c r="AB550" s="148"/>
      <c r="AC550" s="148"/>
      <c r="AD550" s="148"/>
      <c r="AE550" s="148"/>
      <c r="AF550" s="148"/>
      <c r="AG550" s="148" t="s">
        <v>200</v>
      </c>
      <c r="AH550" s="148">
        <v>0</v>
      </c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</row>
    <row r="551" spans="1:60" outlineLevel="1" x14ac:dyDescent="0.2">
      <c r="A551" s="166">
        <v>185</v>
      </c>
      <c r="B551" s="167" t="s">
        <v>1761</v>
      </c>
      <c r="C551" s="181" t="s">
        <v>1762</v>
      </c>
      <c r="D551" s="168" t="s">
        <v>242</v>
      </c>
      <c r="E551" s="169">
        <v>1</v>
      </c>
      <c r="F551" s="170"/>
      <c r="G551" s="171">
        <f>ROUND(E551*F551,2)</f>
        <v>0</v>
      </c>
      <c r="H551" s="158">
        <v>1241.17</v>
      </c>
      <c r="I551" s="157">
        <f>ROUND(E551*H551,2)</f>
        <v>1241.17</v>
      </c>
      <c r="J551" s="158">
        <v>0</v>
      </c>
      <c r="K551" s="157">
        <f>ROUND(E551*J551,2)</f>
        <v>0</v>
      </c>
      <c r="L551" s="157">
        <v>21</v>
      </c>
      <c r="M551" s="157">
        <f>G551*(1+L551/100)</f>
        <v>0</v>
      </c>
      <c r="N551" s="157">
        <v>0</v>
      </c>
      <c r="O551" s="157">
        <f>ROUND(E551*N551,2)</f>
        <v>0</v>
      </c>
      <c r="P551" s="157">
        <v>0</v>
      </c>
      <c r="Q551" s="157">
        <f>ROUND(E551*P551,2)</f>
        <v>0</v>
      </c>
      <c r="R551" s="157" t="s">
        <v>363</v>
      </c>
      <c r="S551" s="157" t="s">
        <v>187</v>
      </c>
      <c r="T551" s="157" t="s">
        <v>168</v>
      </c>
      <c r="U551" s="157">
        <v>0</v>
      </c>
      <c r="V551" s="157">
        <f>ROUND(E551*U551,2)</f>
        <v>0</v>
      </c>
      <c r="W551" s="157"/>
      <c r="X551" s="157" t="s">
        <v>183</v>
      </c>
      <c r="Y551" s="148"/>
      <c r="Z551" s="148"/>
      <c r="AA551" s="148"/>
      <c r="AB551" s="148"/>
      <c r="AC551" s="148"/>
      <c r="AD551" s="148"/>
      <c r="AE551" s="148"/>
      <c r="AF551" s="148"/>
      <c r="AG551" s="148" t="s">
        <v>184</v>
      </c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</row>
    <row r="552" spans="1:60" outlineLevel="1" x14ac:dyDescent="0.2">
      <c r="A552" s="155"/>
      <c r="B552" s="156"/>
      <c r="C552" s="187" t="s">
        <v>1410</v>
      </c>
      <c r="D552" s="185"/>
      <c r="E552" s="186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48"/>
      <c r="Z552" s="148"/>
      <c r="AA552" s="148"/>
      <c r="AB552" s="148"/>
      <c r="AC552" s="148"/>
      <c r="AD552" s="148"/>
      <c r="AE552" s="148"/>
      <c r="AF552" s="148"/>
      <c r="AG552" s="148" t="s">
        <v>200</v>
      </c>
      <c r="AH552" s="148">
        <v>0</v>
      </c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</row>
    <row r="553" spans="1:60" outlineLevel="1" x14ac:dyDescent="0.2">
      <c r="A553" s="155"/>
      <c r="B553" s="156"/>
      <c r="C553" s="187" t="s">
        <v>67</v>
      </c>
      <c r="D553" s="185"/>
      <c r="E553" s="186">
        <v>1</v>
      </c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48"/>
      <c r="Z553" s="148"/>
      <c r="AA553" s="148"/>
      <c r="AB553" s="148"/>
      <c r="AC553" s="148"/>
      <c r="AD553" s="148"/>
      <c r="AE553" s="148"/>
      <c r="AF553" s="148"/>
      <c r="AG553" s="148" t="s">
        <v>200</v>
      </c>
      <c r="AH553" s="148">
        <v>0</v>
      </c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</row>
    <row r="554" spans="1:60" outlineLevel="1" x14ac:dyDescent="0.2">
      <c r="A554" s="166">
        <v>186</v>
      </c>
      <c r="B554" s="167" t="s">
        <v>1763</v>
      </c>
      <c r="C554" s="181" t="s">
        <v>1764</v>
      </c>
      <c r="D554" s="168" t="s">
        <v>242</v>
      </c>
      <c r="E554" s="169">
        <v>9</v>
      </c>
      <c r="F554" s="170"/>
      <c r="G554" s="171">
        <f>ROUND(E554*F554,2)</f>
        <v>0</v>
      </c>
      <c r="H554" s="158">
        <v>472</v>
      </c>
      <c r="I554" s="157">
        <f>ROUND(E554*H554,2)</f>
        <v>4248</v>
      </c>
      <c r="J554" s="158">
        <v>0</v>
      </c>
      <c r="K554" s="157">
        <f>ROUND(E554*J554,2)</f>
        <v>0</v>
      </c>
      <c r="L554" s="157">
        <v>21</v>
      </c>
      <c r="M554" s="157">
        <f>G554*(1+L554/100)</f>
        <v>0</v>
      </c>
      <c r="N554" s="157">
        <v>0</v>
      </c>
      <c r="O554" s="157">
        <f>ROUND(E554*N554,2)</f>
        <v>0</v>
      </c>
      <c r="P554" s="157">
        <v>0</v>
      </c>
      <c r="Q554" s="157">
        <f>ROUND(E554*P554,2)</f>
        <v>0</v>
      </c>
      <c r="R554" s="157"/>
      <c r="S554" s="157" t="s">
        <v>167</v>
      </c>
      <c r="T554" s="157" t="s">
        <v>168</v>
      </c>
      <c r="U554" s="157">
        <v>0</v>
      </c>
      <c r="V554" s="157">
        <f>ROUND(E554*U554,2)</f>
        <v>0</v>
      </c>
      <c r="W554" s="157"/>
      <c r="X554" s="157" t="s">
        <v>183</v>
      </c>
      <c r="Y554" s="148"/>
      <c r="Z554" s="148"/>
      <c r="AA554" s="148"/>
      <c r="AB554" s="148"/>
      <c r="AC554" s="148"/>
      <c r="AD554" s="148"/>
      <c r="AE554" s="148"/>
      <c r="AF554" s="148"/>
      <c r="AG554" s="148" t="s">
        <v>1330</v>
      </c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</row>
    <row r="555" spans="1:60" outlineLevel="1" x14ac:dyDescent="0.2">
      <c r="A555" s="155"/>
      <c r="B555" s="156"/>
      <c r="C555" s="187" t="s">
        <v>1765</v>
      </c>
      <c r="D555" s="185"/>
      <c r="E555" s="186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48"/>
      <c r="Z555" s="148"/>
      <c r="AA555" s="148"/>
      <c r="AB555" s="148"/>
      <c r="AC555" s="148"/>
      <c r="AD555" s="148"/>
      <c r="AE555" s="148"/>
      <c r="AF555" s="148"/>
      <c r="AG555" s="148" t="s">
        <v>200</v>
      </c>
      <c r="AH555" s="148">
        <v>0</v>
      </c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</row>
    <row r="556" spans="1:60" outlineLevel="1" x14ac:dyDescent="0.2">
      <c r="A556" s="155"/>
      <c r="B556" s="156"/>
      <c r="C556" s="187" t="s">
        <v>81</v>
      </c>
      <c r="D556" s="185"/>
      <c r="E556" s="186">
        <v>9</v>
      </c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48"/>
      <c r="Z556" s="148"/>
      <c r="AA556" s="148"/>
      <c r="AB556" s="148"/>
      <c r="AC556" s="148"/>
      <c r="AD556" s="148"/>
      <c r="AE556" s="148"/>
      <c r="AF556" s="148"/>
      <c r="AG556" s="148" t="s">
        <v>200</v>
      </c>
      <c r="AH556" s="148">
        <v>0</v>
      </c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</row>
    <row r="557" spans="1:60" outlineLevel="1" x14ac:dyDescent="0.2">
      <c r="A557" s="166">
        <v>187</v>
      </c>
      <c r="B557" s="167" t="s">
        <v>1766</v>
      </c>
      <c r="C557" s="181" t="s">
        <v>1767</v>
      </c>
      <c r="D557" s="168" t="s">
        <v>242</v>
      </c>
      <c r="E557" s="169">
        <v>6</v>
      </c>
      <c r="F557" s="170"/>
      <c r="G557" s="171">
        <f>ROUND(E557*F557,2)</f>
        <v>0</v>
      </c>
      <c r="H557" s="158">
        <v>425</v>
      </c>
      <c r="I557" s="157">
        <f>ROUND(E557*H557,2)</f>
        <v>2550</v>
      </c>
      <c r="J557" s="158">
        <v>0</v>
      </c>
      <c r="K557" s="157">
        <f>ROUND(E557*J557,2)</f>
        <v>0</v>
      </c>
      <c r="L557" s="157">
        <v>21</v>
      </c>
      <c r="M557" s="157">
        <f>G557*(1+L557/100)</f>
        <v>0</v>
      </c>
      <c r="N557" s="157">
        <v>0</v>
      </c>
      <c r="O557" s="157">
        <f>ROUND(E557*N557,2)</f>
        <v>0</v>
      </c>
      <c r="P557" s="157">
        <v>0</v>
      </c>
      <c r="Q557" s="157">
        <f>ROUND(E557*P557,2)</f>
        <v>0</v>
      </c>
      <c r="R557" s="157"/>
      <c r="S557" s="157" t="s">
        <v>167</v>
      </c>
      <c r="T557" s="157" t="s">
        <v>168</v>
      </c>
      <c r="U557" s="157">
        <v>0</v>
      </c>
      <c r="V557" s="157">
        <f>ROUND(E557*U557,2)</f>
        <v>0</v>
      </c>
      <c r="W557" s="157"/>
      <c r="X557" s="157" t="s">
        <v>183</v>
      </c>
      <c r="Y557" s="148"/>
      <c r="Z557" s="148"/>
      <c r="AA557" s="148"/>
      <c r="AB557" s="148"/>
      <c r="AC557" s="148"/>
      <c r="AD557" s="148"/>
      <c r="AE557" s="148"/>
      <c r="AF557" s="148"/>
      <c r="AG557" s="148" t="s">
        <v>1330</v>
      </c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</row>
    <row r="558" spans="1:60" outlineLevel="1" x14ac:dyDescent="0.2">
      <c r="A558" s="155"/>
      <c r="B558" s="156"/>
      <c r="C558" s="187" t="s">
        <v>1431</v>
      </c>
      <c r="D558" s="185"/>
      <c r="E558" s="186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48"/>
      <c r="Z558" s="148"/>
      <c r="AA558" s="148"/>
      <c r="AB558" s="148"/>
      <c r="AC558" s="148"/>
      <c r="AD558" s="148"/>
      <c r="AE558" s="148"/>
      <c r="AF558" s="148"/>
      <c r="AG558" s="148" t="s">
        <v>200</v>
      </c>
      <c r="AH558" s="148">
        <v>0</v>
      </c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</row>
    <row r="559" spans="1:60" outlineLevel="1" x14ac:dyDescent="0.2">
      <c r="A559" s="155"/>
      <c r="B559" s="156"/>
      <c r="C559" s="187" t="s">
        <v>77</v>
      </c>
      <c r="D559" s="185"/>
      <c r="E559" s="186">
        <v>6</v>
      </c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48"/>
      <c r="Z559" s="148"/>
      <c r="AA559" s="148"/>
      <c r="AB559" s="148"/>
      <c r="AC559" s="148"/>
      <c r="AD559" s="148"/>
      <c r="AE559" s="148"/>
      <c r="AF559" s="148"/>
      <c r="AG559" s="148" t="s">
        <v>200</v>
      </c>
      <c r="AH559" s="148">
        <v>0</v>
      </c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</row>
    <row r="560" spans="1:60" outlineLevel="1" x14ac:dyDescent="0.2">
      <c r="A560" s="166">
        <v>188</v>
      </c>
      <c r="B560" s="167" t="s">
        <v>1768</v>
      </c>
      <c r="C560" s="181" t="s">
        <v>1769</v>
      </c>
      <c r="D560" s="168" t="s">
        <v>242</v>
      </c>
      <c r="E560" s="169">
        <v>2</v>
      </c>
      <c r="F560" s="170"/>
      <c r="G560" s="171">
        <f>ROUND(E560*F560,2)</f>
        <v>0</v>
      </c>
      <c r="H560" s="158">
        <v>485</v>
      </c>
      <c r="I560" s="157">
        <f>ROUND(E560*H560,2)</f>
        <v>970</v>
      </c>
      <c r="J560" s="158">
        <v>0</v>
      </c>
      <c r="K560" s="157">
        <f>ROUND(E560*J560,2)</f>
        <v>0</v>
      </c>
      <c r="L560" s="157">
        <v>21</v>
      </c>
      <c r="M560" s="157">
        <f>G560*(1+L560/100)</f>
        <v>0</v>
      </c>
      <c r="N560" s="157">
        <v>0</v>
      </c>
      <c r="O560" s="157">
        <f>ROUND(E560*N560,2)</f>
        <v>0</v>
      </c>
      <c r="P560" s="157">
        <v>0</v>
      </c>
      <c r="Q560" s="157">
        <f>ROUND(E560*P560,2)</f>
        <v>0</v>
      </c>
      <c r="R560" s="157" t="s">
        <v>363</v>
      </c>
      <c r="S560" s="157" t="s">
        <v>187</v>
      </c>
      <c r="T560" s="157" t="s">
        <v>168</v>
      </c>
      <c r="U560" s="157">
        <v>0</v>
      </c>
      <c r="V560" s="157">
        <f>ROUND(E560*U560,2)</f>
        <v>0</v>
      </c>
      <c r="W560" s="157"/>
      <c r="X560" s="157" t="s">
        <v>183</v>
      </c>
      <c r="Y560" s="148"/>
      <c r="Z560" s="148"/>
      <c r="AA560" s="148"/>
      <c r="AB560" s="148"/>
      <c r="AC560" s="148"/>
      <c r="AD560" s="148"/>
      <c r="AE560" s="148"/>
      <c r="AF560" s="148"/>
      <c r="AG560" s="148" t="s">
        <v>1330</v>
      </c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</row>
    <row r="561" spans="1:60" outlineLevel="1" x14ac:dyDescent="0.2">
      <c r="A561" s="155"/>
      <c r="B561" s="156"/>
      <c r="C561" s="187" t="s">
        <v>1327</v>
      </c>
      <c r="D561" s="185"/>
      <c r="E561" s="186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48"/>
      <c r="Z561" s="148"/>
      <c r="AA561" s="148"/>
      <c r="AB561" s="148"/>
      <c r="AC561" s="148"/>
      <c r="AD561" s="148"/>
      <c r="AE561" s="148"/>
      <c r="AF561" s="148"/>
      <c r="AG561" s="148" t="s">
        <v>200</v>
      </c>
      <c r="AH561" s="148">
        <v>0</v>
      </c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</row>
    <row r="562" spans="1:60" outlineLevel="1" x14ac:dyDescent="0.2">
      <c r="A562" s="155"/>
      <c r="B562" s="156"/>
      <c r="C562" s="187" t="s">
        <v>69</v>
      </c>
      <c r="D562" s="185"/>
      <c r="E562" s="186">
        <v>2</v>
      </c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48"/>
      <c r="Z562" s="148"/>
      <c r="AA562" s="148"/>
      <c r="AB562" s="148"/>
      <c r="AC562" s="148"/>
      <c r="AD562" s="148"/>
      <c r="AE562" s="148"/>
      <c r="AF562" s="148"/>
      <c r="AG562" s="148" t="s">
        <v>200</v>
      </c>
      <c r="AH562" s="148">
        <v>0</v>
      </c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</row>
    <row r="563" spans="1:60" outlineLevel="1" x14ac:dyDescent="0.2">
      <c r="A563" s="166">
        <v>189</v>
      </c>
      <c r="B563" s="167" t="s">
        <v>1770</v>
      </c>
      <c r="C563" s="181" t="s">
        <v>1771</v>
      </c>
      <c r="D563" s="168" t="s">
        <v>242</v>
      </c>
      <c r="E563" s="169">
        <v>1</v>
      </c>
      <c r="F563" s="170"/>
      <c r="G563" s="171">
        <f>ROUND(E563*F563,2)</f>
        <v>0</v>
      </c>
      <c r="H563" s="158">
        <v>1150</v>
      </c>
      <c r="I563" s="157">
        <f>ROUND(E563*H563,2)</f>
        <v>1150</v>
      </c>
      <c r="J563" s="158">
        <v>0</v>
      </c>
      <c r="K563" s="157">
        <f>ROUND(E563*J563,2)</f>
        <v>0</v>
      </c>
      <c r="L563" s="157">
        <v>21</v>
      </c>
      <c r="M563" s="157">
        <f>G563*(1+L563/100)</f>
        <v>0</v>
      </c>
      <c r="N563" s="157">
        <v>0</v>
      </c>
      <c r="O563" s="157">
        <f>ROUND(E563*N563,2)</f>
        <v>0</v>
      </c>
      <c r="P563" s="157">
        <v>0</v>
      </c>
      <c r="Q563" s="157">
        <f>ROUND(E563*P563,2)</f>
        <v>0</v>
      </c>
      <c r="R563" s="157" t="s">
        <v>363</v>
      </c>
      <c r="S563" s="157" t="s">
        <v>187</v>
      </c>
      <c r="T563" s="157" t="s">
        <v>168</v>
      </c>
      <c r="U563" s="157">
        <v>0</v>
      </c>
      <c r="V563" s="157">
        <f>ROUND(E563*U563,2)</f>
        <v>0</v>
      </c>
      <c r="W563" s="157"/>
      <c r="X563" s="157" t="s">
        <v>183</v>
      </c>
      <c r="Y563" s="148"/>
      <c r="Z563" s="148"/>
      <c r="AA563" s="148"/>
      <c r="AB563" s="148"/>
      <c r="AC563" s="148"/>
      <c r="AD563" s="148"/>
      <c r="AE563" s="148"/>
      <c r="AF563" s="148"/>
      <c r="AG563" s="148" t="s">
        <v>1330</v>
      </c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</row>
    <row r="564" spans="1:60" outlineLevel="1" x14ac:dyDescent="0.2">
      <c r="A564" s="155"/>
      <c r="B564" s="156"/>
      <c r="C564" s="187" t="s">
        <v>1410</v>
      </c>
      <c r="D564" s="185"/>
      <c r="E564" s="186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48"/>
      <c r="Z564" s="148"/>
      <c r="AA564" s="148"/>
      <c r="AB564" s="148"/>
      <c r="AC564" s="148"/>
      <c r="AD564" s="148"/>
      <c r="AE564" s="148"/>
      <c r="AF564" s="148"/>
      <c r="AG564" s="148" t="s">
        <v>200</v>
      </c>
      <c r="AH564" s="148">
        <v>0</v>
      </c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</row>
    <row r="565" spans="1:60" outlineLevel="1" x14ac:dyDescent="0.2">
      <c r="A565" s="155"/>
      <c r="B565" s="156"/>
      <c r="C565" s="187" t="s">
        <v>67</v>
      </c>
      <c r="D565" s="185"/>
      <c r="E565" s="186">
        <v>1</v>
      </c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48"/>
      <c r="Z565" s="148"/>
      <c r="AA565" s="148"/>
      <c r="AB565" s="148"/>
      <c r="AC565" s="148"/>
      <c r="AD565" s="148"/>
      <c r="AE565" s="148"/>
      <c r="AF565" s="148"/>
      <c r="AG565" s="148" t="s">
        <v>200</v>
      </c>
      <c r="AH565" s="148">
        <v>0</v>
      </c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</row>
    <row r="566" spans="1:60" outlineLevel="1" x14ac:dyDescent="0.2">
      <c r="A566" s="166">
        <v>190</v>
      </c>
      <c r="B566" s="167" t="s">
        <v>1772</v>
      </c>
      <c r="C566" s="181" t="s">
        <v>1773</v>
      </c>
      <c r="D566" s="168" t="s">
        <v>242</v>
      </c>
      <c r="E566" s="169">
        <v>1</v>
      </c>
      <c r="F566" s="170"/>
      <c r="G566" s="171">
        <f>ROUND(E566*F566,2)</f>
        <v>0</v>
      </c>
      <c r="H566" s="158">
        <v>1250</v>
      </c>
      <c r="I566" s="157">
        <f>ROUND(E566*H566,2)</f>
        <v>1250</v>
      </c>
      <c r="J566" s="158">
        <v>0</v>
      </c>
      <c r="K566" s="157">
        <f>ROUND(E566*J566,2)</f>
        <v>0</v>
      </c>
      <c r="L566" s="157">
        <v>21</v>
      </c>
      <c r="M566" s="157">
        <f>G566*(1+L566/100)</f>
        <v>0</v>
      </c>
      <c r="N566" s="157">
        <v>0</v>
      </c>
      <c r="O566" s="157">
        <f>ROUND(E566*N566,2)</f>
        <v>0</v>
      </c>
      <c r="P566" s="157">
        <v>0</v>
      </c>
      <c r="Q566" s="157">
        <f>ROUND(E566*P566,2)</f>
        <v>0</v>
      </c>
      <c r="R566" s="157"/>
      <c r="S566" s="157" t="s">
        <v>167</v>
      </c>
      <c r="T566" s="157" t="s">
        <v>168</v>
      </c>
      <c r="U566" s="157">
        <v>0</v>
      </c>
      <c r="V566" s="157">
        <f>ROUND(E566*U566,2)</f>
        <v>0</v>
      </c>
      <c r="W566" s="157"/>
      <c r="X566" s="157" t="s">
        <v>183</v>
      </c>
      <c r="Y566" s="148"/>
      <c r="Z566" s="148"/>
      <c r="AA566" s="148"/>
      <c r="AB566" s="148"/>
      <c r="AC566" s="148"/>
      <c r="AD566" s="148"/>
      <c r="AE566" s="148"/>
      <c r="AF566" s="148"/>
      <c r="AG566" s="148" t="s">
        <v>1330</v>
      </c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</row>
    <row r="567" spans="1:60" outlineLevel="1" x14ac:dyDescent="0.2">
      <c r="A567" s="155"/>
      <c r="B567" s="156"/>
      <c r="C567" s="187" t="s">
        <v>1410</v>
      </c>
      <c r="D567" s="185"/>
      <c r="E567" s="186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48"/>
      <c r="Z567" s="148"/>
      <c r="AA567" s="148"/>
      <c r="AB567" s="148"/>
      <c r="AC567" s="148"/>
      <c r="AD567" s="148"/>
      <c r="AE567" s="148"/>
      <c r="AF567" s="148"/>
      <c r="AG567" s="148" t="s">
        <v>200</v>
      </c>
      <c r="AH567" s="148">
        <v>0</v>
      </c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</row>
    <row r="568" spans="1:60" outlineLevel="1" x14ac:dyDescent="0.2">
      <c r="A568" s="155"/>
      <c r="B568" s="156"/>
      <c r="C568" s="187" t="s">
        <v>67</v>
      </c>
      <c r="D568" s="185"/>
      <c r="E568" s="186">
        <v>1</v>
      </c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48"/>
      <c r="Z568" s="148"/>
      <c r="AA568" s="148"/>
      <c r="AB568" s="148"/>
      <c r="AC568" s="148"/>
      <c r="AD568" s="148"/>
      <c r="AE568" s="148"/>
      <c r="AF568" s="148"/>
      <c r="AG568" s="148" t="s">
        <v>200</v>
      </c>
      <c r="AH568" s="148">
        <v>0</v>
      </c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</row>
    <row r="569" spans="1:60" outlineLevel="1" x14ac:dyDescent="0.2">
      <c r="A569" s="166">
        <v>191</v>
      </c>
      <c r="B569" s="167" t="s">
        <v>1774</v>
      </c>
      <c r="C569" s="181" t="s">
        <v>1775</v>
      </c>
      <c r="D569" s="168" t="s">
        <v>242</v>
      </c>
      <c r="E569" s="169">
        <v>2</v>
      </c>
      <c r="F569" s="170"/>
      <c r="G569" s="171">
        <f>ROUND(E569*F569,2)</f>
        <v>0</v>
      </c>
      <c r="H569" s="158">
        <v>4250</v>
      </c>
      <c r="I569" s="157">
        <f>ROUND(E569*H569,2)</f>
        <v>8500</v>
      </c>
      <c r="J569" s="158">
        <v>0</v>
      </c>
      <c r="K569" s="157">
        <f>ROUND(E569*J569,2)</f>
        <v>0</v>
      </c>
      <c r="L569" s="157">
        <v>21</v>
      </c>
      <c r="M569" s="157">
        <f>G569*(1+L569/100)</f>
        <v>0</v>
      </c>
      <c r="N569" s="157">
        <v>0</v>
      </c>
      <c r="O569" s="157">
        <f>ROUND(E569*N569,2)</f>
        <v>0</v>
      </c>
      <c r="P569" s="157">
        <v>0</v>
      </c>
      <c r="Q569" s="157">
        <f>ROUND(E569*P569,2)</f>
        <v>0</v>
      </c>
      <c r="R569" s="157"/>
      <c r="S569" s="157" t="s">
        <v>167</v>
      </c>
      <c r="T569" s="157" t="s">
        <v>168</v>
      </c>
      <c r="U569" s="157">
        <v>0</v>
      </c>
      <c r="V569" s="157">
        <f>ROUND(E569*U569,2)</f>
        <v>0</v>
      </c>
      <c r="W569" s="157"/>
      <c r="X569" s="157" t="s">
        <v>183</v>
      </c>
      <c r="Y569" s="148"/>
      <c r="Z569" s="148"/>
      <c r="AA569" s="148"/>
      <c r="AB569" s="148"/>
      <c r="AC569" s="148"/>
      <c r="AD569" s="148"/>
      <c r="AE569" s="148"/>
      <c r="AF569" s="148"/>
      <c r="AG569" s="148" t="s">
        <v>1330</v>
      </c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</row>
    <row r="570" spans="1:60" outlineLevel="1" x14ac:dyDescent="0.2">
      <c r="A570" s="155"/>
      <c r="B570" s="156"/>
      <c r="C570" s="187" t="s">
        <v>1327</v>
      </c>
      <c r="D570" s="185"/>
      <c r="E570" s="186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48"/>
      <c r="Z570" s="148"/>
      <c r="AA570" s="148"/>
      <c r="AB570" s="148"/>
      <c r="AC570" s="148"/>
      <c r="AD570" s="148"/>
      <c r="AE570" s="148"/>
      <c r="AF570" s="148"/>
      <c r="AG570" s="148" t="s">
        <v>200</v>
      </c>
      <c r="AH570" s="148">
        <v>0</v>
      </c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</row>
    <row r="571" spans="1:60" outlineLevel="1" x14ac:dyDescent="0.2">
      <c r="A571" s="155"/>
      <c r="B571" s="156"/>
      <c r="C571" s="187" t="s">
        <v>69</v>
      </c>
      <c r="D571" s="185"/>
      <c r="E571" s="186">
        <v>2</v>
      </c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48"/>
      <c r="Z571" s="148"/>
      <c r="AA571" s="148"/>
      <c r="AB571" s="148"/>
      <c r="AC571" s="148"/>
      <c r="AD571" s="148"/>
      <c r="AE571" s="148"/>
      <c r="AF571" s="148"/>
      <c r="AG571" s="148" t="s">
        <v>200</v>
      </c>
      <c r="AH571" s="148">
        <v>0</v>
      </c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</row>
    <row r="572" spans="1:60" x14ac:dyDescent="0.2">
      <c r="A572" s="160" t="s">
        <v>162</v>
      </c>
      <c r="B572" s="161" t="s">
        <v>79</v>
      </c>
      <c r="C572" s="179" t="s">
        <v>80</v>
      </c>
      <c r="D572" s="162"/>
      <c r="E572" s="163"/>
      <c r="F572" s="164"/>
      <c r="G572" s="165">
        <f>SUMIF(AG573:AG573,"&lt;&gt;NOR",G573:G573)</f>
        <v>0</v>
      </c>
      <c r="H572" s="159"/>
      <c r="I572" s="159">
        <f>SUM(I573:I573)</f>
        <v>0</v>
      </c>
      <c r="J572" s="159"/>
      <c r="K572" s="159">
        <f>SUM(K573:K573)</f>
        <v>0</v>
      </c>
      <c r="L572" s="159"/>
      <c r="M572" s="159">
        <f>SUM(M573:M573)</f>
        <v>0</v>
      </c>
      <c r="N572" s="159"/>
      <c r="O572" s="159">
        <f>SUM(O573:O573)</f>
        <v>0</v>
      </c>
      <c r="P572" s="159"/>
      <c r="Q572" s="159">
        <f>SUM(Q573:Q573)</f>
        <v>0</v>
      </c>
      <c r="R572" s="159"/>
      <c r="S572" s="159"/>
      <c r="T572" s="159"/>
      <c r="U572" s="159"/>
      <c r="V572" s="159">
        <f>SUM(V573:V573)</f>
        <v>0</v>
      </c>
      <c r="W572" s="159"/>
      <c r="X572" s="159"/>
      <c r="Y572" s="148"/>
      <c r="AG572" t="s">
        <v>163</v>
      </c>
    </row>
    <row r="573" spans="1:60" ht="22.5" outlineLevel="1" x14ac:dyDescent="0.2">
      <c r="A573" s="172">
        <v>192</v>
      </c>
      <c r="B573" s="173" t="s">
        <v>1776</v>
      </c>
      <c r="C573" s="180" t="s">
        <v>1777</v>
      </c>
      <c r="D573" s="174" t="s">
        <v>1542</v>
      </c>
      <c r="E573" s="175">
        <v>0</v>
      </c>
      <c r="F573" s="176"/>
      <c r="G573" s="177">
        <f>ROUND(E573*F573,2)</f>
        <v>0</v>
      </c>
      <c r="H573" s="158">
        <v>0</v>
      </c>
      <c r="I573" s="157">
        <f>ROUND(E573*H573,2)</f>
        <v>0</v>
      </c>
      <c r="J573" s="158">
        <v>12000</v>
      </c>
      <c r="K573" s="157">
        <f>ROUND(E573*J573,2)</f>
        <v>0</v>
      </c>
      <c r="L573" s="157">
        <v>21</v>
      </c>
      <c r="M573" s="157">
        <f>G573*(1+L573/100)</f>
        <v>0</v>
      </c>
      <c r="N573" s="157">
        <v>0</v>
      </c>
      <c r="O573" s="157">
        <f>ROUND(E573*N573,2)</f>
        <v>0</v>
      </c>
      <c r="P573" s="157">
        <v>0</v>
      </c>
      <c r="Q573" s="157">
        <f>ROUND(E573*P573,2)</f>
        <v>0</v>
      </c>
      <c r="R573" s="157"/>
      <c r="S573" s="157" t="s">
        <v>167</v>
      </c>
      <c r="T573" s="157" t="s">
        <v>168</v>
      </c>
      <c r="U573" s="157">
        <v>0</v>
      </c>
      <c r="V573" s="157">
        <f>ROUND(E573*U573,2)</f>
        <v>0</v>
      </c>
      <c r="W573" s="157"/>
      <c r="X573" s="157" t="s">
        <v>169</v>
      </c>
      <c r="Y573" s="148"/>
      <c r="Z573" s="148"/>
      <c r="AA573" s="148"/>
      <c r="AB573" s="148"/>
      <c r="AC573" s="148"/>
      <c r="AD573" s="148"/>
      <c r="AE573" s="148"/>
      <c r="AF573" s="148"/>
      <c r="AG573" s="148" t="s">
        <v>170</v>
      </c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</row>
    <row r="574" spans="1:60" x14ac:dyDescent="0.2">
      <c r="A574" s="160" t="s">
        <v>162</v>
      </c>
      <c r="B574" s="161" t="s">
        <v>81</v>
      </c>
      <c r="C574" s="179" t="s">
        <v>82</v>
      </c>
      <c r="D574" s="162"/>
      <c r="E574" s="163"/>
      <c r="F574" s="164"/>
      <c r="G574" s="165">
        <f>SUMIF(AG575:AG577,"&lt;&gt;NOR",G575:G577)</f>
        <v>0</v>
      </c>
      <c r="H574" s="159"/>
      <c r="I574" s="159">
        <f>SUM(I575:I577)</f>
        <v>0</v>
      </c>
      <c r="J574" s="159"/>
      <c r="K574" s="159">
        <f>SUM(K575:K577)</f>
        <v>40924.86</v>
      </c>
      <c r="L574" s="159"/>
      <c r="M574" s="159">
        <f>SUM(M575:M577)</f>
        <v>0</v>
      </c>
      <c r="N574" s="159"/>
      <c r="O574" s="159">
        <f>SUM(O575:O577)</f>
        <v>0</v>
      </c>
      <c r="P574" s="159"/>
      <c r="Q574" s="159">
        <f>SUM(Q575:Q577)</f>
        <v>1.44</v>
      </c>
      <c r="R574" s="159"/>
      <c r="S574" s="159"/>
      <c r="T574" s="159"/>
      <c r="U574" s="159"/>
      <c r="V574" s="159">
        <f>SUM(V575:V577)</f>
        <v>147.19</v>
      </c>
      <c r="W574" s="159"/>
      <c r="X574" s="159"/>
      <c r="Y574" s="148"/>
      <c r="AG574" t="s">
        <v>163</v>
      </c>
    </row>
    <row r="575" spans="1:60" outlineLevel="1" x14ac:dyDescent="0.2">
      <c r="A575" s="166">
        <v>193</v>
      </c>
      <c r="B575" s="167" t="s">
        <v>467</v>
      </c>
      <c r="C575" s="181" t="s">
        <v>468</v>
      </c>
      <c r="D575" s="168" t="s">
        <v>218</v>
      </c>
      <c r="E575" s="169">
        <v>358.99</v>
      </c>
      <c r="F575" s="170"/>
      <c r="G575" s="171">
        <f>ROUND(E575*F575,2)</f>
        <v>0</v>
      </c>
      <c r="H575" s="158">
        <v>0</v>
      </c>
      <c r="I575" s="157">
        <f>ROUND(E575*H575,2)</f>
        <v>0</v>
      </c>
      <c r="J575" s="158">
        <v>114</v>
      </c>
      <c r="K575" s="157">
        <f>ROUND(E575*J575,2)</f>
        <v>40924.86</v>
      </c>
      <c r="L575" s="157">
        <v>21</v>
      </c>
      <c r="M575" s="157">
        <f>G575*(1+L575/100)</f>
        <v>0</v>
      </c>
      <c r="N575" s="157">
        <v>0</v>
      </c>
      <c r="O575" s="157">
        <f>ROUND(E575*N575,2)</f>
        <v>0</v>
      </c>
      <c r="P575" s="157">
        <v>4.0000000000000001E-3</v>
      </c>
      <c r="Q575" s="157">
        <f>ROUND(E575*P575,2)</f>
        <v>1.44</v>
      </c>
      <c r="R575" s="157"/>
      <c r="S575" s="157" t="s">
        <v>167</v>
      </c>
      <c r="T575" s="157" t="s">
        <v>168</v>
      </c>
      <c r="U575" s="157">
        <v>0.41</v>
      </c>
      <c r="V575" s="157">
        <f>ROUND(E575*U575,2)</f>
        <v>147.19</v>
      </c>
      <c r="W575" s="157"/>
      <c r="X575" s="157" t="s">
        <v>169</v>
      </c>
      <c r="Y575" s="148"/>
      <c r="Z575" s="148"/>
      <c r="AA575" s="148"/>
      <c r="AB575" s="148"/>
      <c r="AC575" s="148"/>
      <c r="AD575" s="148"/>
      <c r="AE575" s="148"/>
      <c r="AF575" s="148"/>
      <c r="AG575" s="148" t="s">
        <v>407</v>
      </c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</row>
    <row r="576" spans="1:60" outlineLevel="1" x14ac:dyDescent="0.2">
      <c r="A576" s="155"/>
      <c r="B576" s="156"/>
      <c r="C576" s="187" t="s">
        <v>957</v>
      </c>
      <c r="D576" s="185"/>
      <c r="E576" s="186">
        <v>120.4</v>
      </c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48"/>
      <c r="Z576" s="148"/>
      <c r="AA576" s="148"/>
      <c r="AB576" s="148"/>
      <c r="AC576" s="148"/>
      <c r="AD576" s="148"/>
      <c r="AE576" s="148"/>
      <c r="AF576" s="148"/>
      <c r="AG576" s="148" t="s">
        <v>200</v>
      </c>
      <c r="AH576" s="148">
        <v>0</v>
      </c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</row>
    <row r="577" spans="1:60" outlineLevel="1" x14ac:dyDescent="0.2">
      <c r="A577" s="155"/>
      <c r="B577" s="156"/>
      <c r="C577" s="187" t="s">
        <v>958</v>
      </c>
      <c r="D577" s="185"/>
      <c r="E577" s="186">
        <v>238.59</v>
      </c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48"/>
      <c r="Z577" s="148"/>
      <c r="AA577" s="148"/>
      <c r="AB577" s="148"/>
      <c r="AC577" s="148"/>
      <c r="AD577" s="148"/>
      <c r="AE577" s="148"/>
      <c r="AF577" s="148"/>
      <c r="AG577" s="148" t="s">
        <v>200</v>
      </c>
      <c r="AH577" s="148">
        <v>0</v>
      </c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</row>
    <row r="578" spans="1:60" x14ac:dyDescent="0.2">
      <c r="A578" s="160" t="s">
        <v>162</v>
      </c>
      <c r="B578" s="161" t="s">
        <v>131</v>
      </c>
      <c r="C578" s="179" t="s">
        <v>132</v>
      </c>
      <c r="D578" s="162"/>
      <c r="E578" s="163"/>
      <c r="F578" s="164"/>
      <c r="G578" s="165">
        <f>SUMIF(AG579:AG623,"&lt;&gt;NOR",G579:G623)</f>
        <v>0</v>
      </c>
      <c r="H578" s="159"/>
      <c r="I578" s="159">
        <f>SUM(I579:I623)</f>
        <v>8108.7400000000007</v>
      </c>
      <c r="J578" s="159"/>
      <c r="K578" s="159">
        <f>SUM(K579:K623)</f>
        <v>25146.399999999998</v>
      </c>
      <c r="L578" s="159"/>
      <c r="M578" s="159">
        <f>SUM(M579:M623)</f>
        <v>0</v>
      </c>
      <c r="N578" s="159"/>
      <c r="O578" s="159">
        <f>SUM(O579:O623)</f>
        <v>0</v>
      </c>
      <c r="P578" s="159"/>
      <c r="Q578" s="159">
        <f>SUM(Q579:Q623)</f>
        <v>0</v>
      </c>
      <c r="R578" s="159"/>
      <c r="S578" s="159"/>
      <c r="T578" s="159"/>
      <c r="U578" s="159"/>
      <c r="V578" s="159">
        <f>SUM(V579:V623)</f>
        <v>13.24</v>
      </c>
      <c r="W578" s="159"/>
      <c r="X578" s="159"/>
      <c r="Y578" s="148"/>
      <c r="AG578" t="s">
        <v>163</v>
      </c>
    </row>
    <row r="579" spans="1:60" outlineLevel="1" x14ac:dyDescent="0.2">
      <c r="A579" s="166">
        <v>194</v>
      </c>
      <c r="B579" s="167" t="s">
        <v>1778</v>
      </c>
      <c r="C579" s="181" t="s">
        <v>1779</v>
      </c>
      <c r="D579" s="168" t="s">
        <v>343</v>
      </c>
      <c r="E579" s="169">
        <v>375</v>
      </c>
      <c r="F579" s="170"/>
      <c r="G579" s="171">
        <f>ROUND(E579*F579,2)</f>
        <v>0</v>
      </c>
      <c r="H579" s="158">
        <v>0</v>
      </c>
      <c r="I579" s="157">
        <f>ROUND(E579*H579,2)</f>
        <v>0</v>
      </c>
      <c r="J579" s="158">
        <v>21</v>
      </c>
      <c r="K579" s="157">
        <f>ROUND(E579*J579,2)</f>
        <v>7875</v>
      </c>
      <c r="L579" s="157">
        <v>21</v>
      </c>
      <c r="M579" s="157">
        <f>G579*(1+L579/100)</f>
        <v>0</v>
      </c>
      <c r="N579" s="157">
        <v>0</v>
      </c>
      <c r="O579" s="157">
        <f>ROUND(E579*N579,2)</f>
        <v>0</v>
      </c>
      <c r="P579" s="157">
        <v>0</v>
      </c>
      <c r="Q579" s="157">
        <f>ROUND(E579*P579,2)</f>
        <v>0</v>
      </c>
      <c r="R579" s="157"/>
      <c r="S579" s="157" t="s">
        <v>167</v>
      </c>
      <c r="T579" s="157" t="s">
        <v>168</v>
      </c>
      <c r="U579" s="157">
        <v>0</v>
      </c>
      <c r="V579" s="157">
        <f>ROUND(E579*U579,2)</f>
        <v>0</v>
      </c>
      <c r="W579" s="157"/>
      <c r="X579" s="157" t="s">
        <v>169</v>
      </c>
      <c r="Y579" s="148"/>
      <c r="Z579" s="148"/>
      <c r="AA579" s="148"/>
      <c r="AB579" s="148"/>
      <c r="AC579" s="148"/>
      <c r="AD579" s="148"/>
      <c r="AE579" s="148"/>
      <c r="AF579" s="148"/>
      <c r="AG579" s="148" t="s">
        <v>1780</v>
      </c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</row>
    <row r="580" spans="1:60" outlineLevel="1" x14ac:dyDescent="0.2">
      <c r="A580" s="155"/>
      <c r="B580" s="156"/>
      <c r="C580" s="187" t="s">
        <v>1781</v>
      </c>
      <c r="D580" s="185"/>
      <c r="E580" s="186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48"/>
      <c r="Z580" s="148"/>
      <c r="AA580" s="148"/>
      <c r="AB580" s="148"/>
      <c r="AC580" s="148"/>
      <c r="AD580" s="148"/>
      <c r="AE580" s="148"/>
      <c r="AF580" s="148"/>
      <c r="AG580" s="148" t="s">
        <v>200</v>
      </c>
      <c r="AH580" s="148">
        <v>0</v>
      </c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</row>
    <row r="581" spans="1:60" outlineLevel="1" x14ac:dyDescent="0.2">
      <c r="A581" s="155"/>
      <c r="B581" s="156"/>
      <c r="C581" s="187" t="s">
        <v>1782</v>
      </c>
      <c r="D581" s="185"/>
      <c r="E581" s="186">
        <v>375</v>
      </c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48"/>
      <c r="Z581" s="148"/>
      <c r="AA581" s="148"/>
      <c r="AB581" s="148"/>
      <c r="AC581" s="148"/>
      <c r="AD581" s="148"/>
      <c r="AE581" s="148"/>
      <c r="AF581" s="148"/>
      <c r="AG581" s="148" t="s">
        <v>200</v>
      </c>
      <c r="AH581" s="148">
        <v>0</v>
      </c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</row>
    <row r="582" spans="1:60" outlineLevel="1" x14ac:dyDescent="0.2">
      <c r="A582" s="166">
        <v>195</v>
      </c>
      <c r="B582" s="167" t="s">
        <v>1783</v>
      </c>
      <c r="C582" s="181" t="s">
        <v>1784</v>
      </c>
      <c r="D582" s="168" t="s">
        <v>343</v>
      </c>
      <c r="E582" s="169">
        <v>375</v>
      </c>
      <c r="F582" s="170"/>
      <c r="G582" s="171">
        <f>ROUND(E582*F582,2)</f>
        <v>0</v>
      </c>
      <c r="H582" s="158">
        <v>5.88</v>
      </c>
      <c r="I582" s="157">
        <f>ROUND(E582*H582,2)</f>
        <v>2205</v>
      </c>
      <c r="J582" s="158">
        <v>0</v>
      </c>
      <c r="K582" s="157">
        <f>ROUND(E582*J582,2)</f>
        <v>0</v>
      </c>
      <c r="L582" s="157">
        <v>21</v>
      </c>
      <c r="M582" s="157">
        <f>G582*(1+L582/100)</f>
        <v>0</v>
      </c>
      <c r="N582" s="157">
        <v>0</v>
      </c>
      <c r="O582" s="157">
        <f>ROUND(E582*N582,2)</f>
        <v>0</v>
      </c>
      <c r="P582" s="157">
        <v>0</v>
      </c>
      <c r="Q582" s="157">
        <f>ROUND(E582*P582,2)</f>
        <v>0</v>
      </c>
      <c r="R582" s="157" t="s">
        <v>363</v>
      </c>
      <c r="S582" s="157" t="s">
        <v>187</v>
      </c>
      <c r="T582" s="157" t="s">
        <v>168</v>
      </c>
      <c r="U582" s="157">
        <v>0</v>
      </c>
      <c r="V582" s="157">
        <f>ROUND(E582*U582,2)</f>
        <v>0</v>
      </c>
      <c r="W582" s="157"/>
      <c r="X582" s="157" t="s">
        <v>183</v>
      </c>
      <c r="Y582" s="148"/>
      <c r="Z582" s="148"/>
      <c r="AA582" s="148"/>
      <c r="AB582" s="148"/>
      <c r="AC582" s="148"/>
      <c r="AD582" s="148"/>
      <c r="AE582" s="148"/>
      <c r="AF582" s="148"/>
      <c r="AG582" s="148" t="s">
        <v>1330</v>
      </c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</row>
    <row r="583" spans="1:60" outlineLevel="1" x14ac:dyDescent="0.2">
      <c r="A583" s="155"/>
      <c r="B583" s="156"/>
      <c r="C583" s="187" t="s">
        <v>1781</v>
      </c>
      <c r="D583" s="185"/>
      <c r="E583" s="186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48"/>
      <c r="Z583" s="148"/>
      <c r="AA583" s="148"/>
      <c r="AB583" s="148"/>
      <c r="AC583" s="148"/>
      <c r="AD583" s="148"/>
      <c r="AE583" s="148"/>
      <c r="AF583" s="148"/>
      <c r="AG583" s="148" t="s">
        <v>200</v>
      </c>
      <c r="AH583" s="148">
        <v>0</v>
      </c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</row>
    <row r="584" spans="1:60" outlineLevel="1" x14ac:dyDescent="0.2">
      <c r="A584" s="155"/>
      <c r="B584" s="156"/>
      <c r="C584" s="187" t="s">
        <v>1782</v>
      </c>
      <c r="D584" s="185"/>
      <c r="E584" s="186">
        <v>375</v>
      </c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48"/>
      <c r="Z584" s="148"/>
      <c r="AA584" s="148"/>
      <c r="AB584" s="148"/>
      <c r="AC584" s="148"/>
      <c r="AD584" s="148"/>
      <c r="AE584" s="148"/>
      <c r="AF584" s="148"/>
      <c r="AG584" s="148" t="s">
        <v>200</v>
      </c>
      <c r="AH584" s="148">
        <v>0</v>
      </c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</row>
    <row r="585" spans="1:60" outlineLevel="1" x14ac:dyDescent="0.2">
      <c r="A585" s="166">
        <v>196</v>
      </c>
      <c r="B585" s="167" t="s">
        <v>1785</v>
      </c>
      <c r="C585" s="181" t="s">
        <v>1786</v>
      </c>
      <c r="D585" s="168" t="s">
        <v>343</v>
      </c>
      <c r="E585" s="169">
        <v>105</v>
      </c>
      <c r="F585" s="170"/>
      <c r="G585" s="171">
        <f>ROUND(E585*F585,2)</f>
        <v>0</v>
      </c>
      <c r="H585" s="158">
        <v>0</v>
      </c>
      <c r="I585" s="157">
        <f>ROUND(E585*H585,2)</f>
        <v>0</v>
      </c>
      <c r="J585" s="158">
        <v>21</v>
      </c>
      <c r="K585" s="157">
        <f>ROUND(E585*J585,2)</f>
        <v>2205</v>
      </c>
      <c r="L585" s="157">
        <v>21</v>
      </c>
      <c r="M585" s="157">
        <f>G585*(1+L585/100)</f>
        <v>0</v>
      </c>
      <c r="N585" s="157">
        <v>0</v>
      </c>
      <c r="O585" s="157">
        <f>ROUND(E585*N585,2)</f>
        <v>0</v>
      </c>
      <c r="P585" s="157">
        <v>0</v>
      </c>
      <c r="Q585" s="157">
        <f>ROUND(E585*P585,2)</f>
        <v>0</v>
      </c>
      <c r="R585" s="157"/>
      <c r="S585" s="157" t="s">
        <v>167</v>
      </c>
      <c r="T585" s="157" t="s">
        <v>168</v>
      </c>
      <c r="U585" s="157">
        <v>0</v>
      </c>
      <c r="V585" s="157">
        <f>ROUND(E585*U585,2)</f>
        <v>0</v>
      </c>
      <c r="W585" s="157"/>
      <c r="X585" s="157" t="s">
        <v>169</v>
      </c>
      <c r="Y585" s="148"/>
      <c r="Z585" s="148"/>
      <c r="AA585" s="148"/>
      <c r="AB585" s="148"/>
      <c r="AC585" s="148"/>
      <c r="AD585" s="148"/>
      <c r="AE585" s="148"/>
      <c r="AF585" s="148"/>
      <c r="AG585" s="148" t="s">
        <v>1780</v>
      </c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</row>
    <row r="586" spans="1:60" outlineLevel="1" x14ac:dyDescent="0.2">
      <c r="A586" s="155"/>
      <c r="B586" s="156"/>
      <c r="C586" s="187" t="s">
        <v>1787</v>
      </c>
      <c r="D586" s="185"/>
      <c r="E586" s="186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48"/>
      <c r="Z586" s="148"/>
      <c r="AA586" s="148"/>
      <c r="AB586" s="148"/>
      <c r="AC586" s="148"/>
      <c r="AD586" s="148"/>
      <c r="AE586" s="148"/>
      <c r="AF586" s="148"/>
      <c r="AG586" s="148" t="s">
        <v>200</v>
      </c>
      <c r="AH586" s="148">
        <v>0</v>
      </c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</row>
    <row r="587" spans="1:60" outlineLevel="1" x14ac:dyDescent="0.2">
      <c r="A587" s="155"/>
      <c r="B587" s="156"/>
      <c r="C587" s="187" t="s">
        <v>1788</v>
      </c>
      <c r="D587" s="185"/>
      <c r="E587" s="186">
        <v>105</v>
      </c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48"/>
      <c r="Z587" s="148"/>
      <c r="AA587" s="148"/>
      <c r="AB587" s="148"/>
      <c r="AC587" s="148"/>
      <c r="AD587" s="148"/>
      <c r="AE587" s="148"/>
      <c r="AF587" s="148"/>
      <c r="AG587" s="148" t="s">
        <v>200</v>
      </c>
      <c r="AH587" s="148">
        <v>0</v>
      </c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</row>
    <row r="588" spans="1:60" outlineLevel="1" x14ac:dyDescent="0.2">
      <c r="A588" s="166">
        <v>197</v>
      </c>
      <c r="B588" s="167" t="s">
        <v>1789</v>
      </c>
      <c r="C588" s="181" t="s">
        <v>1790</v>
      </c>
      <c r="D588" s="168" t="s">
        <v>343</v>
      </c>
      <c r="E588" s="169">
        <v>105</v>
      </c>
      <c r="F588" s="170"/>
      <c r="G588" s="171">
        <f>ROUND(E588*F588,2)</f>
        <v>0</v>
      </c>
      <c r="H588" s="158">
        <v>10.66</v>
      </c>
      <c r="I588" s="157">
        <f>ROUND(E588*H588,2)</f>
        <v>1119.3</v>
      </c>
      <c r="J588" s="158">
        <v>0</v>
      </c>
      <c r="K588" s="157">
        <f>ROUND(E588*J588,2)</f>
        <v>0</v>
      </c>
      <c r="L588" s="157">
        <v>21</v>
      </c>
      <c r="M588" s="157">
        <f>G588*(1+L588/100)</f>
        <v>0</v>
      </c>
      <c r="N588" s="157">
        <v>0</v>
      </c>
      <c r="O588" s="157">
        <f>ROUND(E588*N588,2)</f>
        <v>0</v>
      </c>
      <c r="P588" s="157">
        <v>0</v>
      </c>
      <c r="Q588" s="157">
        <f>ROUND(E588*P588,2)</f>
        <v>0</v>
      </c>
      <c r="R588" s="157" t="s">
        <v>363</v>
      </c>
      <c r="S588" s="157" t="s">
        <v>187</v>
      </c>
      <c r="T588" s="157" t="s">
        <v>168</v>
      </c>
      <c r="U588" s="157">
        <v>0</v>
      </c>
      <c r="V588" s="157">
        <f>ROUND(E588*U588,2)</f>
        <v>0</v>
      </c>
      <c r="W588" s="157"/>
      <c r="X588" s="157" t="s">
        <v>183</v>
      </c>
      <c r="Y588" s="148"/>
      <c r="Z588" s="148"/>
      <c r="AA588" s="148"/>
      <c r="AB588" s="148"/>
      <c r="AC588" s="148"/>
      <c r="AD588" s="148"/>
      <c r="AE588" s="148"/>
      <c r="AF588" s="148"/>
      <c r="AG588" s="148" t="s">
        <v>1330</v>
      </c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</row>
    <row r="589" spans="1:60" outlineLevel="1" x14ac:dyDescent="0.2">
      <c r="A589" s="155"/>
      <c r="B589" s="156"/>
      <c r="C589" s="187" t="s">
        <v>1787</v>
      </c>
      <c r="D589" s="185"/>
      <c r="E589" s="186"/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48"/>
      <c r="Z589" s="148"/>
      <c r="AA589" s="148"/>
      <c r="AB589" s="148"/>
      <c r="AC589" s="148"/>
      <c r="AD589" s="148"/>
      <c r="AE589" s="148"/>
      <c r="AF589" s="148"/>
      <c r="AG589" s="148" t="s">
        <v>200</v>
      </c>
      <c r="AH589" s="148">
        <v>0</v>
      </c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</row>
    <row r="590" spans="1:60" outlineLevel="1" x14ac:dyDescent="0.2">
      <c r="A590" s="155"/>
      <c r="B590" s="156"/>
      <c r="C590" s="187" t="s">
        <v>1788</v>
      </c>
      <c r="D590" s="185"/>
      <c r="E590" s="186">
        <v>105</v>
      </c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48"/>
      <c r="Z590" s="148"/>
      <c r="AA590" s="148"/>
      <c r="AB590" s="148"/>
      <c r="AC590" s="148"/>
      <c r="AD590" s="148"/>
      <c r="AE590" s="148"/>
      <c r="AF590" s="148"/>
      <c r="AG590" s="148" t="s">
        <v>200</v>
      </c>
      <c r="AH590" s="148">
        <v>0</v>
      </c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</row>
    <row r="591" spans="1:60" outlineLevel="1" x14ac:dyDescent="0.2">
      <c r="A591" s="166">
        <v>198</v>
      </c>
      <c r="B591" s="167" t="s">
        <v>1791</v>
      </c>
      <c r="C591" s="181" t="s">
        <v>1792</v>
      </c>
      <c r="D591" s="168" t="s">
        <v>343</v>
      </c>
      <c r="E591" s="169">
        <v>245</v>
      </c>
      <c r="F591" s="170"/>
      <c r="G591" s="171">
        <f>ROUND(E591*F591,2)</f>
        <v>0</v>
      </c>
      <c r="H591" s="158">
        <v>0</v>
      </c>
      <c r="I591" s="157">
        <f>ROUND(E591*H591,2)</f>
        <v>0</v>
      </c>
      <c r="J591" s="158">
        <v>24.4</v>
      </c>
      <c r="K591" s="157">
        <f>ROUND(E591*J591,2)</f>
        <v>5978</v>
      </c>
      <c r="L591" s="157">
        <v>21</v>
      </c>
      <c r="M591" s="157">
        <f>G591*(1+L591/100)</f>
        <v>0</v>
      </c>
      <c r="N591" s="157">
        <v>0</v>
      </c>
      <c r="O591" s="157">
        <f>ROUND(E591*N591,2)</f>
        <v>0</v>
      </c>
      <c r="P591" s="157">
        <v>0</v>
      </c>
      <c r="Q591" s="157">
        <f>ROUND(E591*P591,2)</f>
        <v>0</v>
      </c>
      <c r="R591" s="157"/>
      <c r="S591" s="157" t="s">
        <v>187</v>
      </c>
      <c r="T591" s="157" t="s">
        <v>168</v>
      </c>
      <c r="U591" s="157">
        <v>5.0959999999999998E-2</v>
      </c>
      <c r="V591" s="157">
        <f>ROUND(E591*U591,2)</f>
        <v>12.49</v>
      </c>
      <c r="W591" s="157"/>
      <c r="X591" s="157" t="s">
        <v>169</v>
      </c>
      <c r="Y591" s="148"/>
      <c r="Z591" s="148"/>
      <c r="AA591" s="148"/>
      <c r="AB591" s="148"/>
      <c r="AC591" s="148"/>
      <c r="AD591" s="148"/>
      <c r="AE591" s="148"/>
      <c r="AF591" s="148"/>
      <c r="AG591" s="148" t="s">
        <v>1780</v>
      </c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</row>
    <row r="592" spans="1:60" outlineLevel="1" x14ac:dyDescent="0.2">
      <c r="A592" s="155"/>
      <c r="B592" s="156"/>
      <c r="C592" s="187" t="s">
        <v>1793</v>
      </c>
      <c r="D592" s="185"/>
      <c r="E592" s="186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48"/>
      <c r="Z592" s="148"/>
      <c r="AA592" s="148"/>
      <c r="AB592" s="148"/>
      <c r="AC592" s="148"/>
      <c r="AD592" s="148"/>
      <c r="AE592" s="148"/>
      <c r="AF592" s="148"/>
      <c r="AG592" s="148" t="s">
        <v>200</v>
      </c>
      <c r="AH592" s="148">
        <v>0</v>
      </c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</row>
    <row r="593" spans="1:60" outlineLevel="1" x14ac:dyDescent="0.2">
      <c r="A593" s="155"/>
      <c r="B593" s="156"/>
      <c r="C593" s="187" t="s">
        <v>1794</v>
      </c>
      <c r="D593" s="185"/>
      <c r="E593" s="186">
        <v>245</v>
      </c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48"/>
      <c r="Z593" s="148"/>
      <c r="AA593" s="148"/>
      <c r="AB593" s="148"/>
      <c r="AC593" s="148"/>
      <c r="AD593" s="148"/>
      <c r="AE593" s="148"/>
      <c r="AF593" s="148"/>
      <c r="AG593" s="148" t="s">
        <v>200</v>
      </c>
      <c r="AH593" s="148">
        <v>0</v>
      </c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</row>
    <row r="594" spans="1:60" outlineLevel="1" x14ac:dyDescent="0.2">
      <c r="A594" s="166">
        <v>199</v>
      </c>
      <c r="B594" s="167" t="s">
        <v>1795</v>
      </c>
      <c r="C594" s="181" t="s">
        <v>1796</v>
      </c>
      <c r="D594" s="168" t="s">
        <v>343</v>
      </c>
      <c r="E594" s="169">
        <v>245</v>
      </c>
      <c r="F594" s="170"/>
      <c r="G594" s="171">
        <f>ROUND(E594*F594,2)</f>
        <v>0</v>
      </c>
      <c r="H594" s="158">
        <v>13.4</v>
      </c>
      <c r="I594" s="157">
        <f>ROUND(E594*H594,2)</f>
        <v>3283</v>
      </c>
      <c r="J594" s="158">
        <v>0</v>
      </c>
      <c r="K594" s="157">
        <f>ROUND(E594*J594,2)</f>
        <v>0</v>
      </c>
      <c r="L594" s="157">
        <v>21</v>
      </c>
      <c r="M594" s="157">
        <f>G594*(1+L594/100)</f>
        <v>0</v>
      </c>
      <c r="N594" s="157">
        <v>0</v>
      </c>
      <c r="O594" s="157">
        <f>ROUND(E594*N594,2)</f>
        <v>0</v>
      </c>
      <c r="P594" s="157">
        <v>0</v>
      </c>
      <c r="Q594" s="157">
        <f>ROUND(E594*P594,2)</f>
        <v>0</v>
      </c>
      <c r="R594" s="157" t="s">
        <v>363</v>
      </c>
      <c r="S594" s="157" t="s">
        <v>187</v>
      </c>
      <c r="T594" s="157" t="s">
        <v>168</v>
      </c>
      <c r="U594" s="157">
        <v>0</v>
      </c>
      <c r="V594" s="157">
        <f>ROUND(E594*U594,2)</f>
        <v>0</v>
      </c>
      <c r="W594" s="157"/>
      <c r="X594" s="157" t="s">
        <v>183</v>
      </c>
      <c r="Y594" s="148"/>
      <c r="Z594" s="148"/>
      <c r="AA594" s="148"/>
      <c r="AB594" s="148"/>
      <c r="AC594" s="148"/>
      <c r="AD594" s="148"/>
      <c r="AE594" s="148"/>
      <c r="AF594" s="148"/>
      <c r="AG594" s="148" t="s">
        <v>1330</v>
      </c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</row>
    <row r="595" spans="1:60" outlineLevel="1" x14ac:dyDescent="0.2">
      <c r="A595" s="155"/>
      <c r="B595" s="156"/>
      <c r="C595" s="187" t="s">
        <v>1793</v>
      </c>
      <c r="D595" s="185"/>
      <c r="E595" s="186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48"/>
      <c r="Z595" s="148"/>
      <c r="AA595" s="148"/>
      <c r="AB595" s="148"/>
      <c r="AC595" s="148"/>
      <c r="AD595" s="148"/>
      <c r="AE595" s="148"/>
      <c r="AF595" s="148"/>
      <c r="AG595" s="148" t="s">
        <v>200</v>
      </c>
      <c r="AH595" s="148">
        <v>0</v>
      </c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</row>
    <row r="596" spans="1:60" outlineLevel="1" x14ac:dyDescent="0.2">
      <c r="A596" s="155"/>
      <c r="B596" s="156"/>
      <c r="C596" s="187" t="s">
        <v>1794</v>
      </c>
      <c r="D596" s="185"/>
      <c r="E596" s="186">
        <v>245</v>
      </c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48"/>
      <c r="Z596" s="148"/>
      <c r="AA596" s="148"/>
      <c r="AB596" s="148"/>
      <c r="AC596" s="148"/>
      <c r="AD596" s="148"/>
      <c r="AE596" s="148"/>
      <c r="AF596" s="148"/>
      <c r="AG596" s="148" t="s">
        <v>200</v>
      </c>
      <c r="AH596" s="148">
        <v>0</v>
      </c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</row>
    <row r="597" spans="1:60" outlineLevel="1" x14ac:dyDescent="0.2">
      <c r="A597" s="166">
        <v>200</v>
      </c>
      <c r="B597" s="167" t="s">
        <v>1797</v>
      </c>
      <c r="C597" s="181" t="s">
        <v>1798</v>
      </c>
      <c r="D597" s="168" t="s">
        <v>343</v>
      </c>
      <c r="E597" s="169">
        <v>12</v>
      </c>
      <c r="F597" s="170"/>
      <c r="G597" s="171">
        <f>ROUND(E597*F597,2)</f>
        <v>0</v>
      </c>
      <c r="H597" s="158">
        <v>0</v>
      </c>
      <c r="I597" s="157">
        <f>ROUND(E597*H597,2)</f>
        <v>0</v>
      </c>
      <c r="J597" s="158">
        <v>30</v>
      </c>
      <c r="K597" s="157">
        <f>ROUND(E597*J597,2)</f>
        <v>360</v>
      </c>
      <c r="L597" s="157">
        <v>21</v>
      </c>
      <c r="M597" s="157">
        <f>G597*(1+L597/100)</f>
        <v>0</v>
      </c>
      <c r="N597" s="157">
        <v>0</v>
      </c>
      <c r="O597" s="157">
        <f>ROUND(E597*N597,2)</f>
        <v>0</v>
      </c>
      <c r="P597" s="157">
        <v>0</v>
      </c>
      <c r="Q597" s="157">
        <f>ROUND(E597*P597,2)</f>
        <v>0</v>
      </c>
      <c r="R597" s="157"/>
      <c r="S597" s="157" t="s">
        <v>187</v>
      </c>
      <c r="T597" s="157" t="s">
        <v>168</v>
      </c>
      <c r="U597" s="157">
        <v>6.2700000000000006E-2</v>
      </c>
      <c r="V597" s="157">
        <f>ROUND(E597*U597,2)</f>
        <v>0.75</v>
      </c>
      <c r="W597" s="157"/>
      <c r="X597" s="157" t="s">
        <v>169</v>
      </c>
      <c r="Y597" s="148"/>
      <c r="Z597" s="148"/>
      <c r="AA597" s="148"/>
      <c r="AB597" s="148"/>
      <c r="AC597" s="148"/>
      <c r="AD597" s="148"/>
      <c r="AE597" s="148"/>
      <c r="AF597" s="148"/>
      <c r="AG597" s="148" t="s">
        <v>1780</v>
      </c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</row>
    <row r="598" spans="1:60" outlineLevel="1" x14ac:dyDescent="0.2">
      <c r="A598" s="155"/>
      <c r="B598" s="156"/>
      <c r="C598" s="187" t="s">
        <v>1353</v>
      </c>
      <c r="D598" s="185"/>
      <c r="E598" s="186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48"/>
      <c r="Z598" s="148"/>
      <c r="AA598" s="148"/>
      <c r="AB598" s="148"/>
      <c r="AC598" s="148"/>
      <c r="AD598" s="148"/>
      <c r="AE598" s="148"/>
      <c r="AF598" s="148"/>
      <c r="AG598" s="148" t="s">
        <v>200</v>
      </c>
      <c r="AH598" s="148">
        <v>0</v>
      </c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</row>
    <row r="599" spans="1:60" outlineLevel="1" x14ac:dyDescent="0.2">
      <c r="A599" s="155"/>
      <c r="B599" s="156"/>
      <c r="C599" s="187" t="s">
        <v>1354</v>
      </c>
      <c r="D599" s="185"/>
      <c r="E599" s="186">
        <v>12</v>
      </c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48"/>
      <c r="Z599" s="148"/>
      <c r="AA599" s="148"/>
      <c r="AB599" s="148"/>
      <c r="AC599" s="148"/>
      <c r="AD599" s="148"/>
      <c r="AE599" s="148"/>
      <c r="AF599" s="148"/>
      <c r="AG599" s="148" t="s">
        <v>200</v>
      </c>
      <c r="AH599" s="148">
        <v>0</v>
      </c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</row>
    <row r="600" spans="1:60" outlineLevel="1" x14ac:dyDescent="0.2">
      <c r="A600" s="166">
        <v>201</v>
      </c>
      <c r="B600" s="167" t="s">
        <v>1799</v>
      </c>
      <c r="C600" s="181" t="s">
        <v>1800</v>
      </c>
      <c r="D600" s="168" t="s">
        <v>343</v>
      </c>
      <c r="E600" s="169">
        <v>12</v>
      </c>
      <c r="F600" s="170"/>
      <c r="G600" s="171">
        <f>ROUND(E600*F600,2)</f>
        <v>0</v>
      </c>
      <c r="H600" s="158">
        <v>101.73</v>
      </c>
      <c r="I600" s="157">
        <f>ROUND(E600*H600,2)</f>
        <v>1220.76</v>
      </c>
      <c r="J600" s="158">
        <v>0</v>
      </c>
      <c r="K600" s="157">
        <f>ROUND(E600*J600,2)</f>
        <v>0</v>
      </c>
      <c r="L600" s="157">
        <v>21</v>
      </c>
      <c r="M600" s="157">
        <f>G600*(1+L600/100)</f>
        <v>0</v>
      </c>
      <c r="N600" s="157">
        <v>0</v>
      </c>
      <c r="O600" s="157">
        <f>ROUND(E600*N600,2)</f>
        <v>0</v>
      </c>
      <c r="P600" s="157">
        <v>0</v>
      </c>
      <c r="Q600" s="157">
        <f>ROUND(E600*P600,2)</f>
        <v>0</v>
      </c>
      <c r="R600" s="157" t="s">
        <v>363</v>
      </c>
      <c r="S600" s="157" t="s">
        <v>187</v>
      </c>
      <c r="T600" s="157" t="s">
        <v>168</v>
      </c>
      <c r="U600" s="157">
        <v>0</v>
      </c>
      <c r="V600" s="157">
        <f>ROUND(E600*U600,2)</f>
        <v>0</v>
      </c>
      <c r="W600" s="157"/>
      <c r="X600" s="157" t="s">
        <v>183</v>
      </c>
      <c r="Y600" s="148"/>
      <c r="Z600" s="148"/>
      <c r="AA600" s="148"/>
      <c r="AB600" s="148"/>
      <c r="AC600" s="148"/>
      <c r="AD600" s="148"/>
      <c r="AE600" s="148"/>
      <c r="AF600" s="148"/>
      <c r="AG600" s="148" t="s">
        <v>1330</v>
      </c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</row>
    <row r="601" spans="1:60" outlineLevel="1" x14ac:dyDescent="0.2">
      <c r="A601" s="155"/>
      <c r="B601" s="156"/>
      <c r="C601" s="187" t="s">
        <v>1353</v>
      </c>
      <c r="D601" s="185"/>
      <c r="E601" s="186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48"/>
      <c r="Z601" s="148"/>
      <c r="AA601" s="148"/>
      <c r="AB601" s="148"/>
      <c r="AC601" s="148"/>
      <c r="AD601" s="148"/>
      <c r="AE601" s="148"/>
      <c r="AF601" s="148"/>
      <c r="AG601" s="148" t="s">
        <v>200</v>
      </c>
      <c r="AH601" s="148">
        <v>0</v>
      </c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</row>
    <row r="602" spans="1:60" outlineLevel="1" x14ac:dyDescent="0.2">
      <c r="A602" s="155"/>
      <c r="B602" s="156"/>
      <c r="C602" s="187" t="s">
        <v>1354</v>
      </c>
      <c r="D602" s="185"/>
      <c r="E602" s="186">
        <v>12</v>
      </c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48"/>
      <c r="Z602" s="148"/>
      <c r="AA602" s="148"/>
      <c r="AB602" s="148"/>
      <c r="AC602" s="148"/>
      <c r="AD602" s="148"/>
      <c r="AE602" s="148"/>
      <c r="AF602" s="148"/>
      <c r="AG602" s="148" t="s">
        <v>200</v>
      </c>
      <c r="AH602" s="148">
        <v>0</v>
      </c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</row>
    <row r="603" spans="1:60" outlineLevel="1" x14ac:dyDescent="0.2">
      <c r="A603" s="166">
        <v>202</v>
      </c>
      <c r="B603" s="167" t="s">
        <v>1801</v>
      </c>
      <c r="C603" s="181" t="s">
        <v>1802</v>
      </c>
      <c r="D603" s="168" t="s">
        <v>343</v>
      </c>
      <c r="E603" s="169">
        <v>12</v>
      </c>
      <c r="F603" s="170"/>
      <c r="G603" s="171">
        <f>ROUND(E603*F603,2)</f>
        <v>0</v>
      </c>
      <c r="H603" s="158">
        <v>0</v>
      </c>
      <c r="I603" s="157">
        <f>ROUND(E603*H603,2)</f>
        <v>0</v>
      </c>
      <c r="J603" s="158">
        <v>22.3</v>
      </c>
      <c r="K603" s="157">
        <f>ROUND(E603*J603,2)</f>
        <v>267.60000000000002</v>
      </c>
      <c r="L603" s="157">
        <v>21</v>
      </c>
      <c r="M603" s="157">
        <f>G603*(1+L603/100)</f>
        <v>0</v>
      </c>
      <c r="N603" s="157">
        <v>0</v>
      </c>
      <c r="O603" s="157">
        <f>ROUND(E603*N603,2)</f>
        <v>0</v>
      </c>
      <c r="P603" s="157">
        <v>0</v>
      </c>
      <c r="Q603" s="157">
        <f>ROUND(E603*P603,2)</f>
        <v>0</v>
      </c>
      <c r="R603" s="157"/>
      <c r="S603" s="157" t="s">
        <v>167</v>
      </c>
      <c r="T603" s="157" t="s">
        <v>168</v>
      </c>
      <c r="U603" s="157">
        <v>0</v>
      </c>
      <c r="V603" s="157">
        <f>ROUND(E603*U603,2)</f>
        <v>0</v>
      </c>
      <c r="W603" s="157"/>
      <c r="X603" s="157" t="s">
        <v>169</v>
      </c>
      <c r="Y603" s="148"/>
      <c r="Z603" s="148"/>
      <c r="AA603" s="148"/>
      <c r="AB603" s="148"/>
      <c r="AC603" s="148"/>
      <c r="AD603" s="148"/>
      <c r="AE603" s="148"/>
      <c r="AF603" s="148"/>
      <c r="AG603" s="148" t="s">
        <v>1780</v>
      </c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</row>
    <row r="604" spans="1:60" outlineLevel="1" x14ac:dyDescent="0.2">
      <c r="A604" s="155"/>
      <c r="B604" s="156"/>
      <c r="C604" s="187" t="s">
        <v>1353</v>
      </c>
      <c r="D604" s="185"/>
      <c r="E604" s="186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48"/>
      <c r="Z604" s="148"/>
      <c r="AA604" s="148"/>
      <c r="AB604" s="148"/>
      <c r="AC604" s="148"/>
      <c r="AD604" s="148"/>
      <c r="AE604" s="148"/>
      <c r="AF604" s="148"/>
      <c r="AG604" s="148" t="s">
        <v>200</v>
      </c>
      <c r="AH604" s="148">
        <v>0</v>
      </c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</row>
    <row r="605" spans="1:60" outlineLevel="1" x14ac:dyDescent="0.2">
      <c r="A605" s="155"/>
      <c r="B605" s="156"/>
      <c r="C605" s="187" t="s">
        <v>1354</v>
      </c>
      <c r="D605" s="185"/>
      <c r="E605" s="186">
        <v>12</v>
      </c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48"/>
      <c r="Z605" s="148"/>
      <c r="AA605" s="148"/>
      <c r="AB605" s="148"/>
      <c r="AC605" s="148"/>
      <c r="AD605" s="148"/>
      <c r="AE605" s="148"/>
      <c r="AF605" s="148"/>
      <c r="AG605" s="148" t="s">
        <v>200</v>
      </c>
      <c r="AH605" s="148">
        <v>0</v>
      </c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</row>
    <row r="606" spans="1:60" outlineLevel="1" x14ac:dyDescent="0.2">
      <c r="A606" s="166">
        <v>203</v>
      </c>
      <c r="B606" s="167" t="s">
        <v>1803</v>
      </c>
      <c r="C606" s="181" t="s">
        <v>1804</v>
      </c>
      <c r="D606" s="168" t="s">
        <v>343</v>
      </c>
      <c r="E606" s="169">
        <v>12</v>
      </c>
      <c r="F606" s="170"/>
      <c r="G606" s="171">
        <f>ROUND(E606*F606,2)</f>
        <v>0</v>
      </c>
      <c r="H606" s="158">
        <v>23.39</v>
      </c>
      <c r="I606" s="157">
        <f>ROUND(E606*H606,2)</f>
        <v>280.68</v>
      </c>
      <c r="J606" s="158">
        <v>0</v>
      </c>
      <c r="K606" s="157">
        <f>ROUND(E606*J606,2)</f>
        <v>0</v>
      </c>
      <c r="L606" s="157">
        <v>21</v>
      </c>
      <c r="M606" s="157">
        <f>G606*(1+L606/100)</f>
        <v>0</v>
      </c>
      <c r="N606" s="157">
        <v>0</v>
      </c>
      <c r="O606" s="157">
        <f>ROUND(E606*N606,2)</f>
        <v>0</v>
      </c>
      <c r="P606" s="157">
        <v>0</v>
      </c>
      <c r="Q606" s="157">
        <f>ROUND(E606*P606,2)</f>
        <v>0</v>
      </c>
      <c r="R606" s="157" t="s">
        <v>363</v>
      </c>
      <c r="S606" s="157" t="s">
        <v>187</v>
      </c>
      <c r="T606" s="157" t="s">
        <v>168</v>
      </c>
      <c r="U606" s="157">
        <v>0</v>
      </c>
      <c r="V606" s="157">
        <f>ROUND(E606*U606,2)</f>
        <v>0</v>
      </c>
      <c r="W606" s="157"/>
      <c r="X606" s="157" t="s">
        <v>183</v>
      </c>
      <c r="Y606" s="148"/>
      <c r="Z606" s="148"/>
      <c r="AA606" s="148"/>
      <c r="AB606" s="148"/>
      <c r="AC606" s="148"/>
      <c r="AD606" s="148"/>
      <c r="AE606" s="148"/>
      <c r="AF606" s="148"/>
      <c r="AG606" s="148" t="s">
        <v>184</v>
      </c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</row>
    <row r="607" spans="1:60" outlineLevel="1" x14ac:dyDescent="0.2">
      <c r="A607" s="155"/>
      <c r="B607" s="156"/>
      <c r="C607" s="187" t="s">
        <v>1353</v>
      </c>
      <c r="D607" s="185"/>
      <c r="E607" s="186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48"/>
      <c r="Z607" s="148"/>
      <c r="AA607" s="148"/>
      <c r="AB607" s="148"/>
      <c r="AC607" s="148"/>
      <c r="AD607" s="148"/>
      <c r="AE607" s="148"/>
      <c r="AF607" s="148"/>
      <c r="AG607" s="148" t="s">
        <v>200</v>
      </c>
      <c r="AH607" s="148">
        <v>0</v>
      </c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</row>
    <row r="608" spans="1:60" outlineLevel="1" x14ac:dyDescent="0.2">
      <c r="A608" s="155"/>
      <c r="B608" s="156"/>
      <c r="C608" s="187" t="s">
        <v>1354</v>
      </c>
      <c r="D608" s="185"/>
      <c r="E608" s="186">
        <v>12</v>
      </c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48"/>
      <c r="Z608" s="148"/>
      <c r="AA608" s="148"/>
      <c r="AB608" s="148"/>
      <c r="AC608" s="148"/>
      <c r="AD608" s="148"/>
      <c r="AE608" s="148"/>
      <c r="AF608" s="148"/>
      <c r="AG608" s="148" t="s">
        <v>200</v>
      </c>
      <c r="AH608" s="148">
        <v>0</v>
      </c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</row>
    <row r="609" spans="1:60" outlineLevel="1" x14ac:dyDescent="0.2">
      <c r="A609" s="166">
        <v>204</v>
      </c>
      <c r="B609" s="167" t="s">
        <v>1805</v>
      </c>
      <c r="C609" s="181" t="s">
        <v>1806</v>
      </c>
      <c r="D609" s="168" t="s">
        <v>242</v>
      </c>
      <c r="E609" s="169">
        <v>124</v>
      </c>
      <c r="F609" s="170"/>
      <c r="G609" s="171">
        <f>ROUND(E609*F609,2)</f>
        <v>0</v>
      </c>
      <c r="H609" s="158">
        <v>0</v>
      </c>
      <c r="I609" s="157">
        <f>ROUND(E609*H609,2)</f>
        <v>0</v>
      </c>
      <c r="J609" s="158">
        <v>24.2</v>
      </c>
      <c r="K609" s="157">
        <f>ROUND(E609*J609,2)</f>
        <v>3000.8</v>
      </c>
      <c r="L609" s="157">
        <v>21</v>
      </c>
      <c r="M609" s="157">
        <f>G609*(1+L609/100)</f>
        <v>0</v>
      </c>
      <c r="N609" s="157">
        <v>0</v>
      </c>
      <c r="O609" s="157">
        <f>ROUND(E609*N609,2)</f>
        <v>0</v>
      </c>
      <c r="P609" s="157">
        <v>0</v>
      </c>
      <c r="Q609" s="157">
        <f>ROUND(E609*P609,2)</f>
        <v>0</v>
      </c>
      <c r="R609" s="157"/>
      <c r="S609" s="157" t="s">
        <v>167</v>
      </c>
      <c r="T609" s="157" t="s">
        <v>168</v>
      </c>
      <c r="U609" s="157">
        <v>0</v>
      </c>
      <c r="V609" s="157">
        <f>ROUND(E609*U609,2)</f>
        <v>0</v>
      </c>
      <c r="W609" s="157"/>
      <c r="X609" s="157" t="s">
        <v>169</v>
      </c>
      <c r="Y609" s="148"/>
      <c r="Z609" s="148"/>
      <c r="AA609" s="148"/>
      <c r="AB609" s="148"/>
      <c r="AC609" s="148"/>
      <c r="AD609" s="148"/>
      <c r="AE609" s="148"/>
      <c r="AF609" s="148"/>
      <c r="AG609" s="148" t="s">
        <v>1780</v>
      </c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</row>
    <row r="610" spans="1:60" outlineLevel="1" x14ac:dyDescent="0.2">
      <c r="A610" s="155"/>
      <c r="B610" s="156"/>
      <c r="C610" s="187" t="s">
        <v>1807</v>
      </c>
      <c r="D610" s="185"/>
      <c r="E610" s="186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48"/>
      <c r="Z610" s="148"/>
      <c r="AA610" s="148"/>
      <c r="AB610" s="148"/>
      <c r="AC610" s="148"/>
      <c r="AD610" s="148"/>
      <c r="AE610" s="148"/>
      <c r="AF610" s="148"/>
      <c r="AG610" s="148" t="s">
        <v>200</v>
      </c>
      <c r="AH610" s="148">
        <v>0</v>
      </c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</row>
    <row r="611" spans="1:60" outlineLevel="1" x14ac:dyDescent="0.2">
      <c r="A611" s="155"/>
      <c r="B611" s="156"/>
      <c r="C611" s="187" t="s">
        <v>1808</v>
      </c>
      <c r="D611" s="185"/>
      <c r="E611" s="186">
        <v>124</v>
      </c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48"/>
      <c r="Z611" s="148"/>
      <c r="AA611" s="148"/>
      <c r="AB611" s="148"/>
      <c r="AC611" s="148"/>
      <c r="AD611" s="148"/>
      <c r="AE611" s="148"/>
      <c r="AF611" s="148"/>
      <c r="AG611" s="148" t="s">
        <v>200</v>
      </c>
      <c r="AH611" s="148">
        <v>0</v>
      </c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</row>
    <row r="612" spans="1:60" outlineLevel="1" x14ac:dyDescent="0.2">
      <c r="A612" s="166">
        <v>205</v>
      </c>
      <c r="B612" s="167" t="s">
        <v>1809</v>
      </c>
      <c r="C612" s="181" t="s">
        <v>1810</v>
      </c>
      <c r="D612" s="168" t="s">
        <v>242</v>
      </c>
      <c r="E612" s="169">
        <v>12</v>
      </c>
      <c r="F612" s="170"/>
      <c r="G612" s="171">
        <f>ROUND(E612*F612,2)</f>
        <v>0</v>
      </c>
      <c r="H612" s="158">
        <v>0</v>
      </c>
      <c r="I612" s="157">
        <f>ROUND(E612*H612,2)</f>
        <v>0</v>
      </c>
      <c r="J612" s="158">
        <v>39.299999999999997</v>
      </c>
      <c r="K612" s="157">
        <f>ROUND(E612*J612,2)</f>
        <v>471.6</v>
      </c>
      <c r="L612" s="157">
        <v>21</v>
      </c>
      <c r="M612" s="157">
        <f>G612*(1+L612/100)</f>
        <v>0</v>
      </c>
      <c r="N612" s="157">
        <v>0</v>
      </c>
      <c r="O612" s="157">
        <f>ROUND(E612*N612,2)</f>
        <v>0</v>
      </c>
      <c r="P612" s="157">
        <v>0</v>
      </c>
      <c r="Q612" s="157">
        <f>ROUND(E612*P612,2)</f>
        <v>0</v>
      </c>
      <c r="R612" s="157"/>
      <c r="S612" s="157" t="s">
        <v>167</v>
      </c>
      <c r="T612" s="157" t="s">
        <v>168</v>
      </c>
      <c r="U612" s="157">
        <v>0</v>
      </c>
      <c r="V612" s="157">
        <f>ROUND(E612*U612,2)</f>
        <v>0</v>
      </c>
      <c r="W612" s="157"/>
      <c r="X612" s="157" t="s">
        <v>169</v>
      </c>
      <c r="Y612" s="148"/>
      <c r="Z612" s="148"/>
      <c r="AA612" s="148"/>
      <c r="AB612" s="148"/>
      <c r="AC612" s="148"/>
      <c r="AD612" s="148"/>
      <c r="AE612" s="148"/>
      <c r="AF612" s="148"/>
      <c r="AG612" s="148" t="s">
        <v>1780</v>
      </c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</row>
    <row r="613" spans="1:60" outlineLevel="1" x14ac:dyDescent="0.2">
      <c r="A613" s="155"/>
      <c r="B613" s="156"/>
      <c r="C613" s="187" t="s">
        <v>1353</v>
      </c>
      <c r="D613" s="185"/>
      <c r="E613" s="186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48"/>
      <c r="Z613" s="148"/>
      <c r="AA613" s="148"/>
      <c r="AB613" s="148"/>
      <c r="AC613" s="148"/>
      <c r="AD613" s="148"/>
      <c r="AE613" s="148"/>
      <c r="AF613" s="148"/>
      <c r="AG613" s="148" t="s">
        <v>200</v>
      </c>
      <c r="AH613" s="148">
        <v>0</v>
      </c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</row>
    <row r="614" spans="1:60" outlineLevel="1" x14ac:dyDescent="0.2">
      <c r="A614" s="155"/>
      <c r="B614" s="156"/>
      <c r="C614" s="187" t="s">
        <v>1354</v>
      </c>
      <c r="D614" s="185"/>
      <c r="E614" s="186">
        <v>12</v>
      </c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48"/>
      <c r="Z614" s="148"/>
      <c r="AA614" s="148"/>
      <c r="AB614" s="148"/>
      <c r="AC614" s="148"/>
      <c r="AD614" s="148"/>
      <c r="AE614" s="148"/>
      <c r="AF614" s="148"/>
      <c r="AG614" s="148" t="s">
        <v>200</v>
      </c>
      <c r="AH614" s="148">
        <v>0</v>
      </c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</row>
    <row r="615" spans="1:60" outlineLevel="1" x14ac:dyDescent="0.2">
      <c r="A615" s="166">
        <v>206</v>
      </c>
      <c r="B615" s="167" t="s">
        <v>1811</v>
      </c>
      <c r="C615" s="181" t="s">
        <v>1812</v>
      </c>
      <c r="D615" s="168" t="s">
        <v>242</v>
      </c>
      <c r="E615" s="169">
        <v>48</v>
      </c>
      <c r="F615" s="170"/>
      <c r="G615" s="171">
        <f>ROUND(E615*F615,2)</f>
        <v>0</v>
      </c>
      <c r="H615" s="158">
        <v>0</v>
      </c>
      <c r="I615" s="157">
        <f>ROUND(E615*H615,2)</f>
        <v>0</v>
      </c>
      <c r="J615" s="158">
        <v>17.8</v>
      </c>
      <c r="K615" s="157">
        <f>ROUND(E615*J615,2)</f>
        <v>854.4</v>
      </c>
      <c r="L615" s="157">
        <v>21</v>
      </c>
      <c r="M615" s="157">
        <f>G615*(1+L615/100)</f>
        <v>0</v>
      </c>
      <c r="N615" s="157">
        <v>0</v>
      </c>
      <c r="O615" s="157">
        <f>ROUND(E615*N615,2)</f>
        <v>0</v>
      </c>
      <c r="P615" s="157">
        <v>0</v>
      </c>
      <c r="Q615" s="157">
        <f>ROUND(E615*P615,2)</f>
        <v>0</v>
      </c>
      <c r="R615" s="157"/>
      <c r="S615" s="157" t="s">
        <v>167</v>
      </c>
      <c r="T615" s="157" t="s">
        <v>168</v>
      </c>
      <c r="U615" s="157">
        <v>0</v>
      </c>
      <c r="V615" s="157">
        <f>ROUND(E615*U615,2)</f>
        <v>0</v>
      </c>
      <c r="W615" s="157"/>
      <c r="X615" s="157" t="s">
        <v>169</v>
      </c>
      <c r="Y615" s="148"/>
      <c r="Z615" s="148"/>
      <c r="AA615" s="148"/>
      <c r="AB615" s="148"/>
      <c r="AC615" s="148"/>
      <c r="AD615" s="148"/>
      <c r="AE615" s="148"/>
      <c r="AF615" s="148"/>
      <c r="AG615" s="148" t="s">
        <v>1780</v>
      </c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</row>
    <row r="616" spans="1:60" outlineLevel="1" x14ac:dyDescent="0.2">
      <c r="A616" s="155"/>
      <c r="B616" s="156"/>
      <c r="C616" s="187" t="s">
        <v>1741</v>
      </c>
      <c r="D616" s="185"/>
      <c r="E616" s="186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48"/>
      <c r="Z616" s="148"/>
      <c r="AA616" s="148"/>
      <c r="AB616" s="148"/>
      <c r="AC616" s="148"/>
      <c r="AD616" s="148"/>
      <c r="AE616" s="148"/>
      <c r="AF616" s="148"/>
      <c r="AG616" s="148" t="s">
        <v>200</v>
      </c>
      <c r="AH616" s="148">
        <v>0</v>
      </c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</row>
    <row r="617" spans="1:60" outlineLevel="1" x14ac:dyDescent="0.2">
      <c r="A617" s="155"/>
      <c r="B617" s="156"/>
      <c r="C617" s="187" t="s">
        <v>1742</v>
      </c>
      <c r="D617" s="185"/>
      <c r="E617" s="186">
        <v>48</v>
      </c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48"/>
      <c r="Z617" s="148"/>
      <c r="AA617" s="148"/>
      <c r="AB617" s="148"/>
      <c r="AC617" s="148"/>
      <c r="AD617" s="148"/>
      <c r="AE617" s="148"/>
      <c r="AF617" s="148"/>
      <c r="AG617" s="148" t="s">
        <v>200</v>
      </c>
      <c r="AH617" s="148">
        <v>0</v>
      </c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</row>
    <row r="618" spans="1:60" outlineLevel="1" x14ac:dyDescent="0.2">
      <c r="A618" s="166">
        <v>207</v>
      </c>
      <c r="B618" s="167" t="s">
        <v>1813</v>
      </c>
      <c r="C618" s="181" t="s">
        <v>1814</v>
      </c>
      <c r="D618" s="168" t="s">
        <v>242</v>
      </c>
      <c r="E618" s="169">
        <v>12</v>
      </c>
      <c r="F618" s="170"/>
      <c r="G618" s="171">
        <f>ROUND(E618*F618,2)</f>
        <v>0</v>
      </c>
      <c r="H618" s="158">
        <v>0</v>
      </c>
      <c r="I618" s="157">
        <f>ROUND(E618*H618,2)</f>
        <v>0</v>
      </c>
      <c r="J618" s="158">
        <v>189</v>
      </c>
      <c r="K618" s="157">
        <f>ROUND(E618*J618,2)</f>
        <v>2268</v>
      </c>
      <c r="L618" s="157">
        <v>21</v>
      </c>
      <c r="M618" s="157">
        <f>G618*(1+L618/100)</f>
        <v>0</v>
      </c>
      <c r="N618" s="157">
        <v>0</v>
      </c>
      <c r="O618" s="157">
        <f>ROUND(E618*N618,2)</f>
        <v>0</v>
      </c>
      <c r="P618" s="157">
        <v>0</v>
      </c>
      <c r="Q618" s="157">
        <f>ROUND(E618*P618,2)</f>
        <v>0</v>
      </c>
      <c r="R618" s="157"/>
      <c r="S618" s="157" t="s">
        <v>167</v>
      </c>
      <c r="T618" s="157" t="s">
        <v>168</v>
      </c>
      <c r="U618" s="157">
        <v>0</v>
      </c>
      <c r="V618" s="157">
        <f>ROUND(E618*U618,2)</f>
        <v>0</v>
      </c>
      <c r="W618" s="157"/>
      <c r="X618" s="157" t="s">
        <v>169</v>
      </c>
      <c r="Y618" s="148"/>
      <c r="Z618" s="148"/>
      <c r="AA618" s="148"/>
      <c r="AB618" s="148"/>
      <c r="AC618" s="148"/>
      <c r="AD618" s="148"/>
      <c r="AE618" s="148"/>
      <c r="AF618" s="148"/>
      <c r="AG618" s="148" t="s">
        <v>1780</v>
      </c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</row>
    <row r="619" spans="1:60" outlineLevel="1" x14ac:dyDescent="0.2">
      <c r="A619" s="155"/>
      <c r="B619" s="156"/>
      <c r="C619" s="187" t="s">
        <v>1353</v>
      </c>
      <c r="D619" s="185"/>
      <c r="E619" s="186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48"/>
      <c r="Z619" s="148"/>
      <c r="AA619" s="148"/>
      <c r="AB619" s="148"/>
      <c r="AC619" s="148"/>
      <c r="AD619" s="148"/>
      <c r="AE619" s="148"/>
      <c r="AF619" s="148"/>
      <c r="AG619" s="148" t="s">
        <v>200</v>
      </c>
      <c r="AH619" s="148">
        <v>0</v>
      </c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</row>
    <row r="620" spans="1:60" outlineLevel="1" x14ac:dyDescent="0.2">
      <c r="A620" s="155"/>
      <c r="B620" s="156"/>
      <c r="C620" s="187" t="s">
        <v>1354</v>
      </c>
      <c r="D620" s="185"/>
      <c r="E620" s="186">
        <v>12</v>
      </c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48"/>
      <c r="Z620" s="148"/>
      <c r="AA620" s="148"/>
      <c r="AB620" s="148"/>
      <c r="AC620" s="148"/>
      <c r="AD620" s="148"/>
      <c r="AE620" s="148"/>
      <c r="AF620" s="148"/>
      <c r="AG620" s="148" t="s">
        <v>200</v>
      </c>
      <c r="AH620" s="148">
        <v>0</v>
      </c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</row>
    <row r="621" spans="1:60" outlineLevel="1" x14ac:dyDescent="0.2">
      <c r="A621" s="166">
        <v>208</v>
      </c>
      <c r="B621" s="167" t="s">
        <v>1815</v>
      </c>
      <c r="C621" s="181" t="s">
        <v>1816</v>
      </c>
      <c r="D621" s="168" t="s">
        <v>242</v>
      </c>
      <c r="E621" s="169">
        <v>12</v>
      </c>
      <c r="F621" s="170"/>
      <c r="G621" s="171">
        <f>ROUND(E621*F621,2)</f>
        <v>0</v>
      </c>
      <c r="H621" s="158">
        <v>0</v>
      </c>
      <c r="I621" s="157">
        <f>ROUND(E621*H621,2)</f>
        <v>0</v>
      </c>
      <c r="J621" s="158">
        <v>155.5</v>
      </c>
      <c r="K621" s="157">
        <f>ROUND(E621*J621,2)</f>
        <v>1866</v>
      </c>
      <c r="L621" s="157">
        <v>21</v>
      </c>
      <c r="M621" s="157">
        <f>G621*(1+L621/100)</f>
        <v>0</v>
      </c>
      <c r="N621" s="157">
        <v>0</v>
      </c>
      <c r="O621" s="157">
        <f>ROUND(E621*N621,2)</f>
        <v>0</v>
      </c>
      <c r="P621" s="157">
        <v>0</v>
      </c>
      <c r="Q621" s="157">
        <f>ROUND(E621*P621,2)</f>
        <v>0</v>
      </c>
      <c r="R621" s="157"/>
      <c r="S621" s="157" t="s">
        <v>167</v>
      </c>
      <c r="T621" s="157" t="s">
        <v>168</v>
      </c>
      <c r="U621" s="157">
        <v>0</v>
      </c>
      <c r="V621" s="157">
        <f>ROUND(E621*U621,2)</f>
        <v>0</v>
      </c>
      <c r="W621" s="157"/>
      <c r="X621" s="157" t="s">
        <v>169</v>
      </c>
      <c r="Y621" s="148"/>
      <c r="Z621" s="148"/>
      <c r="AA621" s="148"/>
      <c r="AB621" s="148"/>
      <c r="AC621" s="148"/>
      <c r="AD621" s="148"/>
      <c r="AE621" s="148"/>
      <c r="AF621" s="148"/>
      <c r="AG621" s="148" t="s">
        <v>1780</v>
      </c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</row>
    <row r="622" spans="1:60" outlineLevel="1" x14ac:dyDescent="0.2">
      <c r="A622" s="155"/>
      <c r="B622" s="156"/>
      <c r="C622" s="187" t="s">
        <v>1353</v>
      </c>
      <c r="D622" s="185"/>
      <c r="E622" s="186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48"/>
      <c r="Z622" s="148"/>
      <c r="AA622" s="148"/>
      <c r="AB622" s="148"/>
      <c r="AC622" s="148"/>
      <c r="AD622" s="148"/>
      <c r="AE622" s="148"/>
      <c r="AF622" s="148"/>
      <c r="AG622" s="148" t="s">
        <v>200</v>
      </c>
      <c r="AH622" s="148">
        <v>0</v>
      </c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</row>
    <row r="623" spans="1:60" outlineLevel="1" x14ac:dyDescent="0.2">
      <c r="A623" s="155"/>
      <c r="B623" s="156"/>
      <c r="C623" s="187" t="s">
        <v>1354</v>
      </c>
      <c r="D623" s="185"/>
      <c r="E623" s="186">
        <v>12</v>
      </c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48"/>
      <c r="Z623" s="148"/>
      <c r="AA623" s="148"/>
      <c r="AB623" s="148"/>
      <c r="AC623" s="148"/>
      <c r="AD623" s="148"/>
      <c r="AE623" s="148"/>
      <c r="AF623" s="148"/>
      <c r="AG623" s="148" t="s">
        <v>200</v>
      </c>
      <c r="AH623" s="148">
        <v>0</v>
      </c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</row>
    <row r="624" spans="1:60" ht="25.5" x14ac:dyDescent="0.2">
      <c r="A624" s="160" t="s">
        <v>162</v>
      </c>
      <c r="B624" s="161" t="s">
        <v>133</v>
      </c>
      <c r="C624" s="179" t="s">
        <v>134</v>
      </c>
      <c r="D624" s="162"/>
      <c r="E624" s="163"/>
      <c r="F624" s="164"/>
      <c r="G624" s="165">
        <f>SUMIF(AG625:AG660,"&lt;&gt;NOR",G625:G660)</f>
        <v>0</v>
      </c>
      <c r="H624" s="159"/>
      <c r="I624" s="159">
        <f>SUM(I625:I660)</f>
        <v>3087.64</v>
      </c>
      <c r="J624" s="159"/>
      <c r="K624" s="159">
        <f>SUM(K625:K660)</f>
        <v>15281.25</v>
      </c>
      <c r="L624" s="159"/>
      <c r="M624" s="159">
        <f>SUM(M625:M660)</f>
        <v>0</v>
      </c>
      <c r="N624" s="159"/>
      <c r="O624" s="159">
        <f>SUM(O625:O660)</f>
        <v>0</v>
      </c>
      <c r="P624" s="159"/>
      <c r="Q624" s="159">
        <f>SUM(Q625:Q660)</f>
        <v>0</v>
      </c>
      <c r="R624" s="159"/>
      <c r="S624" s="159"/>
      <c r="T624" s="159"/>
      <c r="U624" s="159"/>
      <c r="V624" s="159">
        <f>SUM(V625:V660)</f>
        <v>0</v>
      </c>
      <c r="W624" s="159"/>
      <c r="X624" s="159"/>
      <c r="Y624" s="148"/>
      <c r="AG624" t="s">
        <v>163</v>
      </c>
    </row>
    <row r="625" spans="1:60" outlineLevel="1" x14ac:dyDescent="0.2">
      <c r="A625" s="166">
        <v>209</v>
      </c>
      <c r="B625" s="167" t="s">
        <v>1817</v>
      </c>
      <c r="C625" s="181" t="s">
        <v>1818</v>
      </c>
      <c r="D625" s="168" t="s">
        <v>343</v>
      </c>
      <c r="E625" s="169">
        <v>25</v>
      </c>
      <c r="F625" s="170"/>
      <c r="G625" s="171">
        <f>ROUND(E625*F625,2)</f>
        <v>0</v>
      </c>
      <c r="H625" s="158">
        <v>0</v>
      </c>
      <c r="I625" s="157">
        <f>ROUND(E625*H625,2)</f>
        <v>0</v>
      </c>
      <c r="J625" s="158">
        <v>6.91</v>
      </c>
      <c r="K625" s="157">
        <f>ROUND(E625*J625,2)</f>
        <v>172.75</v>
      </c>
      <c r="L625" s="157">
        <v>21</v>
      </c>
      <c r="M625" s="157">
        <f>G625*(1+L625/100)</f>
        <v>0</v>
      </c>
      <c r="N625" s="157">
        <v>0</v>
      </c>
      <c r="O625" s="157">
        <f>ROUND(E625*N625,2)</f>
        <v>0</v>
      </c>
      <c r="P625" s="157">
        <v>0</v>
      </c>
      <c r="Q625" s="157">
        <f>ROUND(E625*P625,2)</f>
        <v>0</v>
      </c>
      <c r="R625" s="157"/>
      <c r="S625" s="157" t="s">
        <v>167</v>
      </c>
      <c r="T625" s="157" t="s">
        <v>168</v>
      </c>
      <c r="U625" s="157">
        <v>0</v>
      </c>
      <c r="V625" s="157">
        <f>ROUND(E625*U625,2)</f>
        <v>0</v>
      </c>
      <c r="W625" s="157"/>
      <c r="X625" s="157" t="s">
        <v>169</v>
      </c>
      <c r="Y625" s="148"/>
      <c r="Z625" s="148"/>
      <c r="AA625" s="148"/>
      <c r="AB625" s="148"/>
      <c r="AC625" s="148"/>
      <c r="AD625" s="148"/>
      <c r="AE625" s="148"/>
      <c r="AF625" s="148"/>
      <c r="AG625" s="148" t="s">
        <v>1780</v>
      </c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</row>
    <row r="626" spans="1:60" outlineLevel="1" x14ac:dyDescent="0.2">
      <c r="A626" s="155"/>
      <c r="B626" s="156"/>
      <c r="C626" s="187" t="s">
        <v>1377</v>
      </c>
      <c r="D626" s="185"/>
      <c r="E626" s="186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48"/>
      <c r="Z626" s="148"/>
      <c r="AA626" s="148"/>
      <c r="AB626" s="148"/>
      <c r="AC626" s="148"/>
      <c r="AD626" s="148"/>
      <c r="AE626" s="148"/>
      <c r="AF626" s="148"/>
      <c r="AG626" s="148" t="s">
        <v>200</v>
      </c>
      <c r="AH626" s="148">
        <v>0</v>
      </c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</row>
    <row r="627" spans="1:60" outlineLevel="1" x14ac:dyDescent="0.2">
      <c r="A627" s="155"/>
      <c r="B627" s="156"/>
      <c r="C627" s="187" t="s">
        <v>1378</v>
      </c>
      <c r="D627" s="185"/>
      <c r="E627" s="186">
        <v>25</v>
      </c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48"/>
      <c r="Z627" s="148"/>
      <c r="AA627" s="148"/>
      <c r="AB627" s="148"/>
      <c r="AC627" s="148"/>
      <c r="AD627" s="148"/>
      <c r="AE627" s="148"/>
      <c r="AF627" s="148"/>
      <c r="AG627" s="148" t="s">
        <v>200</v>
      </c>
      <c r="AH627" s="148">
        <v>0</v>
      </c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</row>
    <row r="628" spans="1:60" outlineLevel="1" x14ac:dyDescent="0.2">
      <c r="A628" s="166">
        <v>210</v>
      </c>
      <c r="B628" s="167" t="s">
        <v>1819</v>
      </c>
      <c r="C628" s="181" t="s">
        <v>1820</v>
      </c>
      <c r="D628" s="168" t="s">
        <v>343</v>
      </c>
      <c r="E628" s="169">
        <v>25</v>
      </c>
      <c r="F628" s="170"/>
      <c r="G628" s="171">
        <f>ROUND(E628*F628,2)</f>
        <v>0</v>
      </c>
      <c r="H628" s="158">
        <v>4.09</v>
      </c>
      <c r="I628" s="157">
        <f>ROUND(E628*H628,2)</f>
        <v>102.25</v>
      </c>
      <c r="J628" s="158">
        <v>0</v>
      </c>
      <c r="K628" s="157">
        <f>ROUND(E628*J628,2)</f>
        <v>0</v>
      </c>
      <c r="L628" s="157">
        <v>21</v>
      </c>
      <c r="M628" s="157">
        <f>G628*(1+L628/100)</f>
        <v>0</v>
      </c>
      <c r="N628" s="157">
        <v>0</v>
      </c>
      <c r="O628" s="157">
        <f>ROUND(E628*N628,2)</f>
        <v>0</v>
      </c>
      <c r="P628" s="157">
        <v>0</v>
      </c>
      <c r="Q628" s="157">
        <f>ROUND(E628*P628,2)</f>
        <v>0</v>
      </c>
      <c r="R628" s="157" t="s">
        <v>363</v>
      </c>
      <c r="S628" s="157" t="s">
        <v>187</v>
      </c>
      <c r="T628" s="157" t="s">
        <v>168</v>
      </c>
      <c r="U628" s="157">
        <v>0</v>
      </c>
      <c r="V628" s="157">
        <f>ROUND(E628*U628,2)</f>
        <v>0</v>
      </c>
      <c r="W628" s="157"/>
      <c r="X628" s="157" t="s">
        <v>183</v>
      </c>
      <c r="Y628" s="148"/>
      <c r="Z628" s="148"/>
      <c r="AA628" s="148"/>
      <c r="AB628" s="148"/>
      <c r="AC628" s="148"/>
      <c r="AD628" s="148"/>
      <c r="AE628" s="148"/>
      <c r="AF628" s="148"/>
      <c r="AG628" s="148" t="s">
        <v>1330</v>
      </c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</row>
    <row r="629" spans="1:60" outlineLevel="1" x14ac:dyDescent="0.2">
      <c r="A629" s="155"/>
      <c r="B629" s="156"/>
      <c r="C629" s="187" t="s">
        <v>1377</v>
      </c>
      <c r="D629" s="185"/>
      <c r="E629" s="186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  <c r="Q629" s="157"/>
      <c r="R629" s="157"/>
      <c r="S629" s="157"/>
      <c r="T629" s="157"/>
      <c r="U629" s="157"/>
      <c r="V629" s="157"/>
      <c r="W629" s="157"/>
      <c r="X629" s="157"/>
      <c r="Y629" s="148"/>
      <c r="Z629" s="148"/>
      <c r="AA629" s="148"/>
      <c r="AB629" s="148"/>
      <c r="AC629" s="148"/>
      <c r="AD629" s="148"/>
      <c r="AE629" s="148"/>
      <c r="AF629" s="148"/>
      <c r="AG629" s="148" t="s">
        <v>200</v>
      </c>
      <c r="AH629" s="148">
        <v>0</v>
      </c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</row>
    <row r="630" spans="1:60" outlineLevel="1" x14ac:dyDescent="0.2">
      <c r="A630" s="155"/>
      <c r="B630" s="156"/>
      <c r="C630" s="187" t="s">
        <v>1378</v>
      </c>
      <c r="D630" s="185"/>
      <c r="E630" s="186">
        <v>25</v>
      </c>
      <c r="F630" s="15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  <c r="Q630" s="157"/>
      <c r="R630" s="157"/>
      <c r="S630" s="157"/>
      <c r="T630" s="157"/>
      <c r="U630" s="157"/>
      <c r="V630" s="157"/>
      <c r="W630" s="157"/>
      <c r="X630" s="157"/>
      <c r="Y630" s="148"/>
      <c r="Z630" s="148"/>
      <c r="AA630" s="148"/>
      <c r="AB630" s="148"/>
      <c r="AC630" s="148"/>
      <c r="AD630" s="148"/>
      <c r="AE630" s="148"/>
      <c r="AF630" s="148"/>
      <c r="AG630" s="148" t="s">
        <v>200</v>
      </c>
      <c r="AH630" s="148">
        <v>0</v>
      </c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</row>
    <row r="631" spans="1:60" outlineLevel="1" x14ac:dyDescent="0.2">
      <c r="A631" s="166">
        <v>211</v>
      </c>
      <c r="B631" s="167" t="s">
        <v>1821</v>
      </c>
      <c r="C631" s="181" t="s">
        <v>1822</v>
      </c>
      <c r="D631" s="168" t="s">
        <v>343</v>
      </c>
      <c r="E631" s="169">
        <v>50</v>
      </c>
      <c r="F631" s="170"/>
      <c r="G631" s="171">
        <f>ROUND(E631*F631,2)</f>
        <v>0</v>
      </c>
      <c r="H631" s="158">
        <v>0</v>
      </c>
      <c r="I631" s="157">
        <f>ROUND(E631*H631,2)</f>
        <v>0</v>
      </c>
      <c r="J631" s="158">
        <v>27.3</v>
      </c>
      <c r="K631" s="157">
        <f>ROUND(E631*J631,2)</f>
        <v>1365</v>
      </c>
      <c r="L631" s="157">
        <v>21</v>
      </c>
      <c r="M631" s="157">
        <f>G631*(1+L631/100)</f>
        <v>0</v>
      </c>
      <c r="N631" s="157">
        <v>0</v>
      </c>
      <c r="O631" s="157">
        <f>ROUND(E631*N631,2)</f>
        <v>0</v>
      </c>
      <c r="P631" s="157">
        <v>0</v>
      </c>
      <c r="Q631" s="157">
        <f>ROUND(E631*P631,2)</f>
        <v>0</v>
      </c>
      <c r="R631" s="157"/>
      <c r="S631" s="157" t="s">
        <v>167</v>
      </c>
      <c r="T631" s="157" t="s">
        <v>168</v>
      </c>
      <c r="U631" s="157">
        <v>0</v>
      </c>
      <c r="V631" s="157">
        <f>ROUND(E631*U631,2)</f>
        <v>0</v>
      </c>
      <c r="W631" s="157"/>
      <c r="X631" s="157" t="s">
        <v>169</v>
      </c>
      <c r="Y631" s="148"/>
      <c r="Z631" s="148"/>
      <c r="AA631" s="148"/>
      <c r="AB631" s="148"/>
      <c r="AC631" s="148"/>
      <c r="AD631" s="148"/>
      <c r="AE631" s="148"/>
      <c r="AF631" s="148"/>
      <c r="AG631" s="148" t="s">
        <v>1780</v>
      </c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</row>
    <row r="632" spans="1:60" outlineLevel="1" x14ac:dyDescent="0.2">
      <c r="A632" s="155"/>
      <c r="B632" s="156"/>
      <c r="C632" s="187" t="s">
        <v>1823</v>
      </c>
      <c r="D632" s="185"/>
      <c r="E632" s="186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48"/>
      <c r="Z632" s="148"/>
      <c r="AA632" s="148"/>
      <c r="AB632" s="148"/>
      <c r="AC632" s="148"/>
      <c r="AD632" s="148"/>
      <c r="AE632" s="148"/>
      <c r="AF632" s="148"/>
      <c r="AG632" s="148" t="s">
        <v>200</v>
      </c>
      <c r="AH632" s="148">
        <v>0</v>
      </c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</row>
    <row r="633" spans="1:60" outlineLevel="1" x14ac:dyDescent="0.2">
      <c r="A633" s="155"/>
      <c r="B633" s="156"/>
      <c r="C633" s="187" t="s">
        <v>1208</v>
      </c>
      <c r="D633" s="185"/>
      <c r="E633" s="186">
        <v>50</v>
      </c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48"/>
      <c r="Z633" s="148"/>
      <c r="AA633" s="148"/>
      <c r="AB633" s="148"/>
      <c r="AC633" s="148"/>
      <c r="AD633" s="148"/>
      <c r="AE633" s="148"/>
      <c r="AF633" s="148"/>
      <c r="AG633" s="148" t="s">
        <v>200</v>
      </c>
      <c r="AH633" s="148">
        <v>0</v>
      </c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</row>
    <row r="634" spans="1:60" outlineLevel="1" x14ac:dyDescent="0.2">
      <c r="A634" s="166">
        <v>212</v>
      </c>
      <c r="B634" s="167" t="s">
        <v>1824</v>
      </c>
      <c r="C634" s="181" t="s">
        <v>1825</v>
      </c>
      <c r="D634" s="168" t="s">
        <v>343</v>
      </c>
      <c r="E634" s="169">
        <v>50</v>
      </c>
      <c r="F634" s="170"/>
      <c r="G634" s="171">
        <f>ROUND(E634*F634,2)</f>
        <v>0</v>
      </c>
      <c r="H634" s="158">
        <v>6.53</v>
      </c>
      <c r="I634" s="157">
        <f>ROUND(E634*H634,2)</f>
        <v>326.5</v>
      </c>
      <c r="J634" s="158">
        <v>0</v>
      </c>
      <c r="K634" s="157">
        <f>ROUND(E634*J634,2)</f>
        <v>0</v>
      </c>
      <c r="L634" s="157">
        <v>21</v>
      </c>
      <c r="M634" s="157">
        <f>G634*(1+L634/100)</f>
        <v>0</v>
      </c>
      <c r="N634" s="157">
        <v>0</v>
      </c>
      <c r="O634" s="157">
        <f>ROUND(E634*N634,2)</f>
        <v>0</v>
      </c>
      <c r="P634" s="157">
        <v>0</v>
      </c>
      <c r="Q634" s="157">
        <f>ROUND(E634*P634,2)</f>
        <v>0</v>
      </c>
      <c r="R634" s="157" t="s">
        <v>363</v>
      </c>
      <c r="S634" s="157" t="s">
        <v>187</v>
      </c>
      <c r="T634" s="157" t="s">
        <v>168</v>
      </c>
      <c r="U634" s="157">
        <v>0</v>
      </c>
      <c r="V634" s="157">
        <f>ROUND(E634*U634,2)</f>
        <v>0</v>
      </c>
      <c r="W634" s="157"/>
      <c r="X634" s="157" t="s">
        <v>183</v>
      </c>
      <c r="Y634" s="148"/>
      <c r="Z634" s="148"/>
      <c r="AA634" s="148"/>
      <c r="AB634" s="148"/>
      <c r="AC634" s="148"/>
      <c r="AD634" s="148"/>
      <c r="AE634" s="148"/>
      <c r="AF634" s="148"/>
      <c r="AG634" s="148" t="s">
        <v>184</v>
      </c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</row>
    <row r="635" spans="1:60" outlineLevel="1" x14ac:dyDescent="0.2">
      <c r="A635" s="155"/>
      <c r="B635" s="156"/>
      <c r="C635" s="187" t="s">
        <v>1823</v>
      </c>
      <c r="D635" s="185"/>
      <c r="E635" s="186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48"/>
      <c r="Z635" s="148"/>
      <c r="AA635" s="148"/>
      <c r="AB635" s="148"/>
      <c r="AC635" s="148"/>
      <c r="AD635" s="148"/>
      <c r="AE635" s="148"/>
      <c r="AF635" s="148"/>
      <c r="AG635" s="148" t="s">
        <v>200</v>
      </c>
      <c r="AH635" s="148">
        <v>0</v>
      </c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</row>
    <row r="636" spans="1:60" outlineLevel="1" x14ac:dyDescent="0.2">
      <c r="A636" s="155"/>
      <c r="B636" s="156"/>
      <c r="C636" s="187" t="s">
        <v>1208</v>
      </c>
      <c r="D636" s="185"/>
      <c r="E636" s="186">
        <v>50</v>
      </c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48"/>
      <c r="Z636" s="148"/>
      <c r="AA636" s="148"/>
      <c r="AB636" s="148"/>
      <c r="AC636" s="148"/>
      <c r="AD636" s="148"/>
      <c r="AE636" s="148"/>
      <c r="AF636" s="148"/>
      <c r="AG636" s="148" t="s">
        <v>200</v>
      </c>
      <c r="AH636" s="148">
        <v>0</v>
      </c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</row>
    <row r="637" spans="1:60" outlineLevel="1" x14ac:dyDescent="0.2">
      <c r="A637" s="166">
        <v>213</v>
      </c>
      <c r="B637" s="167" t="s">
        <v>1826</v>
      </c>
      <c r="C637" s="181" t="s">
        <v>1827</v>
      </c>
      <c r="D637" s="168" t="s">
        <v>343</v>
      </c>
      <c r="E637" s="169">
        <v>125</v>
      </c>
      <c r="F637" s="170"/>
      <c r="G637" s="171">
        <f>ROUND(E637*F637,2)</f>
        <v>0</v>
      </c>
      <c r="H637" s="158">
        <v>0</v>
      </c>
      <c r="I637" s="157">
        <f>ROUND(E637*H637,2)</f>
        <v>0</v>
      </c>
      <c r="J637" s="158">
        <v>41.8</v>
      </c>
      <c r="K637" s="157">
        <f>ROUND(E637*J637,2)</f>
        <v>5225</v>
      </c>
      <c r="L637" s="157">
        <v>21</v>
      </c>
      <c r="M637" s="157">
        <f>G637*(1+L637/100)</f>
        <v>0</v>
      </c>
      <c r="N637" s="157">
        <v>0</v>
      </c>
      <c r="O637" s="157">
        <f>ROUND(E637*N637,2)</f>
        <v>0</v>
      </c>
      <c r="P637" s="157">
        <v>0</v>
      </c>
      <c r="Q637" s="157">
        <f>ROUND(E637*P637,2)</f>
        <v>0</v>
      </c>
      <c r="R637" s="157"/>
      <c r="S637" s="157" t="s">
        <v>167</v>
      </c>
      <c r="T637" s="157" t="s">
        <v>168</v>
      </c>
      <c r="U637" s="157">
        <v>0</v>
      </c>
      <c r="V637" s="157">
        <f>ROUND(E637*U637,2)</f>
        <v>0</v>
      </c>
      <c r="W637" s="157"/>
      <c r="X637" s="157" t="s">
        <v>169</v>
      </c>
      <c r="Y637" s="148"/>
      <c r="Z637" s="148"/>
      <c r="AA637" s="148"/>
      <c r="AB637" s="148"/>
      <c r="AC637" s="148"/>
      <c r="AD637" s="148"/>
      <c r="AE637" s="148"/>
      <c r="AF637" s="148"/>
      <c r="AG637" s="148" t="s">
        <v>1780</v>
      </c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</row>
    <row r="638" spans="1:60" outlineLevel="1" x14ac:dyDescent="0.2">
      <c r="A638" s="155"/>
      <c r="B638" s="156"/>
      <c r="C638" s="187" t="s">
        <v>1828</v>
      </c>
      <c r="D638" s="185"/>
      <c r="E638" s="186"/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48"/>
      <c r="Z638" s="148"/>
      <c r="AA638" s="148"/>
      <c r="AB638" s="148"/>
      <c r="AC638" s="148"/>
      <c r="AD638" s="148"/>
      <c r="AE638" s="148"/>
      <c r="AF638" s="148"/>
      <c r="AG638" s="148" t="s">
        <v>200</v>
      </c>
      <c r="AH638" s="148">
        <v>0</v>
      </c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</row>
    <row r="639" spans="1:60" outlineLevel="1" x14ac:dyDescent="0.2">
      <c r="A639" s="155"/>
      <c r="B639" s="156"/>
      <c r="C639" s="187" t="s">
        <v>1829</v>
      </c>
      <c r="D639" s="185"/>
      <c r="E639" s="186">
        <v>125</v>
      </c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48"/>
      <c r="Z639" s="148"/>
      <c r="AA639" s="148"/>
      <c r="AB639" s="148"/>
      <c r="AC639" s="148"/>
      <c r="AD639" s="148"/>
      <c r="AE639" s="148"/>
      <c r="AF639" s="148"/>
      <c r="AG639" s="148" t="s">
        <v>200</v>
      </c>
      <c r="AH639" s="148">
        <v>0</v>
      </c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</row>
    <row r="640" spans="1:60" outlineLevel="1" x14ac:dyDescent="0.2">
      <c r="A640" s="166">
        <v>214</v>
      </c>
      <c r="B640" s="167" t="s">
        <v>1830</v>
      </c>
      <c r="C640" s="181" t="s">
        <v>1831</v>
      </c>
      <c r="D640" s="168" t="s">
        <v>343</v>
      </c>
      <c r="E640" s="169">
        <v>125</v>
      </c>
      <c r="F640" s="170"/>
      <c r="G640" s="171">
        <f>ROUND(E640*F640,2)</f>
        <v>0</v>
      </c>
      <c r="H640" s="158">
        <v>12.47</v>
      </c>
      <c r="I640" s="157">
        <f>ROUND(E640*H640,2)</f>
        <v>1558.75</v>
      </c>
      <c r="J640" s="158">
        <v>0</v>
      </c>
      <c r="K640" s="157">
        <f>ROUND(E640*J640,2)</f>
        <v>0</v>
      </c>
      <c r="L640" s="157">
        <v>21</v>
      </c>
      <c r="M640" s="157">
        <f>G640*(1+L640/100)</f>
        <v>0</v>
      </c>
      <c r="N640" s="157">
        <v>0</v>
      </c>
      <c r="O640" s="157">
        <f>ROUND(E640*N640,2)</f>
        <v>0</v>
      </c>
      <c r="P640" s="157">
        <v>0</v>
      </c>
      <c r="Q640" s="157">
        <f>ROUND(E640*P640,2)</f>
        <v>0</v>
      </c>
      <c r="R640" s="157" t="s">
        <v>363</v>
      </c>
      <c r="S640" s="157" t="s">
        <v>187</v>
      </c>
      <c r="T640" s="157" t="s">
        <v>168</v>
      </c>
      <c r="U640" s="157">
        <v>0</v>
      </c>
      <c r="V640" s="157">
        <f>ROUND(E640*U640,2)</f>
        <v>0</v>
      </c>
      <c r="W640" s="157"/>
      <c r="X640" s="157" t="s">
        <v>183</v>
      </c>
      <c r="Y640" s="148"/>
      <c r="Z640" s="148"/>
      <c r="AA640" s="148"/>
      <c r="AB640" s="148"/>
      <c r="AC640" s="148"/>
      <c r="AD640" s="148"/>
      <c r="AE640" s="148"/>
      <c r="AF640" s="148"/>
      <c r="AG640" s="148" t="s">
        <v>1330</v>
      </c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</row>
    <row r="641" spans="1:60" outlineLevel="1" x14ac:dyDescent="0.2">
      <c r="A641" s="155"/>
      <c r="B641" s="156"/>
      <c r="C641" s="187" t="s">
        <v>1828</v>
      </c>
      <c r="D641" s="185"/>
      <c r="E641" s="186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48"/>
      <c r="Z641" s="148"/>
      <c r="AA641" s="148"/>
      <c r="AB641" s="148"/>
      <c r="AC641" s="148"/>
      <c r="AD641" s="148"/>
      <c r="AE641" s="148"/>
      <c r="AF641" s="148"/>
      <c r="AG641" s="148" t="s">
        <v>200</v>
      </c>
      <c r="AH641" s="148">
        <v>0</v>
      </c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</row>
    <row r="642" spans="1:60" outlineLevel="1" x14ac:dyDescent="0.2">
      <c r="A642" s="155"/>
      <c r="B642" s="156"/>
      <c r="C642" s="187" t="s">
        <v>1829</v>
      </c>
      <c r="D642" s="185"/>
      <c r="E642" s="186">
        <v>125</v>
      </c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48"/>
      <c r="Z642" s="148"/>
      <c r="AA642" s="148"/>
      <c r="AB642" s="148"/>
      <c r="AC642" s="148"/>
      <c r="AD642" s="148"/>
      <c r="AE642" s="148"/>
      <c r="AF642" s="148"/>
      <c r="AG642" s="148" t="s">
        <v>200</v>
      </c>
      <c r="AH642" s="148">
        <v>0</v>
      </c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</row>
    <row r="643" spans="1:60" outlineLevel="1" x14ac:dyDescent="0.2">
      <c r="A643" s="166">
        <v>215</v>
      </c>
      <c r="B643" s="167" t="s">
        <v>1832</v>
      </c>
      <c r="C643" s="181" t="s">
        <v>1833</v>
      </c>
      <c r="D643" s="168" t="s">
        <v>343</v>
      </c>
      <c r="E643" s="169">
        <v>12</v>
      </c>
      <c r="F643" s="170"/>
      <c r="G643" s="171">
        <f>ROUND(E643*F643,2)</f>
        <v>0</v>
      </c>
      <c r="H643" s="158">
        <v>0</v>
      </c>
      <c r="I643" s="157">
        <f>ROUND(E643*H643,2)</f>
        <v>0</v>
      </c>
      <c r="J643" s="158">
        <v>337</v>
      </c>
      <c r="K643" s="157">
        <f>ROUND(E643*J643,2)</f>
        <v>4044</v>
      </c>
      <c r="L643" s="157">
        <v>21</v>
      </c>
      <c r="M643" s="157">
        <f>G643*(1+L643/100)</f>
        <v>0</v>
      </c>
      <c r="N643" s="157">
        <v>0</v>
      </c>
      <c r="O643" s="157">
        <f>ROUND(E643*N643,2)</f>
        <v>0</v>
      </c>
      <c r="P643" s="157">
        <v>0</v>
      </c>
      <c r="Q643" s="157">
        <f>ROUND(E643*P643,2)</f>
        <v>0</v>
      </c>
      <c r="R643" s="157"/>
      <c r="S643" s="157" t="s">
        <v>167</v>
      </c>
      <c r="T643" s="157" t="s">
        <v>168</v>
      </c>
      <c r="U643" s="157">
        <v>0</v>
      </c>
      <c r="V643" s="157">
        <f>ROUND(E643*U643,2)</f>
        <v>0</v>
      </c>
      <c r="W643" s="157"/>
      <c r="X643" s="157" t="s">
        <v>169</v>
      </c>
      <c r="Y643" s="148"/>
      <c r="Z643" s="148"/>
      <c r="AA643" s="148"/>
      <c r="AB643" s="148"/>
      <c r="AC643" s="148"/>
      <c r="AD643" s="148"/>
      <c r="AE643" s="148"/>
      <c r="AF643" s="148"/>
      <c r="AG643" s="148" t="s">
        <v>1780</v>
      </c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</row>
    <row r="644" spans="1:60" outlineLevel="1" x14ac:dyDescent="0.2">
      <c r="A644" s="155"/>
      <c r="B644" s="156"/>
      <c r="C644" s="187" t="s">
        <v>1353</v>
      </c>
      <c r="D644" s="185"/>
      <c r="E644" s="186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48"/>
      <c r="Z644" s="148"/>
      <c r="AA644" s="148"/>
      <c r="AB644" s="148"/>
      <c r="AC644" s="148"/>
      <c r="AD644" s="148"/>
      <c r="AE644" s="148"/>
      <c r="AF644" s="148"/>
      <c r="AG644" s="148" t="s">
        <v>200</v>
      </c>
      <c r="AH644" s="148">
        <v>0</v>
      </c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</row>
    <row r="645" spans="1:60" outlineLevel="1" x14ac:dyDescent="0.2">
      <c r="A645" s="155"/>
      <c r="B645" s="156"/>
      <c r="C645" s="187" t="s">
        <v>1354</v>
      </c>
      <c r="D645" s="185"/>
      <c r="E645" s="186">
        <v>12</v>
      </c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48"/>
      <c r="Z645" s="148"/>
      <c r="AA645" s="148"/>
      <c r="AB645" s="148"/>
      <c r="AC645" s="148"/>
      <c r="AD645" s="148"/>
      <c r="AE645" s="148"/>
      <c r="AF645" s="148"/>
      <c r="AG645" s="148" t="s">
        <v>200</v>
      </c>
      <c r="AH645" s="148">
        <v>0</v>
      </c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</row>
    <row r="646" spans="1:60" outlineLevel="1" x14ac:dyDescent="0.2">
      <c r="A646" s="166">
        <v>216</v>
      </c>
      <c r="B646" s="167" t="s">
        <v>1834</v>
      </c>
      <c r="C646" s="181" t="s">
        <v>1835</v>
      </c>
      <c r="D646" s="168" t="s">
        <v>242</v>
      </c>
      <c r="E646" s="169">
        <v>4</v>
      </c>
      <c r="F646" s="170"/>
      <c r="G646" s="171">
        <f>ROUND(E646*F646,2)</f>
        <v>0</v>
      </c>
      <c r="H646" s="158">
        <v>106.89</v>
      </c>
      <c r="I646" s="157">
        <f>ROUND(E646*H646,2)</f>
        <v>427.56</v>
      </c>
      <c r="J646" s="158">
        <v>0</v>
      </c>
      <c r="K646" s="157">
        <f>ROUND(E646*J646,2)</f>
        <v>0</v>
      </c>
      <c r="L646" s="157">
        <v>21</v>
      </c>
      <c r="M646" s="157">
        <f>G646*(1+L646/100)</f>
        <v>0</v>
      </c>
      <c r="N646" s="157">
        <v>0</v>
      </c>
      <c r="O646" s="157">
        <f>ROUND(E646*N646,2)</f>
        <v>0</v>
      </c>
      <c r="P646" s="157">
        <v>0</v>
      </c>
      <c r="Q646" s="157">
        <f>ROUND(E646*P646,2)</f>
        <v>0</v>
      </c>
      <c r="R646" s="157" t="s">
        <v>363</v>
      </c>
      <c r="S646" s="157" t="s">
        <v>187</v>
      </c>
      <c r="T646" s="157" t="s">
        <v>168</v>
      </c>
      <c r="U646" s="157">
        <v>0</v>
      </c>
      <c r="V646" s="157">
        <f>ROUND(E646*U646,2)</f>
        <v>0</v>
      </c>
      <c r="W646" s="157"/>
      <c r="X646" s="157" t="s">
        <v>183</v>
      </c>
      <c r="Y646" s="148"/>
      <c r="Z646" s="148"/>
      <c r="AA646" s="148"/>
      <c r="AB646" s="148"/>
      <c r="AC646" s="148"/>
      <c r="AD646" s="148"/>
      <c r="AE646" s="148"/>
      <c r="AF646" s="148"/>
      <c r="AG646" s="148" t="s">
        <v>1330</v>
      </c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</row>
    <row r="647" spans="1:60" outlineLevel="1" x14ac:dyDescent="0.2">
      <c r="A647" s="155"/>
      <c r="B647" s="156"/>
      <c r="C647" s="187" t="s">
        <v>1393</v>
      </c>
      <c r="D647" s="185"/>
      <c r="E647" s="186"/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48"/>
      <c r="Z647" s="148"/>
      <c r="AA647" s="148"/>
      <c r="AB647" s="148"/>
      <c r="AC647" s="148"/>
      <c r="AD647" s="148"/>
      <c r="AE647" s="148"/>
      <c r="AF647" s="148"/>
      <c r="AG647" s="148" t="s">
        <v>200</v>
      </c>
      <c r="AH647" s="148">
        <v>0</v>
      </c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</row>
    <row r="648" spans="1:60" outlineLevel="1" x14ac:dyDescent="0.2">
      <c r="A648" s="155"/>
      <c r="B648" s="156"/>
      <c r="C648" s="187" t="s">
        <v>75</v>
      </c>
      <c r="D648" s="185"/>
      <c r="E648" s="186">
        <v>4</v>
      </c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48"/>
      <c r="Z648" s="148"/>
      <c r="AA648" s="148"/>
      <c r="AB648" s="148"/>
      <c r="AC648" s="148"/>
      <c r="AD648" s="148"/>
      <c r="AE648" s="148"/>
      <c r="AF648" s="148"/>
      <c r="AG648" s="148" t="s">
        <v>200</v>
      </c>
      <c r="AH648" s="148">
        <v>0</v>
      </c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</row>
    <row r="649" spans="1:60" outlineLevel="1" x14ac:dyDescent="0.2">
      <c r="A649" s="166">
        <v>217</v>
      </c>
      <c r="B649" s="167" t="s">
        <v>1836</v>
      </c>
      <c r="C649" s="181" t="s">
        <v>1837</v>
      </c>
      <c r="D649" s="168" t="s">
        <v>242</v>
      </c>
      <c r="E649" s="169">
        <v>2</v>
      </c>
      <c r="F649" s="170"/>
      <c r="G649" s="171">
        <f>ROUND(E649*F649,2)</f>
        <v>0</v>
      </c>
      <c r="H649" s="158">
        <v>135.79</v>
      </c>
      <c r="I649" s="157">
        <f>ROUND(E649*H649,2)</f>
        <v>271.58</v>
      </c>
      <c r="J649" s="158">
        <v>0</v>
      </c>
      <c r="K649" s="157">
        <f>ROUND(E649*J649,2)</f>
        <v>0</v>
      </c>
      <c r="L649" s="157">
        <v>21</v>
      </c>
      <c r="M649" s="157">
        <f>G649*(1+L649/100)</f>
        <v>0</v>
      </c>
      <c r="N649" s="157">
        <v>0</v>
      </c>
      <c r="O649" s="157">
        <f>ROUND(E649*N649,2)</f>
        <v>0</v>
      </c>
      <c r="P649" s="157">
        <v>0</v>
      </c>
      <c r="Q649" s="157">
        <f>ROUND(E649*P649,2)</f>
        <v>0</v>
      </c>
      <c r="R649" s="157" t="s">
        <v>363</v>
      </c>
      <c r="S649" s="157" t="s">
        <v>187</v>
      </c>
      <c r="T649" s="157" t="s">
        <v>168</v>
      </c>
      <c r="U649" s="157">
        <v>0</v>
      </c>
      <c r="V649" s="157">
        <f>ROUND(E649*U649,2)</f>
        <v>0</v>
      </c>
      <c r="W649" s="157"/>
      <c r="X649" s="157" t="s">
        <v>183</v>
      </c>
      <c r="Y649" s="148"/>
      <c r="Z649" s="148"/>
      <c r="AA649" s="148"/>
      <c r="AB649" s="148"/>
      <c r="AC649" s="148"/>
      <c r="AD649" s="148"/>
      <c r="AE649" s="148"/>
      <c r="AF649" s="148"/>
      <c r="AG649" s="148" t="s">
        <v>1330</v>
      </c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</row>
    <row r="650" spans="1:60" outlineLevel="1" x14ac:dyDescent="0.2">
      <c r="A650" s="155"/>
      <c r="B650" s="156"/>
      <c r="C650" s="187" t="s">
        <v>1327</v>
      </c>
      <c r="D650" s="185"/>
      <c r="E650" s="186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48"/>
      <c r="Z650" s="148"/>
      <c r="AA650" s="148"/>
      <c r="AB650" s="148"/>
      <c r="AC650" s="148"/>
      <c r="AD650" s="148"/>
      <c r="AE650" s="148"/>
      <c r="AF650" s="148"/>
      <c r="AG650" s="148" t="s">
        <v>200</v>
      </c>
      <c r="AH650" s="148">
        <v>0</v>
      </c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</row>
    <row r="651" spans="1:60" outlineLevel="1" x14ac:dyDescent="0.2">
      <c r="A651" s="155"/>
      <c r="B651" s="156"/>
      <c r="C651" s="187" t="s">
        <v>69</v>
      </c>
      <c r="D651" s="185"/>
      <c r="E651" s="186">
        <v>2</v>
      </c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48"/>
      <c r="Z651" s="148"/>
      <c r="AA651" s="148"/>
      <c r="AB651" s="148"/>
      <c r="AC651" s="148"/>
      <c r="AD651" s="148"/>
      <c r="AE651" s="148"/>
      <c r="AF651" s="148"/>
      <c r="AG651" s="148" t="s">
        <v>200</v>
      </c>
      <c r="AH651" s="148">
        <v>0</v>
      </c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</row>
    <row r="652" spans="1:60" outlineLevel="1" x14ac:dyDescent="0.2">
      <c r="A652" s="166">
        <v>218</v>
      </c>
      <c r="B652" s="167" t="s">
        <v>1838</v>
      </c>
      <c r="C652" s="181" t="s">
        <v>1839</v>
      </c>
      <c r="D652" s="168" t="s">
        <v>343</v>
      </c>
      <c r="E652" s="169">
        <v>6</v>
      </c>
      <c r="F652" s="170"/>
      <c r="G652" s="171">
        <f>ROUND(E652*F652,2)</f>
        <v>0</v>
      </c>
      <c r="H652" s="158">
        <v>0</v>
      </c>
      <c r="I652" s="157">
        <f>ROUND(E652*H652,2)</f>
        <v>0</v>
      </c>
      <c r="J652" s="158">
        <v>357</v>
      </c>
      <c r="K652" s="157">
        <f>ROUND(E652*J652,2)</f>
        <v>2142</v>
      </c>
      <c r="L652" s="157">
        <v>21</v>
      </c>
      <c r="M652" s="157">
        <f>G652*(1+L652/100)</f>
        <v>0</v>
      </c>
      <c r="N652" s="157">
        <v>0</v>
      </c>
      <c r="O652" s="157">
        <f>ROUND(E652*N652,2)</f>
        <v>0</v>
      </c>
      <c r="P652" s="157">
        <v>0</v>
      </c>
      <c r="Q652" s="157">
        <f>ROUND(E652*P652,2)</f>
        <v>0</v>
      </c>
      <c r="R652" s="157"/>
      <c r="S652" s="157" t="s">
        <v>167</v>
      </c>
      <c r="T652" s="157" t="s">
        <v>168</v>
      </c>
      <c r="U652" s="157">
        <v>0</v>
      </c>
      <c r="V652" s="157">
        <f>ROUND(E652*U652,2)</f>
        <v>0</v>
      </c>
      <c r="W652" s="157"/>
      <c r="X652" s="157" t="s">
        <v>169</v>
      </c>
      <c r="Y652" s="148"/>
      <c r="Z652" s="148"/>
      <c r="AA652" s="148"/>
      <c r="AB652" s="148"/>
      <c r="AC652" s="148"/>
      <c r="AD652" s="148"/>
      <c r="AE652" s="148"/>
      <c r="AF652" s="148"/>
      <c r="AG652" s="148" t="s">
        <v>1780</v>
      </c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</row>
    <row r="653" spans="1:60" outlineLevel="1" x14ac:dyDescent="0.2">
      <c r="A653" s="155"/>
      <c r="B653" s="156"/>
      <c r="C653" s="187" t="s">
        <v>1431</v>
      </c>
      <c r="D653" s="185"/>
      <c r="E653" s="186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48"/>
      <c r="Z653" s="148"/>
      <c r="AA653" s="148"/>
      <c r="AB653" s="148"/>
      <c r="AC653" s="148"/>
      <c r="AD653" s="148"/>
      <c r="AE653" s="148"/>
      <c r="AF653" s="148"/>
      <c r="AG653" s="148" t="s">
        <v>200</v>
      </c>
      <c r="AH653" s="148">
        <v>0</v>
      </c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</row>
    <row r="654" spans="1:60" outlineLevel="1" x14ac:dyDescent="0.2">
      <c r="A654" s="155"/>
      <c r="B654" s="156"/>
      <c r="C654" s="187" t="s">
        <v>77</v>
      </c>
      <c r="D654" s="185"/>
      <c r="E654" s="186">
        <v>6</v>
      </c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48"/>
      <c r="Z654" s="148"/>
      <c r="AA654" s="148"/>
      <c r="AB654" s="148"/>
      <c r="AC654" s="148"/>
      <c r="AD654" s="148"/>
      <c r="AE654" s="148"/>
      <c r="AF654" s="148"/>
      <c r="AG654" s="148" t="s">
        <v>200</v>
      </c>
      <c r="AH654" s="148">
        <v>0</v>
      </c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</row>
    <row r="655" spans="1:60" outlineLevel="1" x14ac:dyDescent="0.2">
      <c r="A655" s="166">
        <v>219</v>
      </c>
      <c r="B655" s="167" t="s">
        <v>1840</v>
      </c>
      <c r="C655" s="181" t="s">
        <v>1841</v>
      </c>
      <c r="D655" s="168" t="s">
        <v>343</v>
      </c>
      <c r="E655" s="169">
        <v>25</v>
      </c>
      <c r="F655" s="170"/>
      <c r="G655" s="171">
        <f>ROUND(E655*F655,2)</f>
        <v>0</v>
      </c>
      <c r="H655" s="158">
        <v>0</v>
      </c>
      <c r="I655" s="157">
        <f>ROUND(E655*H655,2)</f>
        <v>0</v>
      </c>
      <c r="J655" s="158">
        <v>93.3</v>
      </c>
      <c r="K655" s="157">
        <f>ROUND(E655*J655,2)</f>
        <v>2332.5</v>
      </c>
      <c r="L655" s="157">
        <v>21</v>
      </c>
      <c r="M655" s="157">
        <f>G655*(1+L655/100)</f>
        <v>0</v>
      </c>
      <c r="N655" s="157">
        <v>0</v>
      </c>
      <c r="O655" s="157">
        <f>ROUND(E655*N655,2)</f>
        <v>0</v>
      </c>
      <c r="P655" s="157">
        <v>0</v>
      </c>
      <c r="Q655" s="157">
        <f>ROUND(E655*P655,2)</f>
        <v>0</v>
      </c>
      <c r="R655" s="157"/>
      <c r="S655" s="157" t="s">
        <v>167</v>
      </c>
      <c r="T655" s="157" t="s">
        <v>168</v>
      </c>
      <c r="U655" s="157">
        <v>0</v>
      </c>
      <c r="V655" s="157">
        <f>ROUND(E655*U655,2)</f>
        <v>0</v>
      </c>
      <c r="W655" s="157"/>
      <c r="X655" s="157" t="s">
        <v>169</v>
      </c>
      <c r="Y655" s="148"/>
      <c r="Z655" s="148"/>
      <c r="AA655" s="148"/>
      <c r="AB655" s="148"/>
      <c r="AC655" s="148"/>
      <c r="AD655" s="148"/>
      <c r="AE655" s="148"/>
      <c r="AF655" s="148"/>
      <c r="AG655" s="148" t="s">
        <v>1780</v>
      </c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</row>
    <row r="656" spans="1:60" outlineLevel="1" x14ac:dyDescent="0.2">
      <c r="A656" s="155"/>
      <c r="B656" s="156"/>
      <c r="C656" s="187" t="s">
        <v>1377</v>
      </c>
      <c r="D656" s="185"/>
      <c r="E656" s="186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48"/>
      <c r="Z656" s="148"/>
      <c r="AA656" s="148"/>
      <c r="AB656" s="148"/>
      <c r="AC656" s="148"/>
      <c r="AD656" s="148"/>
      <c r="AE656" s="148"/>
      <c r="AF656" s="148"/>
      <c r="AG656" s="148" t="s">
        <v>200</v>
      </c>
      <c r="AH656" s="148">
        <v>0</v>
      </c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</row>
    <row r="657" spans="1:60" outlineLevel="1" x14ac:dyDescent="0.2">
      <c r="A657" s="155"/>
      <c r="B657" s="156"/>
      <c r="C657" s="187" t="s">
        <v>1378</v>
      </c>
      <c r="D657" s="185"/>
      <c r="E657" s="186">
        <v>25</v>
      </c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48"/>
      <c r="Z657" s="148"/>
      <c r="AA657" s="148"/>
      <c r="AB657" s="148"/>
      <c r="AC657" s="148"/>
      <c r="AD657" s="148"/>
      <c r="AE657" s="148"/>
      <c r="AF657" s="148"/>
      <c r="AG657" s="148" t="s">
        <v>200</v>
      </c>
      <c r="AH657" s="148">
        <v>0</v>
      </c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</row>
    <row r="658" spans="1:60" outlineLevel="1" x14ac:dyDescent="0.2">
      <c r="A658" s="166">
        <v>220</v>
      </c>
      <c r="B658" s="167" t="s">
        <v>1842</v>
      </c>
      <c r="C658" s="181" t="s">
        <v>1843</v>
      </c>
      <c r="D658" s="168" t="s">
        <v>343</v>
      </c>
      <c r="E658" s="169">
        <v>25</v>
      </c>
      <c r="F658" s="170"/>
      <c r="G658" s="171">
        <f>ROUND(E658*F658,2)</f>
        <v>0</v>
      </c>
      <c r="H658" s="158">
        <v>16.04</v>
      </c>
      <c r="I658" s="157">
        <f>ROUND(E658*H658,2)</f>
        <v>401</v>
      </c>
      <c r="J658" s="158">
        <v>0</v>
      </c>
      <c r="K658" s="157">
        <f>ROUND(E658*J658,2)</f>
        <v>0</v>
      </c>
      <c r="L658" s="157">
        <v>21</v>
      </c>
      <c r="M658" s="157">
        <f>G658*(1+L658/100)</f>
        <v>0</v>
      </c>
      <c r="N658" s="157">
        <v>0</v>
      </c>
      <c r="O658" s="157">
        <f>ROUND(E658*N658,2)</f>
        <v>0</v>
      </c>
      <c r="P658" s="157">
        <v>0</v>
      </c>
      <c r="Q658" s="157">
        <f>ROUND(E658*P658,2)</f>
        <v>0</v>
      </c>
      <c r="R658" s="157" t="s">
        <v>363</v>
      </c>
      <c r="S658" s="157" t="s">
        <v>187</v>
      </c>
      <c r="T658" s="157" t="s">
        <v>168</v>
      </c>
      <c r="U658" s="157">
        <v>0</v>
      </c>
      <c r="V658" s="157">
        <f>ROUND(E658*U658,2)</f>
        <v>0</v>
      </c>
      <c r="W658" s="157"/>
      <c r="X658" s="157" t="s">
        <v>183</v>
      </c>
      <c r="Y658" s="148"/>
      <c r="Z658" s="148"/>
      <c r="AA658" s="148"/>
      <c r="AB658" s="148"/>
      <c r="AC658" s="148"/>
      <c r="AD658" s="148"/>
      <c r="AE658" s="148"/>
      <c r="AF658" s="148"/>
      <c r="AG658" s="148" t="s">
        <v>1330</v>
      </c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</row>
    <row r="659" spans="1:60" outlineLevel="1" x14ac:dyDescent="0.2">
      <c r="A659" s="155"/>
      <c r="B659" s="156"/>
      <c r="C659" s="187" t="s">
        <v>1377</v>
      </c>
      <c r="D659" s="185"/>
      <c r="E659" s="186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48"/>
      <c r="Z659" s="148"/>
      <c r="AA659" s="148"/>
      <c r="AB659" s="148"/>
      <c r="AC659" s="148"/>
      <c r="AD659" s="148"/>
      <c r="AE659" s="148"/>
      <c r="AF659" s="148"/>
      <c r="AG659" s="148" t="s">
        <v>200</v>
      </c>
      <c r="AH659" s="148">
        <v>0</v>
      </c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</row>
    <row r="660" spans="1:60" outlineLevel="1" x14ac:dyDescent="0.2">
      <c r="A660" s="155"/>
      <c r="B660" s="156"/>
      <c r="C660" s="187" t="s">
        <v>1378</v>
      </c>
      <c r="D660" s="185"/>
      <c r="E660" s="186">
        <v>25</v>
      </c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48"/>
      <c r="Z660" s="148"/>
      <c r="AA660" s="148"/>
      <c r="AB660" s="148"/>
      <c r="AC660" s="148"/>
      <c r="AD660" s="148"/>
      <c r="AE660" s="148"/>
      <c r="AF660" s="148"/>
      <c r="AG660" s="148" t="s">
        <v>200</v>
      </c>
      <c r="AH660" s="148">
        <v>0</v>
      </c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</row>
    <row r="661" spans="1:60" x14ac:dyDescent="0.2">
      <c r="A661" s="5"/>
      <c r="B661" s="6"/>
      <c r="C661" s="182"/>
      <c r="D661" s="8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148"/>
      <c r="AE661">
        <v>15</v>
      </c>
      <c r="AF661">
        <v>21</v>
      </c>
    </row>
    <row r="662" spans="1:60" x14ac:dyDescent="0.2">
      <c r="A662" s="151"/>
      <c r="B662" s="152" t="s">
        <v>31</v>
      </c>
      <c r="C662" s="183"/>
      <c r="D662" s="153"/>
      <c r="E662" s="154"/>
      <c r="F662" s="154"/>
      <c r="G662" s="178">
        <f>G8+G19+G63+G152+G162+G228+G260+G325+G373+G392+G396+G406+G419+G427+G444+G464+G477+G481+G518+G527+G530+G532+G540+G543+G572+G574+G578+G624</f>
        <v>0</v>
      </c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148"/>
      <c r="AE662">
        <f>SUMIF(L7:L660,AE661,G7:G660)</f>
        <v>0</v>
      </c>
      <c r="AF662">
        <f>SUMIF(L7:L660,AF661,G7:G660)</f>
        <v>0</v>
      </c>
      <c r="AG662" t="s">
        <v>192</v>
      </c>
    </row>
    <row r="663" spans="1:60" x14ac:dyDescent="0.2">
      <c r="A663" s="5"/>
      <c r="B663" s="6"/>
      <c r="C663" s="182"/>
      <c r="D663" s="8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60" x14ac:dyDescent="0.2">
      <c r="A664" s="5"/>
      <c r="B664" s="6"/>
      <c r="C664" s="182"/>
      <c r="D664" s="8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60" x14ac:dyDescent="0.2">
      <c r="A665" s="266" t="s">
        <v>193</v>
      </c>
      <c r="B665" s="266"/>
      <c r="C665" s="267"/>
      <c r="D665" s="8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60" x14ac:dyDescent="0.2">
      <c r="A666" s="247"/>
      <c r="B666" s="248"/>
      <c r="C666" s="249"/>
      <c r="D666" s="248"/>
      <c r="E666" s="248"/>
      <c r="F666" s="248"/>
      <c r="G666" s="250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AG666" t="s">
        <v>194</v>
      </c>
    </row>
    <row r="667" spans="1:60" x14ac:dyDescent="0.2">
      <c r="A667" s="251"/>
      <c r="B667" s="252"/>
      <c r="C667" s="253"/>
      <c r="D667" s="252"/>
      <c r="E667" s="252"/>
      <c r="F667" s="252"/>
      <c r="G667" s="254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60" x14ac:dyDescent="0.2">
      <c r="A668" s="251"/>
      <c r="B668" s="252"/>
      <c r="C668" s="253"/>
      <c r="D668" s="252"/>
      <c r="E668" s="252"/>
      <c r="F668" s="252"/>
      <c r="G668" s="254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60" x14ac:dyDescent="0.2">
      <c r="A669" s="251"/>
      <c r="B669" s="252"/>
      <c r="C669" s="253"/>
      <c r="D669" s="252"/>
      <c r="E669" s="252"/>
      <c r="F669" s="252"/>
      <c r="G669" s="254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60" x14ac:dyDescent="0.2">
      <c r="A670" s="255"/>
      <c r="B670" s="256"/>
      <c r="C670" s="257"/>
      <c r="D670" s="256"/>
      <c r="E670" s="256"/>
      <c r="F670" s="256"/>
      <c r="G670" s="258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60" x14ac:dyDescent="0.2">
      <c r="A671" s="5"/>
      <c r="B671" s="6"/>
      <c r="C671" s="182"/>
      <c r="D671" s="8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60" x14ac:dyDescent="0.2">
      <c r="C672" s="184"/>
      <c r="D672" s="139"/>
      <c r="AG672" t="s">
        <v>195</v>
      </c>
    </row>
    <row r="673" spans="4:4" x14ac:dyDescent="0.2">
      <c r="D673" s="139"/>
    </row>
    <row r="674" spans="4:4" x14ac:dyDescent="0.2">
      <c r="D674" s="139"/>
    </row>
    <row r="675" spans="4:4" x14ac:dyDescent="0.2">
      <c r="D675" s="139"/>
    </row>
    <row r="676" spans="4:4" x14ac:dyDescent="0.2">
      <c r="D676" s="139"/>
    </row>
    <row r="677" spans="4:4" x14ac:dyDescent="0.2">
      <c r="D677" s="139"/>
    </row>
    <row r="678" spans="4:4" x14ac:dyDescent="0.2">
      <c r="D678" s="139"/>
    </row>
    <row r="679" spans="4:4" x14ac:dyDescent="0.2">
      <c r="D679" s="139"/>
    </row>
    <row r="680" spans="4:4" x14ac:dyDescent="0.2">
      <c r="D680" s="139"/>
    </row>
    <row r="681" spans="4:4" x14ac:dyDescent="0.2">
      <c r="D681" s="139"/>
    </row>
    <row r="682" spans="4:4" x14ac:dyDescent="0.2">
      <c r="D682" s="139"/>
    </row>
    <row r="683" spans="4:4" x14ac:dyDescent="0.2">
      <c r="D683" s="139"/>
    </row>
    <row r="684" spans="4:4" x14ac:dyDescent="0.2">
      <c r="D684" s="139"/>
    </row>
    <row r="685" spans="4:4" x14ac:dyDescent="0.2">
      <c r="D685" s="139"/>
    </row>
    <row r="686" spans="4:4" x14ac:dyDescent="0.2">
      <c r="D686" s="139"/>
    </row>
    <row r="687" spans="4:4" x14ac:dyDescent="0.2">
      <c r="D687" s="139"/>
    </row>
    <row r="688" spans="4:4" x14ac:dyDescent="0.2">
      <c r="D688" s="139"/>
    </row>
    <row r="689" spans="4:4" x14ac:dyDescent="0.2">
      <c r="D689" s="139"/>
    </row>
    <row r="690" spans="4:4" x14ac:dyDescent="0.2">
      <c r="D690" s="139"/>
    </row>
    <row r="691" spans="4:4" x14ac:dyDescent="0.2">
      <c r="D691" s="139"/>
    </row>
    <row r="692" spans="4:4" x14ac:dyDescent="0.2">
      <c r="D692" s="139"/>
    </row>
    <row r="693" spans="4:4" x14ac:dyDescent="0.2">
      <c r="D693" s="139"/>
    </row>
    <row r="694" spans="4:4" x14ac:dyDescent="0.2">
      <c r="D694" s="139"/>
    </row>
    <row r="695" spans="4:4" x14ac:dyDescent="0.2">
      <c r="D695" s="139"/>
    </row>
    <row r="696" spans="4:4" x14ac:dyDescent="0.2">
      <c r="D696" s="139"/>
    </row>
    <row r="697" spans="4:4" x14ac:dyDescent="0.2">
      <c r="D697" s="139"/>
    </row>
    <row r="698" spans="4:4" x14ac:dyDescent="0.2">
      <c r="D698" s="139"/>
    </row>
    <row r="699" spans="4:4" x14ac:dyDescent="0.2">
      <c r="D699" s="139"/>
    </row>
    <row r="700" spans="4:4" x14ac:dyDescent="0.2">
      <c r="D700" s="139"/>
    </row>
    <row r="701" spans="4:4" x14ac:dyDescent="0.2">
      <c r="D701" s="139"/>
    </row>
    <row r="702" spans="4:4" x14ac:dyDescent="0.2">
      <c r="D702" s="139"/>
    </row>
    <row r="703" spans="4:4" x14ac:dyDescent="0.2">
      <c r="D703" s="139"/>
    </row>
    <row r="704" spans="4:4" x14ac:dyDescent="0.2">
      <c r="D704" s="139"/>
    </row>
    <row r="705" spans="4:4" x14ac:dyDescent="0.2">
      <c r="D705" s="139"/>
    </row>
    <row r="706" spans="4:4" x14ac:dyDescent="0.2">
      <c r="D706" s="139"/>
    </row>
    <row r="707" spans="4:4" x14ac:dyDescent="0.2">
      <c r="D707" s="139"/>
    </row>
    <row r="708" spans="4:4" x14ac:dyDescent="0.2">
      <c r="D708" s="139"/>
    </row>
    <row r="709" spans="4:4" x14ac:dyDescent="0.2">
      <c r="D709" s="139"/>
    </row>
    <row r="710" spans="4:4" x14ac:dyDescent="0.2">
      <c r="D710" s="139"/>
    </row>
    <row r="711" spans="4:4" x14ac:dyDescent="0.2">
      <c r="D711" s="139"/>
    </row>
    <row r="712" spans="4:4" x14ac:dyDescent="0.2">
      <c r="D712" s="139"/>
    </row>
    <row r="713" spans="4:4" x14ac:dyDescent="0.2">
      <c r="D713" s="139"/>
    </row>
    <row r="714" spans="4:4" x14ac:dyDescent="0.2">
      <c r="D714" s="139"/>
    </row>
    <row r="715" spans="4:4" x14ac:dyDescent="0.2">
      <c r="D715" s="139"/>
    </row>
    <row r="716" spans="4:4" x14ac:dyDescent="0.2">
      <c r="D716" s="139"/>
    </row>
    <row r="717" spans="4:4" x14ac:dyDescent="0.2">
      <c r="D717" s="139"/>
    </row>
    <row r="718" spans="4:4" x14ac:dyDescent="0.2">
      <c r="D718" s="139"/>
    </row>
    <row r="719" spans="4:4" x14ac:dyDescent="0.2">
      <c r="D719" s="139"/>
    </row>
    <row r="720" spans="4:4" x14ac:dyDescent="0.2">
      <c r="D720" s="139"/>
    </row>
    <row r="721" spans="4:4" x14ac:dyDescent="0.2">
      <c r="D721" s="139"/>
    </row>
    <row r="722" spans="4:4" x14ac:dyDescent="0.2">
      <c r="D722" s="139"/>
    </row>
    <row r="723" spans="4:4" x14ac:dyDescent="0.2">
      <c r="D723" s="139"/>
    </row>
    <row r="724" spans="4:4" x14ac:dyDescent="0.2">
      <c r="D724" s="139"/>
    </row>
    <row r="725" spans="4:4" x14ac:dyDescent="0.2">
      <c r="D725" s="139"/>
    </row>
    <row r="726" spans="4:4" x14ac:dyDescent="0.2">
      <c r="D726" s="139"/>
    </row>
    <row r="727" spans="4:4" x14ac:dyDescent="0.2">
      <c r="D727" s="139"/>
    </row>
    <row r="728" spans="4:4" x14ac:dyDescent="0.2">
      <c r="D728" s="139"/>
    </row>
    <row r="729" spans="4:4" x14ac:dyDescent="0.2">
      <c r="D729" s="139"/>
    </row>
    <row r="730" spans="4:4" x14ac:dyDescent="0.2">
      <c r="D730" s="139"/>
    </row>
    <row r="731" spans="4:4" x14ac:dyDescent="0.2">
      <c r="D731" s="139"/>
    </row>
    <row r="732" spans="4:4" x14ac:dyDescent="0.2">
      <c r="D732" s="139"/>
    </row>
    <row r="733" spans="4:4" x14ac:dyDescent="0.2">
      <c r="D733" s="139"/>
    </row>
    <row r="734" spans="4:4" x14ac:dyDescent="0.2">
      <c r="D734" s="139"/>
    </row>
    <row r="735" spans="4:4" x14ac:dyDescent="0.2">
      <c r="D735" s="139"/>
    </row>
    <row r="736" spans="4:4" x14ac:dyDescent="0.2">
      <c r="D736" s="139"/>
    </row>
    <row r="737" spans="4:4" x14ac:dyDescent="0.2">
      <c r="D737" s="139"/>
    </row>
    <row r="738" spans="4:4" x14ac:dyDescent="0.2">
      <c r="D738" s="139"/>
    </row>
    <row r="739" spans="4:4" x14ac:dyDescent="0.2">
      <c r="D739" s="139"/>
    </row>
    <row r="740" spans="4:4" x14ac:dyDescent="0.2">
      <c r="D740" s="139"/>
    </row>
    <row r="741" spans="4:4" x14ac:dyDescent="0.2">
      <c r="D741" s="139"/>
    </row>
    <row r="742" spans="4:4" x14ac:dyDescent="0.2">
      <c r="D742" s="139"/>
    </row>
    <row r="743" spans="4:4" x14ac:dyDescent="0.2">
      <c r="D743" s="139"/>
    </row>
    <row r="744" spans="4:4" x14ac:dyDescent="0.2">
      <c r="D744" s="139"/>
    </row>
    <row r="745" spans="4:4" x14ac:dyDescent="0.2">
      <c r="D745" s="139"/>
    </row>
    <row r="746" spans="4:4" x14ac:dyDescent="0.2">
      <c r="D746" s="139"/>
    </row>
    <row r="747" spans="4:4" x14ac:dyDescent="0.2">
      <c r="D747" s="139"/>
    </row>
    <row r="748" spans="4:4" x14ac:dyDescent="0.2">
      <c r="D748" s="139"/>
    </row>
    <row r="749" spans="4:4" x14ac:dyDescent="0.2">
      <c r="D749" s="139"/>
    </row>
    <row r="750" spans="4:4" x14ac:dyDescent="0.2">
      <c r="D750" s="139"/>
    </row>
    <row r="751" spans="4:4" x14ac:dyDescent="0.2">
      <c r="D751" s="139"/>
    </row>
    <row r="752" spans="4:4" x14ac:dyDescent="0.2">
      <c r="D752" s="139"/>
    </row>
    <row r="753" spans="4:4" x14ac:dyDescent="0.2">
      <c r="D753" s="139"/>
    </row>
    <row r="754" spans="4:4" x14ac:dyDescent="0.2">
      <c r="D754" s="139"/>
    </row>
    <row r="755" spans="4:4" x14ac:dyDescent="0.2">
      <c r="D755" s="139"/>
    </row>
    <row r="756" spans="4:4" x14ac:dyDescent="0.2">
      <c r="D756" s="139"/>
    </row>
    <row r="757" spans="4:4" x14ac:dyDescent="0.2">
      <c r="D757" s="139"/>
    </row>
    <row r="758" spans="4:4" x14ac:dyDescent="0.2">
      <c r="D758" s="139"/>
    </row>
    <row r="759" spans="4:4" x14ac:dyDescent="0.2">
      <c r="D759" s="139"/>
    </row>
    <row r="760" spans="4:4" x14ac:dyDescent="0.2">
      <c r="D760" s="139"/>
    </row>
    <row r="761" spans="4:4" x14ac:dyDescent="0.2">
      <c r="D761" s="139"/>
    </row>
    <row r="762" spans="4:4" x14ac:dyDescent="0.2">
      <c r="D762" s="139"/>
    </row>
    <row r="763" spans="4:4" x14ac:dyDescent="0.2">
      <c r="D763" s="139"/>
    </row>
    <row r="764" spans="4:4" x14ac:dyDescent="0.2">
      <c r="D764" s="139"/>
    </row>
    <row r="765" spans="4:4" x14ac:dyDescent="0.2">
      <c r="D765" s="139"/>
    </row>
    <row r="766" spans="4:4" x14ac:dyDescent="0.2">
      <c r="D766" s="139"/>
    </row>
    <row r="767" spans="4:4" x14ac:dyDescent="0.2">
      <c r="D767" s="139"/>
    </row>
    <row r="768" spans="4:4" x14ac:dyDescent="0.2">
      <c r="D768" s="139"/>
    </row>
    <row r="769" spans="4:4" x14ac:dyDescent="0.2">
      <c r="D769" s="139"/>
    </row>
    <row r="770" spans="4:4" x14ac:dyDescent="0.2">
      <c r="D770" s="139"/>
    </row>
    <row r="771" spans="4:4" x14ac:dyDescent="0.2">
      <c r="D771" s="139"/>
    </row>
    <row r="772" spans="4:4" x14ac:dyDescent="0.2">
      <c r="D772" s="139"/>
    </row>
    <row r="773" spans="4:4" x14ac:dyDescent="0.2">
      <c r="D773" s="139"/>
    </row>
    <row r="774" spans="4:4" x14ac:dyDescent="0.2">
      <c r="D774" s="139"/>
    </row>
    <row r="775" spans="4:4" x14ac:dyDescent="0.2">
      <c r="D775" s="139"/>
    </row>
    <row r="776" spans="4:4" x14ac:dyDescent="0.2">
      <c r="D776" s="139"/>
    </row>
    <row r="777" spans="4:4" x14ac:dyDescent="0.2">
      <c r="D777" s="139"/>
    </row>
    <row r="778" spans="4:4" x14ac:dyDescent="0.2">
      <c r="D778" s="139"/>
    </row>
    <row r="779" spans="4:4" x14ac:dyDescent="0.2">
      <c r="D779" s="139"/>
    </row>
    <row r="780" spans="4:4" x14ac:dyDescent="0.2">
      <c r="D780" s="139"/>
    </row>
    <row r="781" spans="4:4" x14ac:dyDescent="0.2">
      <c r="D781" s="139"/>
    </row>
    <row r="782" spans="4:4" x14ac:dyDescent="0.2">
      <c r="D782" s="139"/>
    </row>
    <row r="783" spans="4:4" x14ac:dyDescent="0.2">
      <c r="D783" s="139"/>
    </row>
    <row r="784" spans="4:4" x14ac:dyDescent="0.2">
      <c r="D784" s="139"/>
    </row>
    <row r="785" spans="4:4" x14ac:dyDescent="0.2">
      <c r="D785" s="139"/>
    </row>
    <row r="786" spans="4:4" x14ac:dyDescent="0.2">
      <c r="D786" s="139"/>
    </row>
    <row r="787" spans="4:4" x14ac:dyDescent="0.2">
      <c r="D787" s="139"/>
    </row>
    <row r="788" spans="4:4" x14ac:dyDescent="0.2">
      <c r="D788" s="139"/>
    </row>
    <row r="789" spans="4:4" x14ac:dyDescent="0.2">
      <c r="D789" s="139"/>
    </row>
    <row r="790" spans="4:4" x14ac:dyDescent="0.2">
      <c r="D790" s="139"/>
    </row>
    <row r="791" spans="4:4" x14ac:dyDescent="0.2">
      <c r="D791" s="139"/>
    </row>
    <row r="792" spans="4:4" x14ac:dyDescent="0.2">
      <c r="D792" s="139"/>
    </row>
    <row r="793" spans="4:4" x14ac:dyDescent="0.2">
      <c r="D793" s="139"/>
    </row>
    <row r="794" spans="4:4" x14ac:dyDescent="0.2">
      <c r="D794" s="139"/>
    </row>
    <row r="795" spans="4:4" x14ac:dyDescent="0.2">
      <c r="D795" s="139"/>
    </row>
    <row r="796" spans="4:4" x14ac:dyDescent="0.2">
      <c r="D796" s="139"/>
    </row>
    <row r="797" spans="4:4" x14ac:dyDescent="0.2">
      <c r="D797" s="139"/>
    </row>
    <row r="798" spans="4:4" x14ac:dyDescent="0.2">
      <c r="D798" s="139"/>
    </row>
    <row r="799" spans="4:4" x14ac:dyDescent="0.2">
      <c r="D799" s="139"/>
    </row>
    <row r="800" spans="4:4" x14ac:dyDescent="0.2">
      <c r="D800" s="139"/>
    </row>
    <row r="801" spans="4:4" x14ac:dyDescent="0.2">
      <c r="D801" s="139"/>
    </row>
    <row r="802" spans="4:4" x14ac:dyDescent="0.2">
      <c r="D802" s="139"/>
    </row>
    <row r="803" spans="4:4" x14ac:dyDescent="0.2">
      <c r="D803" s="139"/>
    </row>
    <row r="804" spans="4:4" x14ac:dyDescent="0.2">
      <c r="D804" s="139"/>
    </row>
    <row r="805" spans="4:4" x14ac:dyDescent="0.2">
      <c r="D805" s="139"/>
    </row>
    <row r="806" spans="4:4" x14ac:dyDescent="0.2">
      <c r="D806" s="139"/>
    </row>
    <row r="807" spans="4:4" x14ac:dyDescent="0.2">
      <c r="D807" s="139"/>
    </row>
    <row r="808" spans="4:4" x14ac:dyDescent="0.2">
      <c r="D808" s="139"/>
    </row>
    <row r="809" spans="4:4" x14ac:dyDescent="0.2">
      <c r="D809" s="139"/>
    </row>
    <row r="810" spans="4:4" x14ac:dyDescent="0.2">
      <c r="D810" s="139"/>
    </row>
    <row r="811" spans="4:4" x14ac:dyDescent="0.2">
      <c r="D811" s="139"/>
    </row>
    <row r="812" spans="4:4" x14ac:dyDescent="0.2">
      <c r="D812" s="139"/>
    </row>
    <row r="813" spans="4:4" x14ac:dyDescent="0.2">
      <c r="D813" s="139"/>
    </row>
    <row r="814" spans="4:4" x14ac:dyDescent="0.2">
      <c r="D814" s="139"/>
    </row>
    <row r="815" spans="4:4" x14ac:dyDescent="0.2">
      <c r="D815" s="139"/>
    </row>
    <row r="816" spans="4:4" x14ac:dyDescent="0.2">
      <c r="D816" s="139"/>
    </row>
    <row r="817" spans="4:4" x14ac:dyDescent="0.2">
      <c r="D817" s="139"/>
    </row>
    <row r="818" spans="4:4" x14ac:dyDescent="0.2">
      <c r="D818" s="139"/>
    </row>
    <row r="819" spans="4:4" x14ac:dyDescent="0.2">
      <c r="D819" s="139"/>
    </row>
    <row r="820" spans="4:4" x14ac:dyDescent="0.2">
      <c r="D820" s="139"/>
    </row>
    <row r="821" spans="4:4" x14ac:dyDescent="0.2">
      <c r="D821" s="139"/>
    </row>
    <row r="822" spans="4:4" x14ac:dyDescent="0.2">
      <c r="D822" s="139"/>
    </row>
    <row r="823" spans="4:4" x14ac:dyDescent="0.2">
      <c r="D823" s="139"/>
    </row>
    <row r="824" spans="4:4" x14ac:dyDescent="0.2">
      <c r="D824" s="139"/>
    </row>
    <row r="825" spans="4:4" x14ac:dyDescent="0.2">
      <c r="D825" s="139"/>
    </row>
    <row r="826" spans="4:4" x14ac:dyDescent="0.2">
      <c r="D826" s="139"/>
    </row>
    <row r="827" spans="4:4" x14ac:dyDescent="0.2">
      <c r="D827" s="139"/>
    </row>
    <row r="828" spans="4:4" x14ac:dyDescent="0.2">
      <c r="D828" s="139"/>
    </row>
    <row r="829" spans="4:4" x14ac:dyDescent="0.2">
      <c r="D829" s="139"/>
    </row>
    <row r="830" spans="4:4" x14ac:dyDescent="0.2">
      <c r="D830" s="139"/>
    </row>
    <row r="831" spans="4:4" x14ac:dyDescent="0.2">
      <c r="D831" s="139"/>
    </row>
    <row r="832" spans="4:4" x14ac:dyDescent="0.2">
      <c r="D832" s="139"/>
    </row>
    <row r="833" spans="4:4" x14ac:dyDescent="0.2">
      <c r="D833" s="139"/>
    </row>
    <row r="834" spans="4:4" x14ac:dyDescent="0.2">
      <c r="D834" s="139"/>
    </row>
    <row r="835" spans="4:4" x14ac:dyDescent="0.2">
      <c r="D835" s="139"/>
    </row>
    <row r="836" spans="4:4" x14ac:dyDescent="0.2">
      <c r="D836" s="139"/>
    </row>
    <row r="837" spans="4:4" x14ac:dyDescent="0.2">
      <c r="D837" s="139"/>
    </row>
    <row r="838" spans="4:4" x14ac:dyDescent="0.2">
      <c r="D838" s="139"/>
    </row>
    <row r="839" spans="4:4" x14ac:dyDescent="0.2">
      <c r="D839" s="139"/>
    </row>
    <row r="840" spans="4:4" x14ac:dyDescent="0.2">
      <c r="D840" s="139"/>
    </row>
    <row r="841" spans="4:4" x14ac:dyDescent="0.2">
      <c r="D841" s="139"/>
    </row>
    <row r="842" spans="4:4" x14ac:dyDescent="0.2">
      <c r="D842" s="139"/>
    </row>
    <row r="843" spans="4:4" x14ac:dyDescent="0.2">
      <c r="D843" s="139"/>
    </row>
    <row r="844" spans="4:4" x14ac:dyDescent="0.2">
      <c r="D844" s="139"/>
    </row>
    <row r="845" spans="4:4" x14ac:dyDescent="0.2">
      <c r="D845" s="139"/>
    </row>
    <row r="846" spans="4:4" x14ac:dyDescent="0.2">
      <c r="D846" s="139"/>
    </row>
    <row r="847" spans="4:4" x14ac:dyDescent="0.2">
      <c r="D847" s="139"/>
    </row>
    <row r="848" spans="4:4" x14ac:dyDescent="0.2">
      <c r="D848" s="139"/>
    </row>
    <row r="849" spans="4:4" x14ac:dyDescent="0.2">
      <c r="D849" s="139"/>
    </row>
    <row r="850" spans="4:4" x14ac:dyDescent="0.2">
      <c r="D850" s="139"/>
    </row>
    <row r="851" spans="4:4" x14ac:dyDescent="0.2">
      <c r="D851" s="139"/>
    </row>
    <row r="852" spans="4:4" x14ac:dyDescent="0.2">
      <c r="D852" s="139"/>
    </row>
    <row r="853" spans="4:4" x14ac:dyDescent="0.2">
      <c r="D853" s="139"/>
    </row>
    <row r="854" spans="4:4" x14ac:dyDescent="0.2">
      <c r="D854" s="139"/>
    </row>
    <row r="855" spans="4:4" x14ac:dyDescent="0.2">
      <c r="D855" s="139"/>
    </row>
    <row r="856" spans="4:4" x14ac:dyDescent="0.2">
      <c r="D856" s="139"/>
    </row>
    <row r="857" spans="4:4" x14ac:dyDescent="0.2">
      <c r="D857" s="139"/>
    </row>
    <row r="858" spans="4:4" x14ac:dyDescent="0.2">
      <c r="D858" s="139"/>
    </row>
    <row r="859" spans="4:4" x14ac:dyDescent="0.2">
      <c r="D859" s="139"/>
    </row>
    <row r="860" spans="4:4" x14ac:dyDescent="0.2">
      <c r="D860" s="139"/>
    </row>
    <row r="861" spans="4:4" x14ac:dyDescent="0.2">
      <c r="D861" s="139"/>
    </row>
    <row r="862" spans="4:4" x14ac:dyDescent="0.2">
      <c r="D862" s="139"/>
    </row>
    <row r="863" spans="4:4" x14ac:dyDescent="0.2">
      <c r="D863" s="139"/>
    </row>
    <row r="864" spans="4:4" x14ac:dyDescent="0.2">
      <c r="D864" s="139"/>
    </row>
    <row r="865" spans="4:4" x14ac:dyDescent="0.2">
      <c r="D865" s="139"/>
    </row>
    <row r="866" spans="4:4" x14ac:dyDescent="0.2">
      <c r="D866" s="139"/>
    </row>
    <row r="867" spans="4:4" x14ac:dyDescent="0.2">
      <c r="D867" s="139"/>
    </row>
    <row r="868" spans="4:4" x14ac:dyDescent="0.2">
      <c r="D868" s="139"/>
    </row>
    <row r="869" spans="4:4" x14ac:dyDescent="0.2">
      <c r="D869" s="139"/>
    </row>
    <row r="870" spans="4:4" x14ac:dyDescent="0.2">
      <c r="D870" s="139"/>
    </row>
    <row r="871" spans="4:4" x14ac:dyDescent="0.2">
      <c r="D871" s="139"/>
    </row>
    <row r="872" spans="4:4" x14ac:dyDescent="0.2">
      <c r="D872" s="139"/>
    </row>
    <row r="873" spans="4:4" x14ac:dyDescent="0.2">
      <c r="D873" s="139"/>
    </row>
    <row r="874" spans="4:4" x14ac:dyDescent="0.2">
      <c r="D874" s="139"/>
    </row>
    <row r="875" spans="4:4" x14ac:dyDescent="0.2">
      <c r="D875" s="139"/>
    </row>
    <row r="876" spans="4:4" x14ac:dyDescent="0.2">
      <c r="D876" s="139"/>
    </row>
    <row r="877" spans="4:4" x14ac:dyDescent="0.2">
      <c r="D877" s="139"/>
    </row>
    <row r="878" spans="4:4" x14ac:dyDescent="0.2">
      <c r="D878" s="139"/>
    </row>
    <row r="879" spans="4:4" x14ac:dyDescent="0.2">
      <c r="D879" s="139"/>
    </row>
    <row r="880" spans="4:4" x14ac:dyDescent="0.2">
      <c r="D880" s="139"/>
    </row>
    <row r="881" spans="4:4" x14ac:dyDescent="0.2">
      <c r="D881" s="139"/>
    </row>
    <row r="882" spans="4:4" x14ac:dyDescent="0.2">
      <c r="D882" s="139"/>
    </row>
    <row r="883" spans="4:4" x14ac:dyDescent="0.2">
      <c r="D883" s="139"/>
    </row>
    <row r="884" spans="4:4" x14ac:dyDescent="0.2">
      <c r="D884" s="139"/>
    </row>
    <row r="885" spans="4:4" x14ac:dyDescent="0.2">
      <c r="D885" s="139"/>
    </row>
    <row r="886" spans="4:4" x14ac:dyDescent="0.2">
      <c r="D886" s="139"/>
    </row>
    <row r="887" spans="4:4" x14ac:dyDescent="0.2">
      <c r="D887" s="139"/>
    </row>
    <row r="888" spans="4:4" x14ac:dyDescent="0.2">
      <c r="D888" s="139"/>
    </row>
    <row r="889" spans="4:4" x14ac:dyDescent="0.2">
      <c r="D889" s="139"/>
    </row>
    <row r="890" spans="4:4" x14ac:dyDescent="0.2">
      <c r="D890" s="139"/>
    </row>
    <row r="891" spans="4:4" x14ac:dyDescent="0.2">
      <c r="D891" s="139"/>
    </row>
    <row r="892" spans="4:4" x14ac:dyDescent="0.2">
      <c r="D892" s="139"/>
    </row>
    <row r="893" spans="4:4" x14ac:dyDescent="0.2">
      <c r="D893" s="139"/>
    </row>
    <row r="894" spans="4:4" x14ac:dyDescent="0.2">
      <c r="D894" s="139"/>
    </row>
    <row r="895" spans="4:4" x14ac:dyDescent="0.2">
      <c r="D895" s="139"/>
    </row>
    <row r="896" spans="4:4" x14ac:dyDescent="0.2">
      <c r="D896" s="139"/>
    </row>
    <row r="897" spans="4:4" x14ac:dyDescent="0.2">
      <c r="D897" s="139"/>
    </row>
    <row r="898" spans="4:4" x14ac:dyDescent="0.2">
      <c r="D898" s="139"/>
    </row>
    <row r="899" spans="4:4" x14ac:dyDescent="0.2">
      <c r="D899" s="139"/>
    </row>
    <row r="900" spans="4:4" x14ac:dyDescent="0.2">
      <c r="D900" s="139"/>
    </row>
    <row r="901" spans="4:4" x14ac:dyDescent="0.2">
      <c r="D901" s="139"/>
    </row>
    <row r="902" spans="4:4" x14ac:dyDescent="0.2">
      <c r="D902" s="139"/>
    </row>
    <row r="903" spans="4:4" x14ac:dyDescent="0.2">
      <c r="D903" s="139"/>
    </row>
    <row r="904" spans="4:4" x14ac:dyDescent="0.2">
      <c r="D904" s="139"/>
    </row>
    <row r="905" spans="4:4" x14ac:dyDescent="0.2">
      <c r="D905" s="139"/>
    </row>
    <row r="906" spans="4:4" x14ac:dyDescent="0.2">
      <c r="D906" s="139"/>
    </row>
    <row r="907" spans="4:4" x14ac:dyDescent="0.2">
      <c r="D907" s="139"/>
    </row>
    <row r="908" spans="4:4" x14ac:dyDescent="0.2">
      <c r="D908" s="139"/>
    </row>
    <row r="909" spans="4:4" x14ac:dyDescent="0.2">
      <c r="D909" s="139"/>
    </row>
    <row r="910" spans="4:4" x14ac:dyDescent="0.2">
      <c r="D910" s="139"/>
    </row>
    <row r="911" spans="4:4" x14ac:dyDescent="0.2">
      <c r="D911" s="139"/>
    </row>
    <row r="912" spans="4:4" x14ac:dyDescent="0.2">
      <c r="D912" s="139"/>
    </row>
    <row r="913" spans="4:4" x14ac:dyDescent="0.2">
      <c r="D913" s="139"/>
    </row>
    <row r="914" spans="4:4" x14ac:dyDescent="0.2">
      <c r="D914" s="139"/>
    </row>
    <row r="915" spans="4:4" x14ac:dyDescent="0.2">
      <c r="D915" s="139"/>
    </row>
    <row r="916" spans="4:4" x14ac:dyDescent="0.2">
      <c r="D916" s="139"/>
    </row>
    <row r="917" spans="4:4" x14ac:dyDescent="0.2">
      <c r="D917" s="139"/>
    </row>
    <row r="918" spans="4:4" x14ac:dyDescent="0.2">
      <c r="D918" s="139"/>
    </row>
    <row r="919" spans="4:4" x14ac:dyDescent="0.2">
      <c r="D919" s="139"/>
    </row>
    <row r="920" spans="4:4" x14ac:dyDescent="0.2">
      <c r="D920" s="139"/>
    </row>
    <row r="921" spans="4:4" x14ac:dyDescent="0.2">
      <c r="D921" s="139"/>
    </row>
    <row r="922" spans="4:4" x14ac:dyDescent="0.2">
      <c r="D922" s="139"/>
    </row>
    <row r="923" spans="4:4" x14ac:dyDescent="0.2">
      <c r="D923" s="139"/>
    </row>
    <row r="924" spans="4:4" x14ac:dyDescent="0.2">
      <c r="D924" s="139"/>
    </row>
    <row r="925" spans="4:4" x14ac:dyDescent="0.2">
      <c r="D925" s="139"/>
    </row>
    <row r="926" spans="4:4" x14ac:dyDescent="0.2">
      <c r="D926" s="139"/>
    </row>
    <row r="927" spans="4:4" x14ac:dyDescent="0.2">
      <c r="D927" s="139"/>
    </row>
    <row r="928" spans="4:4" x14ac:dyDescent="0.2">
      <c r="D928" s="139"/>
    </row>
    <row r="929" spans="4:4" x14ac:dyDescent="0.2">
      <c r="D929" s="139"/>
    </row>
    <row r="930" spans="4:4" x14ac:dyDescent="0.2">
      <c r="D930" s="139"/>
    </row>
    <row r="931" spans="4:4" x14ac:dyDescent="0.2">
      <c r="D931" s="139"/>
    </row>
    <row r="932" spans="4:4" x14ac:dyDescent="0.2">
      <c r="D932" s="139"/>
    </row>
    <row r="933" spans="4:4" x14ac:dyDescent="0.2">
      <c r="D933" s="139"/>
    </row>
    <row r="934" spans="4:4" x14ac:dyDescent="0.2">
      <c r="D934" s="139"/>
    </row>
    <row r="935" spans="4:4" x14ac:dyDescent="0.2">
      <c r="D935" s="139"/>
    </row>
    <row r="936" spans="4:4" x14ac:dyDescent="0.2">
      <c r="D936" s="139"/>
    </row>
    <row r="937" spans="4:4" x14ac:dyDescent="0.2">
      <c r="D937" s="139"/>
    </row>
    <row r="938" spans="4:4" x14ac:dyDescent="0.2">
      <c r="D938" s="139"/>
    </row>
    <row r="939" spans="4:4" x14ac:dyDescent="0.2">
      <c r="D939" s="139"/>
    </row>
    <row r="940" spans="4:4" x14ac:dyDescent="0.2">
      <c r="D940" s="139"/>
    </row>
    <row r="941" spans="4:4" x14ac:dyDescent="0.2">
      <c r="D941" s="139"/>
    </row>
    <row r="942" spans="4:4" x14ac:dyDescent="0.2">
      <c r="D942" s="139"/>
    </row>
    <row r="943" spans="4:4" x14ac:dyDescent="0.2">
      <c r="D943" s="139"/>
    </row>
    <row r="944" spans="4:4" x14ac:dyDescent="0.2">
      <c r="D944" s="139"/>
    </row>
    <row r="945" spans="4:4" x14ac:dyDescent="0.2">
      <c r="D945" s="139"/>
    </row>
    <row r="946" spans="4:4" x14ac:dyDescent="0.2">
      <c r="D946" s="139"/>
    </row>
    <row r="947" spans="4:4" x14ac:dyDescent="0.2">
      <c r="D947" s="139"/>
    </row>
    <row r="948" spans="4:4" x14ac:dyDescent="0.2">
      <c r="D948" s="139"/>
    </row>
    <row r="949" spans="4:4" x14ac:dyDescent="0.2">
      <c r="D949" s="139"/>
    </row>
    <row r="950" spans="4:4" x14ac:dyDescent="0.2">
      <c r="D950" s="139"/>
    </row>
    <row r="951" spans="4:4" x14ac:dyDescent="0.2">
      <c r="D951" s="139"/>
    </row>
    <row r="952" spans="4:4" x14ac:dyDescent="0.2">
      <c r="D952" s="139"/>
    </row>
    <row r="953" spans="4:4" x14ac:dyDescent="0.2">
      <c r="D953" s="139"/>
    </row>
    <row r="954" spans="4:4" x14ac:dyDescent="0.2">
      <c r="D954" s="139"/>
    </row>
    <row r="955" spans="4:4" x14ac:dyDescent="0.2">
      <c r="D955" s="139"/>
    </row>
    <row r="956" spans="4:4" x14ac:dyDescent="0.2">
      <c r="D956" s="139"/>
    </row>
    <row r="957" spans="4:4" x14ac:dyDescent="0.2">
      <c r="D957" s="139"/>
    </row>
    <row r="958" spans="4:4" x14ac:dyDescent="0.2">
      <c r="D958" s="139"/>
    </row>
    <row r="959" spans="4:4" x14ac:dyDescent="0.2">
      <c r="D959" s="139"/>
    </row>
    <row r="960" spans="4:4" x14ac:dyDescent="0.2">
      <c r="D960" s="139"/>
    </row>
    <row r="961" spans="4:4" x14ac:dyDescent="0.2">
      <c r="D961" s="139"/>
    </row>
    <row r="962" spans="4:4" x14ac:dyDescent="0.2">
      <c r="D962" s="139"/>
    </row>
    <row r="963" spans="4:4" x14ac:dyDescent="0.2">
      <c r="D963" s="139"/>
    </row>
    <row r="964" spans="4:4" x14ac:dyDescent="0.2">
      <c r="D964" s="139"/>
    </row>
    <row r="965" spans="4:4" x14ac:dyDescent="0.2">
      <c r="D965" s="139"/>
    </row>
    <row r="966" spans="4:4" x14ac:dyDescent="0.2">
      <c r="D966" s="139"/>
    </row>
    <row r="967" spans="4:4" x14ac:dyDescent="0.2">
      <c r="D967" s="139"/>
    </row>
    <row r="968" spans="4:4" x14ac:dyDescent="0.2">
      <c r="D968" s="139"/>
    </row>
    <row r="969" spans="4:4" x14ac:dyDescent="0.2">
      <c r="D969" s="139"/>
    </row>
    <row r="970" spans="4:4" x14ac:dyDescent="0.2">
      <c r="D970" s="139"/>
    </row>
    <row r="971" spans="4:4" x14ac:dyDescent="0.2">
      <c r="D971" s="139"/>
    </row>
    <row r="972" spans="4:4" x14ac:dyDescent="0.2">
      <c r="D972" s="139"/>
    </row>
    <row r="973" spans="4:4" x14ac:dyDescent="0.2">
      <c r="D973" s="139"/>
    </row>
    <row r="974" spans="4:4" x14ac:dyDescent="0.2">
      <c r="D974" s="139"/>
    </row>
    <row r="975" spans="4:4" x14ac:dyDescent="0.2">
      <c r="D975" s="139"/>
    </row>
    <row r="976" spans="4:4" x14ac:dyDescent="0.2">
      <c r="D976" s="139"/>
    </row>
    <row r="977" spans="4:4" x14ac:dyDescent="0.2">
      <c r="D977" s="139"/>
    </row>
    <row r="978" spans="4:4" x14ac:dyDescent="0.2">
      <c r="D978" s="139"/>
    </row>
    <row r="979" spans="4:4" x14ac:dyDescent="0.2">
      <c r="D979" s="139"/>
    </row>
    <row r="980" spans="4:4" x14ac:dyDescent="0.2">
      <c r="D980" s="139"/>
    </row>
    <row r="981" spans="4:4" x14ac:dyDescent="0.2">
      <c r="D981" s="139"/>
    </row>
    <row r="982" spans="4:4" x14ac:dyDescent="0.2">
      <c r="D982" s="139"/>
    </row>
    <row r="983" spans="4:4" x14ac:dyDescent="0.2">
      <c r="D983" s="139"/>
    </row>
    <row r="984" spans="4:4" x14ac:dyDescent="0.2">
      <c r="D984" s="139"/>
    </row>
    <row r="985" spans="4:4" x14ac:dyDescent="0.2">
      <c r="D985" s="139"/>
    </row>
    <row r="986" spans="4:4" x14ac:dyDescent="0.2">
      <c r="D986" s="139"/>
    </row>
    <row r="987" spans="4:4" x14ac:dyDescent="0.2">
      <c r="D987" s="139"/>
    </row>
    <row r="988" spans="4:4" x14ac:dyDescent="0.2">
      <c r="D988" s="139"/>
    </row>
    <row r="989" spans="4:4" x14ac:dyDescent="0.2">
      <c r="D989" s="139"/>
    </row>
    <row r="990" spans="4:4" x14ac:dyDescent="0.2">
      <c r="D990" s="139"/>
    </row>
    <row r="991" spans="4:4" x14ac:dyDescent="0.2">
      <c r="D991" s="139"/>
    </row>
    <row r="992" spans="4:4" x14ac:dyDescent="0.2">
      <c r="D992" s="139"/>
    </row>
    <row r="993" spans="4:4" x14ac:dyDescent="0.2">
      <c r="D993" s="139"/>
    </row>
    <row r="994" spans="4:4" x14ac:dyDescent="0.2">
      <c r="D994" s="139"/>
    </row>
    <row r="995" spans="4:4" x14ac:dyDescent="0.2">
      <c r="D995" s="139"/>
    </row>
    <row r="996" spans="4:4" x14ac:dyDescent="0.2">
      <c r="D996" s="139"/>
    </row>
    <row r="997" spans="4:4" x14ac:dyDescent="0.2">
      <c r="D997" s="139"/>
    </row>
    <row r="998" spans="4:4" x14ac:dyDescent="0.2">
      <c r="D998" s="139"/>
    </row>
    <row r="999" spans="4:4" x14ac:dyDescent="0.2">
      <c r="D999" s="139"/>
    </row>
    <row r="1000" spans="4:4" x14ac:dyDescent="0.2">
      <c r="D1000" s="139"/>
    </row>
    <row r="1001" spans="4:4" x14ac:dyDescent="0.2">
      <c r="D1001" s="139"/>
    </row>
    <row r="1002" spans="4:4" x14ac:dyDescent="0.2">
      <c r="D1002" s="139"/>
    </row>
    <row r="1003" spans="4:4" x14ac:dyDescent="0.2">
      <c r="D1003" s="139"/>
    </row>
    <row r="1004" spans="4:4" x14ac:dyDescent="0.2">
      <c r="D1004" s="139"/>
    </row>
    <row r="1005" spans="4:4" x14ac:dyDescent="0.2">
      <c r="D1005" s="139"/>
    </row>
    <row r="1006" spans="4:4" x14ac:dyDescent="0.2">
      <c r="D1006" s="139"/>
    </row>
    <row r="1007" spans="4:4" x14ac:dyDescent="0.2">
      <c r="D1007" s="139"/>
    </row>
    <row r="1008" spans="4:4" x14ac:dyDescent="0.2">
      <c r="D1008" s="139"/>
    </row>
    <row r="1009" spans="4:4" x14ac:dyDescent="0.2">
      <c r="D1009" s="139"/>
    </row>
    <row r="1010" spans="4:4" x14ac:dyDescent="0.2">
      <c r="D1010" s="139"/>
    </row>
    <row r="1011" spans="4:4" x14ac:dyDescent="0.2">
      <c r="D1011" s="139"/>
    </row>
    <row r="1012" spans="4:4" x14ac:dyDescent="0.2">
      <c r="D1012" s="139"/>
    </row>
    <row r="1013" spans="4:4" x14ac:dyDescent="0.2">
      <c r="D1013" s="139"/>
    </row>
    <row r="1014" spans="4:4" x14ac:dyDescent="0.2">
      <c r="D1014" s="139"/>
    </row>
    <row r="1015" spans="4:4" x14ac:dyDescent="0.2">
      <c r="D1015" s="139"/>
    </row>
    <row r="1016" spans="4:4" x14ac:dyDescent="0.2">
      <c r="D1016" s="139"/>
    </row>
    <row r="1017" spans="4:4" x14ac:dyDescent="0.2">
      <c r="D1017" s="139"/>
    </row>
    <row r="1018" spans="4:4" x14ac:dyDescent="0.2">
      <c r="D1018" s="139"/>
    </row>
    <row r="1019" spans="4:4" x14ac:dyDescent="0.2">
      <c r="D1019" s="139"/>
    </row>
    <row r="1020" spans="4:4" x14ac:dyDescent="0.2">
      <c r="D1020" s="139"/>
    </row>
    <row r="1021" spans="4:4" x14ac:dyDescent="0.2">
      <c r="D1021" s="139"/>
    </row>
    <row r="1022" spans="4:4" x14ac:dyDescent="0.2">
      <c r="D1022" s="139"/>
    </row>
    <row r="1023" spans="4:4" x14ac:dyDescent="0.2">
      <c r="D1023" s="139"/>
    </row>
    <row r="1024" spans="4:4" x14ac:dyDescent="0.2">
      <c r="D1024" s="139"/>
    </row>
    <row r="1025" spans="4:4" x14ac:dyDescent="0.2">
      <c r="D1025" s="139"/>
    </row>
    <row r="1026" spans="4:4" x14ac:dyDescent="0.2">
      <c r="D1026" s="139"/>
    </row>
    <row r="1027" spans="4:4" x14ac:dyDescent="0.2">
      <c r="D1027" s="139"/>
    </row>
    <row r="1028" spans="4:4" x14ac:dyDescent="0.2">
      <c r="D1028" s="139"/>
    </row>
    <row r="1029" spans="4:4" x14ac:dyDescent="0.2">
      <c r="D1029" s="139"/>
    </row>
    <row r="1030" spans="4:4" x14ac:dyDescent="0.2">
      <c r="D1030" s="139"/>
    </row>
    <row r="1031" spans="4:4" x14ac:dyDescent="0.2">
      <c r="D1031" s="139"/>
    </row>
    <row r="1032" spans="4:4" x14ac:dyDescent="0.2">
      <c r="D1032" s="139"/>
    </row>
    <row r="1033" spans="4:4" x14ac:dyDescent="0.2">
      <c r="D1033" s="139"/>
    </row>
    <row r="1034" spans="4:4" x14ac:dyDescent="0.2">
      <c r="D1034" s="139"/>
    </row>
    <row r="1035" spans="4:4" x14ac:dyDescent="0.2">
      <c r="D1035" s="139"/>
    </row>
    <row r="1036" spans="4:4" x14ac:dyDescent="0.2">
      <c r="D1036" s="139"/>
    </row>
    <row r="1037" spans="4:4" x14ac:dyDescent="0.2">
      <c r="D1037" s="139"/>
    </row>
    <row r="1038" spans="4:4" x14ac:dyDescent="0.2">
      <c r="D1038" s="139"/>
    </row>
    <row r="1039" spans="4:4" x14ac:dyDescent="0.2">
      <c r="D1039" s="139"/>
    </row>
    <row r="1040" spans="4:4" x14ac:dyDescent="0.2">
      <c r="D1040" s="139"/>
    </row>
    <row r="1041" spans="4:4" x14ac:dyDescent="0.2">
      <c r="D1041" s="139"/>
    </row>
    <row r="1042" spans="4:4" x14ac:dyDescent="0.2">
      <c r="D1042" s="139"/>
    </row>
    <row r="1043" spans="4:4" x14ac:dyDescent="0.2">
      <c r="D1043" s="139"/>
    </row>
    <row r="1044" spans="4:4" x14ac:dyDescent="0.2">
      <c r="D1044" s="139"/>
    </row>
    <row r="1045" spans="4:4" x14ac:dyDescent="0.2">
      <c r="D1045" s="139"/>
    </row>
    <row r="1046" spans="4:4" x14ac:dyDescent="0.2">
      <c r="D1046" s="139"/>
    </row>
    <row r="1047" spans="4:4" x14ac:dyDescent="0.2">
      <c r="D1047" s="139"/>
    </row>
    <row r="1048" spans="4:4" x14ac:dyDescent="0.2">
      <c r="D1048" s="139"/>
    </row>
    <row r="1049" spans="4:4" x14ac:dyDescent="0.2">
      <c r="D1049" s="139"/>
    </row>
    <row r="1050" spans="4:4" x14ac:dyDescent="0.2">
      <c r="D1050" s="139"/>
    </row>
    <row r="1051" spans="4:4" x14ac:dyDescent="0.2">
      <c r="D1051" s="139"/>
    </row>
    <row r="1052" spans="4:4" x14ac:dyDescent="0.2">
      <c r="D1052" s="139"/>
    </row>
    <row r="1053" spans="4:4" x14ac:dyDescent="0.2">
      <c r="D1053" s="139"/>
    </row>
    <row r="1054" spans="4:4" x14ac:dyDescent="0.2">
      <c r="D1054" s="139"/>
    </row>
    <row r="1055" spans="4:4" x14ac:dyDescent="0.2">
      <c r="D1055" s="139"/>
    </row>
    <row r="1056" spans="4:4" x14ac:dyDescent="0.2">
      <c r="D1056" s="139"/>
    </row>
    <row r="1057" spans="4:4" x14ac:dyDescent="0.2">
      <c r="D1057" s="139"/>
    </row>
    <row r="1058" spans="4:4" x14ac:dyDescent="0.2">
      <c r="D1058" s="139"/>
    </row>
    <row r="1059" spans="4:4" x14ac:dyDescent="0.2">
      <c r="D1059" s="139"/>
    </row>
    <row r="1060" spans="4:4" x14ac:dyDescent="0.2">
      <c r="D1060" s="139"/>
    </row>
    <row r="1061" spans="4:4" x14ac:dyDescent="0.2">
      <c r="D1061" s="139"/>
    </row>
    <row r="1062" spans="4:4" x14ac:dyDescent="0.2">
      <c r="D1062" s="139"/>
    </row>
    <row r="1063" spans="4:4" x14ac:dyDescent="0.2">
      <c r="D1063" s="139"/>
    </row>
    <row r="1064" spans="4:4" x14ac:dyDescent="0.2">
      <c r="D1064" s="139"/>
    </row>
    <row r="1065" spans="4:4" x14ac:dyDescent="0.2">
      <c r="D1065" s="139"/>
    </row>
    <row r="1066" spans="4:4" x14ac:dyDescent="0.2">
      <c r="D1066" s="139"/>
    </row>
    <row r="1067" spans="4:4" x14ac:dyDescent="0.2">
      <c r="D1067" s="139"/>
    </row>
    <row r="1068" spans="4:4" x14ac:dyDescent="0.2">
      <c r="D1068" s="139"/>
    </row>
    <row r="1069" spans="4:4" x14ac:dyDescent="0.2">
      <c r="D1069" s="139"/>
    </row>
    <row r="1070" spans="4:4" x14ac:dyDescent="0.2">
      <c r="D1070" s="139"/>
    </row>
    <row r="1071" spans="4:4" x14ac:dyDescent="0.2">
      <c r="D1071" s="139"/>
    </row>
    <row r="1072" spans="4:4" x14ac:dyDescent="0.2">
      <c r="D1072" s="139"/>
    </row>
    <row r="1073" spans="4:4" x14ac:dyDescent="0.2">
      <c r="D1073" s="139"/>
    </row>
    <row r="1074" spans="4:4" x14ac:dyDescent="0.2">
      <c r="D1074" s="139"/>
    </row>
    <row r="1075" spans="4:4" x14ac:dyDescent="0.2">
      <c r="D1075" s="139"/>
    </row>
    <row r="1076" spans="4:4" x14ac:dyDescent="0.2">
      <c r="D1076" s="139"/>
    </row>
    <row r="1077" spans="4:4" x14ac:dyDescent="0.2">
      <c r="D1077" s="139"/>
    </row>
    <row r="1078" spans="4:4" x14ac:dyDescent="0.2">
      <c r="D1078" s="139"/>
    </row>
    <row r="1079" spans="4:4" x14ac:dyDescent="0.2">
      <c r="D1079" s="139"/>
    </row>
    <row r="1080" spans="4:4" x14ac:dyDescent="0.2">
      <c r="D1080" s="139"/>
    </row>
    <row r="1081" spans="4:4" x14ac:dyDescent="0.2">
      <c r="D1081" s="139"/>
    </row>
    <row r="1082" spans="4:4" x14ac:dyDescent="0.2">
      <c r="D1082" s="139"/>
    </row>
    <row r="1083" spans="4:4" x14ac:dyDescent="0.2">
      <c r="D1083" s="139"/>
    </row>
    <row r="1084" spans="4:4" x14ac:dyDescent="0.2">
      <c r="D1084" s="139"/>
    </row>
    <row r="1085" spans="4:4" x14ac:dyDescent="0.2">
      <c r="D1085" s="139"/>
    </row>
    <row r="1086" spans="4:4" x14ac:dyDescent="0.2">
      <c r="D1086" s="139"/>
    </row>
    <row r="1087" spans="4:4" x14ac:dyDescent="0.2">
      <c r="D1087" s="139"/>
    </row>
    <row r="1088" spans="4:4" x14ac:dyDescent="0.2">
      <c r="D1088" s="139"/>
    </row>
    <row r="1089" spans="4:4" x14ac:dyDescent="0.2">
      <c r="D1089" s="139"/>
    </row>
    <row r="1090" spans="4:4" x14ac:dyDescent="0.2">
      <c r="D1090" s="139"/>
    </row>
    <row r="1091" spans="4:4" x14ac:dyDescent="0.2">
      <c r="D1091" s="139"/>
    </row>
    <row r="1092" spans="4:4" x14ac:dyDescent="0.2">
      <c r="D1092" s="139"/>
    </row>
    <row r="1093" spans="4:4" x14ac:dyDescent="0.2">
      <c r="D1093" s="139"/>
    </row>
    <row r="1094" spans="4:4" x14ac:dyDescent="0.2">
      <c r="D1094" s="139"/>
    </row>
    <row r="1095" spans="4:4" x14ac:dyDescent="0.2">
      <c r="D1095" s="139"/>
    </row>
    <row r="1096" spans="4:4" x14ac:dyDescent="0.2">
      <c r="D1096" s="139"/>
    </row>
    <row r="1097" spans="4:4" x14ac:dyDescent="0.2">
      <c r="D1097" s="139"/>
    </row>
    <row r="1098" spans="4:4" x14ac:dyDescent="0.2">
      <c r="D1098" s="139"/>
    </row>
    <row r="1099" spans="4:4" x14ac:dyDescent="0.2">
      <c r="D1099" s="139"/>
    </row>
    <row r="1100" spans="4:4" x14ac:dyDescent="0.2">
      <c r="D1100" s="139"/>
    </row>
    <row r="1101" spans="4:4" x14ac:dyDescent="0.2">
      <c r="D1101" s="139"/>
    </row>
    <row r="1102" spans="4:4" x14ac:dyDescent="0.2">
      <c r="D1102" s="139"/>
    </row>
    <row r="1103" spans="4:4" x14ac:dyDescent="0.2">
      <c r="D1103" s="139"/>
    </row>
    <row r="1104" spans="4:4" x14ac:dyDescent="0.2">
      <c r="D1104" s="139"/>
    </row>
    <row r="1105" spans="4:4" x14ac:dyDescent="0.2">
      <c r="D1105" s="139"/>
    </row>
    <row r="1106" spans="4:4" x14ac:dyDescent="0.2">
      <c r="D1106" s="139"/>
    </row>
    <row r="1107" spans="4:4" x14ac:dyDescent="0.2">
      <c r="D1107" s="139"/>
    </row>
    <row r="1108" spans="4:4" x14ac:dyDescent="0.2">
      <c r="D1108" s="139"/>
    </row>
    <row r="1109" spans="4:4" x14ac:dyDescent="0.2">
      <c r="D1109" s="139"/>
    </row>
    <row r="1110" spans="4:4" x14ac:dyDescent="0.2">
      <c r="D1110" s="139"/>
    </row>
    <row r="1111" spans="4:4" x14ac:dyDescent="0.2">
      <c r="D1111" s="139"/>
    </row>
    <row r="1112" spans="4:4" x14ac:dyDescent="0.2">
      <c r="D1112" s="139"/>
    </row>
    <row r="1113" spans="4:4" x14ac:dyDescent="0.2">
      <c r="D1113" s="139"/>
    </row>
    <row r="1114" spans="4:4" x14ac:dyDescent="0.2">
      <c r="D1114" s="139"/>
    </row>
    <row r="1115" spans="4:4" x14ac:dyDescent="0.2">
      <c r="D1115" s="139"/>
    </row>
    <row r="1116" spans="4:4" x14ac:dyDescent="0.2">
      <c r="D1116" s="139"/>
    </row>
    <row r="1117" spans="4:4" x14ac:dyDescent="0.2">
      <c r="D1117" s="139"/>
    </row>
    <row r="1118" spans="4:4" x14ac:dyDescent="0.2">
      <c r="D1118" s="139"/>
    </row>
    <row r="1119" spans="4:4" x14ac:dyDescent="0.2">
      <c r="D1119" s="139"/>
    </row>
    <row r="1120" spans="4:4" x14ac:dyDescent="0.2">
      <c r="D1120" s="139"/>
    </row>
    <row r="1121" spans="4:4" x14ac:dyDescent="0.2">
      <c r="D1121" s="139"/>
    </row>
    <row r="1122" spans="4:4" x14ac:dyDescent="0.2">
      <c r="D1122" s="139"/>
    </row>
    <row r="1123" spans="4:4" x14ac:dyDescent="0.2">
      <c r="D1123" s="139"/>
    </row>
    <row r="1124" spans="4:4" x14ac:dyDescent="0.2">
      <c r="D1124" s="139"/>
    </row>
    <row r="1125" spans="4:4" x14ac:dyDescent="0.2">
      <c r="D1125" s="139"/>
    </row>
    <row r="1126" spans="4:4" x14ac:dyDescent="0.2">
      <c r="D1126" s="139"/>
    </row>
    <row r="1127" spans="4:4" x14ac:dyDescent="0.2">
      <c r="D1127" s="139"/>
    </row>
    <row r="1128" spans="4:4" x14ac:dyDescent="0.2">
      <c r="D1128" s="139"/>
    </row>
    <row r="1129" spans="4:4" x14ac:dyDescent="0.2">
      <c r="D1129" s="139"/>
    </row>
    <row r="1130" spans="4:4" x14ac:dyDescent="0.2">
      <c r="D1130" s="139"/>
    </row>
    <row r="1131" spans="4:4" x14ac:dyDescent="0.2">
      <c r="D1131" s="139"/>
    </row>
    <row r="1132" spans="4:4" x14ac:dyDescent="0.2">
      <c r="D1132" s="139"/>
    </row>
    <row r="1133" spans="4:4" x14ac:dyDescent="0.2">
      <c r="D1133" s="139"/>
    </row>
    <row r="1134" spans="4:4" x14ac:dyDescent="0.2">
      <c r="D1134" s="139"/>
    </row>
    <row r="1135" spans="4:4" x14ac:dyDescent="0.2">
      <c r="D1135" s="139"/>
    </row>
    <row r="1136" spans="4:4" x14ac:dyDescent="0.2">
      <c r="D1136" s="139"/>
    </row>
    <row r="1137" spans="4:4" x14ac:dyDescent="0.2">
      <c r="D1137" s="139"/>
    </row>
    <row r="1138" spans="4:4" x14ac:dyDescent="0.2">
      <c r="D1138" s="139"/>
    </row>
    <row r="1139" spans="4:4" x14ac:dyDescent="0.2">
      <c r="D1139" s="139"/>
    </row>
    <row r="1140" spans="4:4" x14ac:dyDescent="0.2">
      <c r="D1140" s="139"/>
    </row>
    <row r="1141" spans="4:4" x14ac:dyDescent="0.2">
      <c r="D1141" s="139"/>
    </row>
    <row r="1142" spans="4:4" x14ac:dyDescent="0.2">
      <c r="D1142" s="139"/>
    </row>
    <row r="1143" spans="4:4" x14ac:dyDescent="0.2">
      <c r="D1143" s="139"/>
    </row>
    <row r="1144" spans="4:4" x14ac:dyDescent="0.2">
      <c r="D1144" s="139"/>
    </row>
    <row r="1145" spans="4:4" x14ac:dyDescent="0.2">
      <c r="D1145" s="139"/>
    </row>
    <row r="1146" spans="4:4" x14ac:dyDescent="0.2">
      <c r="D1146" s="139"/>
    </row>
    <row r="1147" spans="4:4" x14ac:dyDescent="0.2">
      <c r="D1147" s="139"/>
    </row>
    <row r="1148" spans="4:4" x14ac:dyDescent="0.2">
      <c r="D1148" s="139"/>
    </row>
    <row r="1149" spans="4:4" x14ac:dyDescent="0.2">
      <c r="D1149" s="139"/>
    </row>
    <row r="1150" spans="4:4" x14ac:dyDescent="0.2">
      <c r="D1150" s="139"/>
    </row>
    <row r="1151" spans="4:4" x14ac:dyDescent="0.2">
      <c r="D1151" s="139"/>
    </row>
    <row r="1152" spans="4:4" x14ac:dyDescent="0.2">
      <c r="D1152" s="139"/>
    </row>
    <row r="1153" spans="4:4" x14ac:dyDescent="0.2">
      <c r="D1153" s="139"/>
    </row>
    <row r="1154" spans="4:4" x14ac:dyDescent="0.2">
      <c r="D1154" s="139"/>
    </row>
    <row r="1155" spans="4:4" x14ac:dyDescent="0.2">
      <c r="D1155" s="139"/>
    </row>
    <row r="1156" spans="4:4" x14ac:dyDescent="0.2">
      <c r="D1156" s="139"/>
    </row>
    <row r="1157" spans="4:4" x14ac:dyDescent="0.2">
      <c r="D1157" s="139"/>
    </row>
    <row r="1158" spans="4:4" x14ac:dyDescent="0.2">
      <c r="D1158" s="139"/>
    </row>
    <row r="1159" spans="4:4" x14ac:dyDescent="0.2">
      <c r="D1159" s="139"/>
    </row>
    <row r="1160" spans="4:4" x14ac:dyDescent="0.2">
      <c r="D1160" s="139"/>
    </row>
    <row r="1161" spans="4:4" x14ac:dyDescent="0.2">
      <c r="D1161" s="139"/>
    </row>
    <row r="1162" spans="4:4" x14ac:dyDescent="0.2">
      <c r="D1162" s="139"/>
    </row>
    <row r="1163" spans="4:4" x14ac:dyDescent="0.2">
      <c r="D1163" s="139"/>
    </row>
    <row r="1164" spans="4:4" x14ac:dyDescent="0.2">
      <c r="D1164" s="139"/>
    </row>
    <row r="1165" spans="4:4" x14ac:dyDescent="0.2">
      <c r="D1165" s="139"/>
    </row>
    <row r="1166" spans="4:4" x14ac:dyDescent="0.2">
      <c r="D1166" s="139"/>
    </row>
    <row r="1167" spans="4:4" x14ac:dyDescent="0.2">
      <c r="D1167" s="139"/>
    </row>
    <row r="1168" spans="4:4" x14ac:dyDescent="0.2">
      <c r="D1168" s="139"/>
    </row>
    <row r="1169" spans="4:4" x14ac:dyDescent="0.2">
      <c r="D1169" s="139"/>
    </row>
    <row r="1170" spans="4:4" x14ac:dyDescent="0.2">
      <c r="D1170" s="139"/>
    </row>
    <row r="1171" spans="4:4" x14ac:dyDescent="0.2">
      <c r="D1171" s="139"/>
    </row>
    <row r="1172" spans="4:4" x14ac:dyDescent="0.2">
      <c r="D1172" s="139"/>
    </row>
    <row r="1173" spans="4:4" x14ac:dyDescent="0.2">
      <c r="D1173" s="139"/>
    </row>
    <row r="1174" spans="4:4" x14ac:dyDescent="0.2">
      <c r="D1174" s="139"/>
    </row>
    <row r="1175" spans="4:4" x14ac:dyDescent="0.2">
      <c r="D1175" s="139"/>
    </row>
    <row r="1176" spans="4:4" x14ac:dyDescent="0.2">
      <c r="D1176" s="139"/>
    </row>
    <row r="1177" spans="4:4" x14ac:dyDescent="0.2">
      <c r="D1177" s="139"/>
    </row>
    <row r="1178" spans="4:4" x14ac:dyDescent="0.2">
      <c r="D1178" s="139"/>
    </row>
    <row r="1179" spans="4:4" x14ac:dyDescent="0.2">
      <c r="D1179" s="139"/>
    </row>
    <row r="1180" spans="4:4" x14ac:dyDescent="0.2">
      <c r="D1180" s="139"/>
    </row>
    <row r="1181" spans="4:4" x14ac:dyDescent="0.2">
      <c r="D1181" s="139"/>
    </row>
    <row r="1182" spans="4:4" x14ac:dyDescent="0.2">
      <c r="D1182" s="139"/>
    </row>
    <row r="1183" spans="4:4" x14ac:dyDescent="0.2">
      <c r="D1183" s="139"/>
    </row>
    <row r="1184" spans="4:4" x14ac:dyDescent="0.2">
      <c r="D1184" s="139"/>
    </row>
    <row r="1185" spans="4:4" x14ac:dyDescent="0.2">
      <c r="D1185" s="139"/>
    </row>
    <row r="1186" spans="4:4" x14ac:dyDescent="0.2">
      <c r="D1186" s="139"/>
    </row>
    <row r="1187" spans="4:4" x14ac:dyDescent="0.2">
      <c r="D1187" s="139"/>
    </row>
    <row r="1188" spans="4:4" x14ac:dyDescent="0.2">
      <c r="D1188" s="139"/>
    </row>
    <row r="1189" spans="4:4" x14ac:dyDescent="0.2">
      <c r="D1189" s="139"/>
    </row>
    <row r="1190" spans="4:4" x14ac:dyDescent="0.2">
      <c r="D1190" s="139"/>
    </row>
    <row r="1191" spans="4:4" x14ac:dyDescent="0.2">
      <c r="D1191" s="139"/>
    </row>
    <row r="1192" spans="4:4" x14ac:dyDescent="0.2">
      <c r="D1192" s="139"/>
    </row>
    <row r="1193" spans="4:4" x14ac:dyDescent="0.2">
      <c r="D1193" s="139"/>
    </row>
    <row r="1194" spans="4:4" x14ac:dyDescent="0.2">
      <c r="D1194" s="139"/>
    </row>
    <row r="1195" spans="4:4" x14ac:dyDescent="0.2">
      <c r="D1195" s="139"/>
    </row>
    <row r="1196" spans="4:4" x14ac:dyDescent="0.2">
      <c r="D1196" s="139"/>
    </row>
    <row r="1197" spans="4:4" x14ac:dyDescent="0.2">
      <c r="D1197" s="139"/>
    </row>
    <row r="1198" spans="4:4" x14ac:dyDescent="0.2">
      <c r="D1198" s="139"/>
    </row>
    <row r="1199" spans="4:4" x14ac:dyDescent="0.2">
      <c r="D1199" s="139"/>
    </row>
    <row r="1200" spans="4:4" x14ac:dyDescent="0.2">
      <c r="D1200" s="139"/>
    </row>
    <row r="1201" spans="4:4" x14ac:dyDescent="0.2">
      <c r="D1201" s="139"/>
    </row>
    <row r="1202" spans="4:4" x14ac:dyDescent="0.2">
      <c r="D1202" s="139"/>
    </row>
    <row r="1203" spans="4:4" x14ac:dyDescent="0.2">
      <c r="D1203" s="139"/>
    </row>
    <row r="1204" spans="4:4" x14ac:dyDescent="0.2">
      <c r="D1204" s="139"/>
    </row>
    <row r="1205" spans="4:4" x14ac:dyDescent="0.2">
      <c r="D1205" s="139"/>
    </row>
    <row r="1206" spans="4:4" x14ac:dyDescent="0.2">
      <c r="D1206" s="139"/>
    </row>
    <row r="1207" spans="4:4" x14ac:dyDescent="0.2">
      <c r="D1207" s="139"/>
    </row>
    <row r="1208" spans="4:4" x14ac:dyDescent="0.2">
      <c r="D1208" s="139"/>
    </row>
    <row r="1209" spans="4:4" x14ac:dyDescent="0.2">
      <c r="D1209" s="139"/>
    </row>
    <row r="1210" spans="4:4" x14ac:dyDescent="0.2">
      <c r="D1210" s="139"/>
    </row>
    <row r="1211" spans="4:4" x14ac:dyDescent="0.2">
      <c r="D1211" s="139"/>
    </row>
    <row r="1212" spans="4:4" x14ac:dyDescent="0.2">
      <c r="D1212" s="139"/>
    </row>
    <row r="1213" spans="4:4" x14ac:dyDescent="0.2">
      <c r="D1213" s="139"/>
    </row>
    <row r="1214" spans="4:4" x14ac:dyDescent="0.2">
      <c r="D1214" s="139"/>
    </row>
    <row r="1215" spans="4:4" x14ac:dyDescent="0.2">
      <c r="D1215" s="139"/>
    </row>
    <row r="1216" spans="4:4" x14ac:dyDescent="0.2">
      <c r="D1216" s="139"/>
    </row>
    <row r="1217" spans="4:4" x14ac:dyDescent="0.2">
      <c r="D1217" s="139"/>
    </row>
    <row r="1218" spans="4:4" x14ac:dyDescent="0.2">
      <c r="D1218" s="139"/>
    </row>
    <row r="1219" spans="4:4" x14ac:dyDescent="0.2">
      <c r="D1219" s="139"/>
    </row>
    <row r="1220" spans="4:4" x14ac:dyDescent="0.2">
      <c r="D1220" s="139"/>
    </row>
    <row r="1221" spans="4:4" x14ac:dyDescent="0.2">
      <c r="D1221" s="139"/>
    </row>
    <row r="1222" spans="4:4" x14ac:dyDescent="0.2">
      <c r="D1222" s="139"/>
    </row>
    <row r="1223" spans="4:4" x14ac:dyDescent="0.2">
      <c r="D1223" s="139"/>
    </row>
    <row r="1224" spans="4:4" x14ac:dyDescent="0.2">
      <c r="D1224" s="139"/>
    </row>
    <row r="1225" spans="4:4" x14ac:dyDescent="0.2">
      <c r="D1225" s="139"/>
    </row>
    <row r="1226" spans="4:4" x14ac:dyDescent="0.2">
      <c r="D1226" s="139"/>
    </row>
    <row r="1227" spans="4:4" x14ac:dyDescent="0.2">
      <c r="D1227" s="139"/>
    </row>
    <row r="1228" spans="4:4" x14ac:dyDescent="0.2">
      <c r="D1228" s="139"/>
    </row>
    <row r="1229" spans="4:4" x14ac:dyDescent="0.2">
      <c r="D1229" s="139"/>
    </row>
    <row r="1230" spans="4:4" x14ac:dyDescent="0.2">
      <c r="D1230" s="139"/>
    </row>
    <row r="1231" spans="4:4" x14ac:dyDescent="0.2">
      <c r="D1231" s="139"/>
    </row>
    <row r="1232" spans="4:4" x14ac:dyDescent="0.2">
      <c r="D1232" s="139"/>
    </row>
    <row r="1233" spans="4:4" x14ac:dyDescent="0.2">
      <c r="D1233" s="139"/>
    </row>
    <row r="1234" spans="4:4" x14ac:dyDescent="0.2">
      <c r="D1234" s="139"/>
    </row>
    <row r="1235" spans="4:4" x14ac:dyDescent="0.2">
      <c r="D1235" s="139"/>
    </row>
    <row r="1236" spans="4:4" x14ac:dyDescent="0.2">
      <c r="D1236" s="139"/>
    </row>
    <row r="1237" spans="4:4" x14ac:dyDescent="0.2">
      <c r="D1237" s="139"/>
    </row>
    <row r="1238" spans="4:4" x14ac:dyDescent="0.2">
      <c r="D1238" s="139"/>
    </row>
    <row r="1239" spans="4:4" x14ac:dyDescent="0.2">
      <c r="D1239" s="139"/>
    </row>
    <row r="1240" spans="4:4" x14ac:dyDescent="0.2">
      <c r="D1240" s="139"/>
    </row>
    <row r="1241" spans="4:4" x14ac:dyDescent="0.2">
      <c r="D1241" s="139"/>
    </row>
    <row r="1242" spans="4:4" x14ac:dyDescent="0.2">
      <c r="D1242" s="139"/>
    </row>
    <row r="1243" spans="4:4" x14ac:dyDescent="0.2">
      <c r="D1243" s="139"/>
    </row>
    <row r="1244" spans="4:4" x14ac:dyDescent="0.2">
      <c r="D1244" s="139"/>
    </row>
    <row r="1245" spans="4:4" x14ac:dyDescent="0.2">
      <c r="D1245" s="139"/>
    </row>
    <row r="1246" spans="4:4" x14ac:dyDescent="0.2">
      <c r="D1246" s="139"/>
    </row>
    <row r="1247" spans="4:4" x14ac:dyDescent="0.2">
      <c r="D1247" s="139"/>
    </row>
    <row r="1248" spans="4:4" x14ac:dyDescent="0.2">
      <c r="D1248" s="139"/>
    </row>
    <row r="1249" spans="4:4" x14ac:dyDescent="0.2">
      <c r="D1249" s="139"/>
    </row>
    <row r="1250" spans="4:4" x14ac:dyDescent="0.2">
      <c r="D1250" s="139"/>
    </row>
    <row r="1251" spans="4:4" x14ac:dyDescent="0.2">
      <c r="D1251" s="139"/>
    </row>
    <row r="1252" spans="4:4" x14ac:dyDescent="0.2">
      <c r="D1252" s="139"/>
    </row>
    <row r="1253" spans="4:4" x14ac:dyDescent="0.2">
      <c r="D1253" s="139"/>
    </row>
    <row r="1254" spans="4:4" x14ac:dyDescent="0.2">
      <c r="D1254" s="139"/>
    </row>
    <row r="1255" spans="4:4" x14ac:dyDescent="0.2">
      <c r="D1255" s="139"/>
    </row>
    <row r="1256" spans="4:4" x14ac:dyDescent="0.2">
      <c r="D1256" s="139"/>
    </row>
    <row r="1257" spans="4:4" x14ac:dyDescent="0.2">
      <c r="D1257" s="139"/>
    </row>
    <row r="1258" spans="4:4" x14ac:dyDescent="0.2">
      <c r="D1258" s="139"/>
    </row>
    <row r="1259" spans="4:4" x14ac:dyDescent="0.2">
      <c r="D1259" s="139"/>
    </row>
    <row r="1260" spans="4:4" x14ac:dyDescent="0.2">
      <c r="D1260" s="139"/>
    </row>
    <row r="1261" spans="4:4" x14ac:dyDescent="0.2">
      <c r="D1261" s="139"/>
    </row>
    <row r="1262" spans="4:4" x14ac:dyDescent="0.2">
      <c r="D1262" s="139"/>
    </row>
    <row r="1263" spans="4:4" x14ac:dyDescent="0.2">
      <c r="D1263" s="139"/>
    </row>
    <row r="1264" spans="4:4" x14ac:dyDescent="0.2">
      <c r="D1264" s="139"/>
    </row>
    <row r="1265" spans="4:4" x14ac:dyDescent="0.2">
      <c r="D1265" s="139"/>
    </row>
    <row r="1266" spans="4:4" x14ac:dyDescent="0.2">
      <c r="D1266" s="139"/>
    </row>
    <row r="1267" spans="4:4" x14ac:dyDescent="0.2">
      <c r="D1267" s="139"/>
    </row>
    <row r="1268" spans="4:4" x14ac:dyDescent="0.2">
      <c r="D1268" s="139"/>
    </row>
    <row r="1269" spans="4:4" x14ac:dyDescent="0.2">
      <c r="D1269" s="139"/>
    </row>
    <row r="1270" spans="4:4" x14ac:dyDescent="0.2">
      <c r="D1270" s="139"/>
    </row>
    <row r="1271" spans="4:4" x14ac:dyDescent="0.2">
      <c r="D1271" s="139"/>
    </row>
    <row r="1272" spans="4:4" x14ac:dyDescent="0.2">
      <c r="D1272" s="139"/>
    </row>
    <row r="1273" spans="4:4" x14ac:dyDescent="0.2">
      <c r="D1273" s="139"/>
    </row>
    <row r="1274" spans="4:4" x14ac:dyDescent="0.2">
      <c r="D1274" s="139"/>
    </row>
    <row r="1275" spans="4:4" x14ac:dyDescent="0.2">
      <c r="D1275" s="139"/>
    </row>
    <row r="1276" spans="4:4" x14ac:dyDescent="0.2">
      <c r="D1276" s="139"/>
    </row>
    <row r="1277" spans="4:4" x14ac:dyDescent="0.2">
      <c r="D1277" s="139"/>
    </row>
    <row r="1278" spans="4:4" x14ac:dyDescent="0.2">
      <c r="D1278" s="139"/>
    </row>
    <row r="1279" spans="4:4" x14ac:dyDescent="0.2">
      <c r="D1279" s="139"/>
    </row>
    <row r="1280" spans="4:4" x14ac:dyDescent="0.2">
      <c r="D1280" s="139"/>
    </row>
    <row r="1281" spans="4:4" x14ac:dyDescent="0.2">
      <c r="D1281" s="139"/>
    </row>
    <row r="1282" spans="4:4" x14ac:dyDescent="0.2">
      <c r="D1282" s="139"/>
    </row>
    <row r="1283" spans="4:4" x14ac:dyDescent="0.2">
      <c r="D1283" s="139"/>
    </row>
    <row r="1284" spans="4:4" x14ac:dyDescent="0.2">
      <c r="D1284" s="139"/>
    </row>
    <row r="1285" spans="4:4" x14ac:dyDescent="0.2">
      <c r="D1285" s="139"/>
    </row>
    <row r="1286" spans="4:4" x14ac:dyDescent="0.2">
      <c r="D1286" s="139"/>
    </row>
    <row r="1287" spans="4:4" x14ac:dyDescent="0.2">
      <c r="D1287" s="139"/>
    </row>
    <row r="1288" spans="4:4" x14ac:dyDescent="0.2">
      <c r="D1288" s="139"/>
    </row>
    <row r="1289" spans="4:4" x14ac:dyDescent="0.2">
      <c r="D1289" s="139"/>
    </row>
    <row r="1290" spans="4:4" x14ac:dyDescent="0.2">
      <c r="D1290" s="139"/>
    </row>
    <row r="1291" spans="4:4" x14ac:dyDescent="0.2">
      <c r="D1291" s="139"/>
    </row>
    <row r="1292" spans="4:4" x14ac:dyDescent="0.2">
      <c r="D1292" s="139"/>
    </row>
    <row r="1293" spans="4:4" x14ac:dyDescent="0.2">
      <c r="D1293" s="139"/>
    </row>
    <row r="1294" spans="4:4" x14ac:dyDescent="0.2">
      <c r="D1294" s="139"/>
    </row>
    <row r="1295" spans="4:4" x14ac:dyDescent="0.2">
      <c r="D1295" s="139"/>
    </row>
    <row r="1296" spans="4:4" x14ac:dyDescent="0.2">
      <c r="D1296" s="139"/>
    </row>
    <row r="1297" spans="4:4" x14ac:dyDescent="0.2">
      <c r="D1297" s="139"/>
    </row>
    <row r="1298" spans="4:4" x14ac:dyDescent="0.2">
      <c r="D1298" s="139"/>
    </row>
    <row r="1299" spans="4:4" x14ac:dyDescent="0.2">
      <c r="D1299" s="139"/>
    </row>
    <row r="1300" spans="4:4" x14ac:dyDescent="0.2">
      <c r="D1300" s="139"/>
    </row>
    <row r="1301" spans="4:4" x14ac:dyDescent="0.2">
      <c r="D1301" s="139"/>
    </row>
    <row r="1302" spans="4:4" x14ac:dyDescent="0.2">
      <c r="D1302" s="139"/>
    </row>
    <row r="1303" spans="4:4" x14ac:dyDescent="0.2">
      <c r="D1303" s="139"/>
    </row>
    <row r="1304" spans="4:4" x14ac:dyDescent="0.2">
      <c r="D1304" s="139"/>
    </row>
    <row r="1305" spans="4:4" x14ac:dyDescent="0.2">
      <c r="D1305" s="139"/>
    </row>
    <row r="1306" spans="4:4" x14ac:dyDescent="0.2">
      <c r="D1306" s="139"/>
    </row>
    <row r="1307" spans="4:4" x14ac:dyDescent="0.2">
      <c r="D1307" s="139"/>
    </row>
    <row r="1308" spans="4:4" x14ac:dyDescent="0.2">
      <c r="D1308" s="139"/>
    </row>
    <row r="1309" spans="4:4" x14ac:dyDescent="0.2">
      <c r="D1309" s="139"/>
    </row>
    <row r="1310" spans="4:4" x14ac:dyDescent="0.2">
      <c r="D1310" s="139"/>
    </row>
    <row r="1311" spans="4:4" x14ac:dyDescent="0.2">
      <c r="D1311" s="139"/>
    </row>
    <row r="1312" spans="4:4" x14ac:dyDescent="0.2">
      <c r="D1312" s="139"/>
    </row>
    <row r="1313" spans="4:4" x14ac:dyDescent="0.2">
      <c r="D1313" s="139"/>
    </row>
    <row r="1314" spans="4:4" x14ac:dyDescent="0.2">
      <c r="D1314" s="139"/>
    </row>
    <row r="1315" spans="4:4" x14ac:dyDescent="0.2">
      <c r="D1315" s="139"/>
    </row>
    <row r="1316" spans="4:4" x14ac:dyDescent="0.2">
      <c r="D1316" s="139"/>
    </row>
    <row r="1317" spans="4:4" x14ac:dyDescent="0.2">
      <c r="D1317" s="139"/>
    </row>
    <row r="1318" spans="4:4" x14ac:dyDescent="0.2">
      <c r="D1318" s="139"/>
    </row>
    <row r="1319" spans="4:4" x14ac:dyDescent="0.2">
      <c r="D1319" s="139"/>
    </row>
    <row r="1320" spans="4:4" x14ac:dyDescent="0.2">
      <c r="D1320" s="139"/>
    </row>
    <row r="1321" spans="4:4" x14ac:dyDescent="0.2">
      <c r="D1321" s="139"/>
    </row>
    <row r="1322" spans="4:4" x14ac:dyDescent="0.2">
      <c r="D1322" s="139"/>
    </row>
    <row r="1323" spans="4:4" x14ac:dyDescent="0.2">
      <c r="D1323" s="139"/>
    </row>
    <row r="1324" spans="4:4" x14ac:dyDescent="0.2">
      <c r="D1324" s="139"/>
    </row>
    <row r="1325" spans="4:4" x14ac:dyDescent="0.2">
      <c r="D1325" s="139"/>
    </row>
    <row r="1326" spans="4:4" x14ac:dyDescent="0.2">
      <c r="D1326" s="139"/>
    </row>
    <row r="1327" spans="4:4" x14ac:dyDescent="0.2">
      <c r="D1327" s="139"/>
    </row>
    <row r="1328" spans="4:4" x14ac:dyDescent="0.2">
      <c r="D1328" s="139"/>
    </row>
    <row r="1329" spans="4:4" x14ac:dyDescent="0.2">
      <c r="D1329" s="139"/>
    </row>
    <row r="1330" spans="4:4" x14ac:dyDescent="0.2">
      <c r="D1330" s="139"/>
    </row>
    <row r="1331" spans="4:4" x14ac:dyDescent="0.2">
      <c r="D1331" s="139"/>
    </row>
    <row r="1332" spans="4:4" x14ac:dyDescent="0.2">
      <c r="D1332" s="139"/>
    </row>
    <row r="1333" spans="4:4" x14ac:dyDescent="0.2">
      <c r="D1333" s="139"/>
    </row>
    <row r="1334" spans="4:4" x14ac:dyDescent="0.2">
      <c r="D1334" s="139"/>
    </row>
    <row r="1335" spans="4:4" x14ac:dyDescent="0.2">
      <c r="D1335" s="139"/>
    </row>
    <row r="1336" spans="4:4" x14ac:dyDescent="0.2">
      <c r="D1336" s="139"/>
    </row>
    <row r="1337" spans="4:4" x14ac:dyDescent="0.2">
      <c r="D1337" s="139"/>
    </row>
    <row r="1338" spans="4:4" x14ac:dyDescent="0.2">
      <c r="D1338" s="139"/>
    </row>
    <row r="1339" spans="4:4" x14ac:dyDescent="0.2">
      <c r="D1339" s="139"/>
    </row>
    <row r="1340" spans="4:4" x14ac:dyDescent="0.2">
      <c r="D1340" s="139"/>
    </row>
    <row r="1341" spans="4:4" x14ac:dyDescent="0.2">
      <c r="D1341" s="139"/>
    </row>
    <row r="1342" spans="4:4" x14ac:dyDescent="0.2">
      <c r="D1342" s="139"/>
    </row>
    <row r="1343" spans="4:4" x14ac:dyDescent="0.2">
      <c r="D1343" s="139"/>
    </row>
    <row r="1344" spans="4:4" x14ac:dyDescent="0.2">
      <c r="D1344" s="139"/>
    </row>
    <row r="1345" spans="4:4" x14ac:dyDescent="0.2">
      <c r="D1345" s="139"/>
    </row>
    <row r="1346" spans="4:4" x14ac:dyDescent="0.2">
      <c r="D1346" s="139"/>
    </row>
    <row r="1347" spans="4:4" x14ac:dyDescent="0.2">
      <c r="D1347" s="139"/>
    </row>
    <row r="1348" spans="4:4" x14ac:dyDescent="0.2">
      <c r="D1348" s="139"/>
    </row>
    <row r="1349" spans="4:4" x14ac:dyDescent="0.2">
      <c r="D1349" s="139"/>
    </row>
    <row r="1350" spans="4:4" x14ac:dyDescent="0.2">
      <c r="D1350" s="139"/>
    </row>
    <row r="1351" spans="4:4" x14ac:dyDescent="0.2">
      <c r="D1351" s="139"/>
    </row>
    <row r="1352" spans="4:4" x14ac:dyDescent="0.2">
      <c r="D1352" s="139"/>
    </row>
    <row r="1353" spans="4:4" x14ac:dyDescent="0.2">
      <c r="D1353" s="139"/>
    </row>
    <row r="1354" spans="4:4" x14ac:dyDescent="0.2">
      <c r="D1354" s="139"/>
    </row>
    <row r="1355" spans="4:4" x14ac:dyDescent="0.2">
      <c r="D1355" s="139"/>
    </row>
    <row r="1356" spans="4:4" x14ac:dyDescent="0.2">
      <c r="D1356" s="139"/>
    </row>
    <row r="1357" spans="4:4" x14ac:dyDescent="0.2">
      <c r="D1357" s="139"/>
    </row>
    <row r="1358" spans="4:4" x14ac:dyDescent="0.2">
      <c r="D1358" s="139"/>
    </row>
    <row r="1359" spans="4:4" x14ac:dyDescent="0.2">
      <c r="D1359" s="139"/>
    </row>
    <row r="1360" spans="4:4" x14ac:dyDescent="0.2">
      <c r="D1360" s="139"/>
    </row>
    <row r="1361" spans="4:4" x14ac:dyDescent="0.2">
      <c r="D1361" s="139"/>
    </row>
    <row r="1362" spans="4:4" x14ac:dyDescent="0.2">
      <c r="D1362" s="139"/>
    </row>
    <row r="1363" spans="4:4" x14ac:dyDescent="0.2">
      <c r="D1363" s="139"/>
    </row>
    <row r="1364" spans="4:4" x14ac:dyDescent="0.2">
      <c r="D1364" s="139"/>
    </row>
    <row r="1365" spans="4:4" x14ac:dyDescent="0.2">
      <c r="D1365" s="139"/>
    </row>
    <row r="1366" spans="4:4" x14ac:dyDescent="0.2">
      <c r="D1366" s="139"/>
    </row>
    <row r="1367" spans="4:4" x14ac:dyDescent="0.2">
      <c r="D1367" s="139"/>
    </row>
    <row r="1368" spans="4:4" x14ac:dyDescent="0.2">
      <c r="D1368" s="139"/>
    </row>
    <row r="1369" spans="4:4" x14ac:dyDescent="0.2">
      <c r="D1369" s="139"/>
    </row>
    <row r="1370" spans="4:4" x14ac:dyDescent="0.2">
      <c r="D1370" s="139"/>
    </row>
    <row r="1371" spans="4:4" x14ac:dyDescent="0.2">
      <c r="D1371" s="139"/>
    </row>
    <row r="1372" spans="4:4" x14ac:dyDescent="0.2">
      <c r="D1372" s="139"/>
    </row>
    <row r="1373" spans="4:4" x14ac:dyDescent="0.2">
      <c r="D1373" s="139"/>
    </row>
    <row r="1374" spans="4:4" x14ac:dyDescent="0.2">
      <c r="D1374" s="139"/>
    </row>
    <row r="1375" spans="4:4" x14ac:dyDescent="0.2">
      <c r="D1375" s="139"/>
    </row>
    <row r="1376" spans="4:4" x14ac:dyDescent="0.2">
      <c r="D1376" s="139"/>
    </row>
    <row r="1377" spans="4:4" x14ac:dyDescent="0.2">
      <c r="D1377" s="139"/>
    </row>
    <row r="1378" spans="4:4" x14ac:dyDescent="0.2">
      <c r="D1378" s="139"/>
    </row>
    <row r="1379" spans="4:4" x14ac:dyDescent="0.2">
      <c r="D1379" s="139"/>
    </row>
    <row r="1380" spans="4:4" x14ac:dyDescent="0.2">
      <c r="D1380" s="139"/>
    </row>
    <row r="1381" spans="4:4" x14ac:dyDescent="0.2">
      <c r="D1381" s="139"/>
    </row>
    <row r="1382" spans="4:4" x14ac:dyDescent="0.2">
      <c r="D1382" s="139"/>
    </row>
    <row r="1383" spans="4:4" x14ac:dyDescent="0.2">
      <c r="D1383" s="139"/>
    </row>
    <row r="1384" spans="4:4" x14ac:dyDescent="0.2">
      <c r="D1384" s="139"/>
    </row>
    <row r="1385" spans="4:4" x14ac:dyDescent="0.2">
      <c r="D1385" s="139"/>
    </row>
    <row r="1386" spans="4:4" x14ac:dyDescent="0.2">
      <c r="D1386" s="139"/>
    </row>
    <row r="1387" spans="4:4" x14ac:dyDescent="0.2">
      <c r="D1387" s="139"/>
    </row>
    <row r="1388" spans="4:4" x14ac:dyDescent="0.2">
      <c r="D1388" s="139"/>
    </row>
    <row r="1389" spans="4:4" x14ac:dyDescent="0.2">
      <c r="D1389" s="139"/>
    </row>
    <row r="1390" spans="4:4" x14ac:dyDescent="0.2">
      <c r="D1390" s="139"/>
    </row>
    <row r="1391" spans="4:4" x14ac:dyDescent="0.2">
      <c r="D1391" s="139"/>
    </row>
    <row r="1392" spans="4:4" x14ac:dyDescent="0.2">
      <c r="D1392" s="139"/>
    </row>
    <row r="1393" spans="4:4" x14ac:dyDescent="0.2">
      <c r="D1393" s="139"/>
    </row>
    <row r="1394" spans="4:4" x14ac:dyDescent="0.2">
      <c r="D1394" s="139"/>
    </row>
    <row r="1395" spans="4:4" x14ac:dyDescent="0.2">
      <c r="D1395" s="139"/>
    </row>
    <row r="1396" spans="4:4" x14ac:dyDescent="0.2">
      <c r="D1396" s="139"/>
    </row>
    <row r="1397" spans="4:4" x14ac:dyDescent="0.2">
      <c r="D1397" s="139"/>
    </row>
    <row r="1398" spans="4:4" x14ac:dyDescent="0.2">
      <c r="D1398" s="139"/>
    </row>
    <row r="1399" spans="4:4" x14ac:dyDescent="0.2">
      <c r="D1399" s="139"/>
    </row>
    <row r="1400" spans="4:4" x14ac:dyDescent="0.2">
      <c r="D1400" s="139"/>
    </row>
    <row r="1401" spans="4:4" x14ac:dyDescent="0.2">
      <c r="D1401" s="139"/>
    </row>
    <row r="1402" spans="4:4" x14ac:dyDescent="0.2">
      <c r="D1402" s="139"/>
    </row>
    <row r="1403" spans="4:4" x14ac:dyDescent="0.2">
      <c r="D1403" s="139"/>
    </row>
    <row r="1404" spans="4:4" x14ac:dyDescent="0.2">
      <c r="D1404" s="139"/>
    </row>
    <row r="1405" spans="4:4" x14ac:dyDescent="0.2">
      <c r="D1405" s="139"/>
    </row>
    <row r="1406" spans="4:4" x14ac:dyDescent="0.2">
      <c r="D1406" s="139"/>
    </row>
    <row r="1407" spans="4:4" x14ac:dyDescent="0.2">
      <c r="D1407" s="139"/>
    </row>
    <row r="1408" spans="4:4" x14ac:dyDescent="0.2">
      <c r="D1408" s="139"/>
    </row>
    <row r="1409" spans="4:4" x14ac:dyDescent="0.2">
      <c r="D1409" s="139"/>
    </row>
    <row r="1410" spans="4:4" x14ac:dyDescent="0.2">
      <c r="D1410" s="139"/>
    </row>
    <row r="1411" spans="4:4" x14ac:dyDescent="0.2">
      <c r="D1411" s="139"/>
    </row>
    <row r="1412" spans="4:4" x14ac:dyDescent="0.2">
      <c r="D1412" s="139"/>
    </row>
    <row r="1413" spans="4:4" x14ac:dyDescent="0.2">
      <c r="D1413" s="139"/>
    </row>
    <row r="1414" spans="4:4" x14ac:dyDescent="0.2">
      <c r="D1414" s="139"/>
    </row>
    <row r="1415" spans="4:4" x14ac:dyDescent="0.2">
      <c r="D1415" s="139"/>
    </row>
    <row r="1416" spans="4:4" x14ac:dyDescent="0.2">
      <c r="D1416" s="139"/>
    </row>
    <row r="1417" spans="4:4" x14ac:dyDescent="0.2">
      <c r="D1417" s="139"/>
    </row>
    <row r="1418" spans="4:4" x14ac:dyDescent="0.2">
      <c r="D1418" s="139"/>
    </row>
    <row r="1419" spans="4:4" x14ac:dyDescent="0.2">
      <c r="D1419" s="139"/>
    </row>
    <row r="1420" spans="4:4" x14ac:dyDescent="0.2">
      <c r="D1420" s="139"/>
    </row>
    <row r="1421" spans="4:4" x14ac:dyDescent="0.2">
      <c r="D1421" s="139"/>
    </row>
    <row r="1422" spans="4:4" x14ac:dyDescent="0.2">
      <c r="D1422" s="139"/>
    </row>
    <row r="1423" spans="4:4" x14ac:dyDescent="0.2">
      <c r="D1423" s="139"/>
    </row>
    <row r="1424" spans="4:4" x14ac:dyDescent="0.2">
      <c r="D1424" s="139"/>
    </row>
    <row r="1425" spans="4:4" x14ac:dyDescent="0.2">
      <c r="D1425" s="139"/>
    </row>
    <row r="1426" spans="4:4" x14ac:dyDescent="0.2">
      <c r="D1426" s="139"/>
    </row>
    <row r="1427" spans="4:4" x14ac:dyDescent="0.2">
      <c r="D1427" s="139"/>
    </row>
    <row r="1428" spans="4:4" x14ac:dyDescent="0.2">
      <c r="D1428" s="139"/>
    </row>
    <row r="1429" spans="4:4" x14ac:dyDescent="0.2">
      <c r="D1429" s="139"/>
    </row>
    <row r="1430" spans="4:4" x14ac:dyDescent="0.2">
      <c r="D1430" s="139"/>
    </row>
    <row r="1431" spans="4:4" x14ac:dyDescent="0.2">
      <c r="D1431" s="139"/>
    </row>
    <row r="1432" spans="4:4" x14ac:dyDescent="0.2">
      <c r="D1432" s="139"/>
    </row>
    <row r="1433" spans="4:4" x14ac:dyDescent="0.2">
      <c r="D1433" s="139"/>
    </row>
    <row r="1434" spans="4:4" x14ac:dyDescent="0.2">
      <c r="D1434" s="139"/>
    </row>
    <row r="1435" spans="4:4" x14ac:dyDescent="0.2">
      <c r="D1435" s="139"/>
    </row>
    <row r="1436" spans="4:4" x14ac:dyDescent="0.2">
      <c r="D1436" s="139"/>
    </row>
    <row r="1437" spans="4:4" x14ac:dyDescent="0.2">
      <c r="D1437" s="139"/>
    </row>
    <row r="1438" spans="4:4" x14ac:dyDescent="0.2">
      <c r="D1438" s="139"/>
    </row>
    <row r="1439" spans="4:4" x14ac:dyDescent="0.2">
      <c r="D1439" s="139"/>
    </row>
    <row r="1440" spans="4:4" x14ac:dyDescent="0.2">
      <c r="D1440" s="139"/>
    </row>
    <row r="1441" spans="4:4" x14ac:dyDescent="0.2">
      <c r="D1441" s="139"/>
    </row>
    <row r="1442" spans="4:4" x14ac:dyDescent="0.2">
      <c r="D1442" s="139"/>
    </row>
    <row r="1443" spans="4:4" x14ac:dyDescent="0.2">
      <c r="D1443" s="139"/>
    </row>
    <row r="1444" spans="4:4" x14ac:dyDescent="0.2">
      <c r="D1444" s="139"/>
    </row>
    <row r="1445" spans="4:4" x14ac:dyDescent="0.2">
      <c r="D1445" s="139"/>
    </row>
    <row r="1446" spans="4:4" x14ac:dyDescent="0.2">
      <c r="D1446" s="139"/>
    </row>
    <row r="1447" spans="4:4" x14ac:dyDescent="0.2">
      <c r="D1447" s="139"/>
    </row>
    <row r="1448" spans="4:4" x14ac:dyDescent="0.2">
      <c r="D1448" s="139"/>
    </row>
    <row r="1449" spans="4:4" x14ac:dyDescent="0.2">
      <c r="D1449" s="139"/>
    </row>
    <row r="1450" spans="4:4" x14ac:dyDescent="0.2">
      <c r="D1450" s="139"/>
    </row>
    <row r="1451" spans="4:4" x14ac:dyDescent="0.2">
      <c r="D1451" s="139"/>
    </row>
    <row r="1452" spans="4:4" x14ac:dyDescent="0.2">
      <c r="D1452" s="139"/>
    </row>
    <row r="1453" spans="4:4" x14ac:dyDescent="0.2">
      <c r="D1453" s="139"/>
    </row>
    <row r="1454" spans="4:4" x14ac:dyDescent="0.2">
      <c r="D1454" s="139"/>
    </row>
    <row r="1455" spans="4:4" x14ac:dyDescent="0.2">
      <c r="D1455" s="139"/>
    </row>
    <row r="1456" spans="4:4" x14ac:dyDescent="0.2">
      <c r="D1456" s="139"/>
    </row>
    <row r="1457" spans="4:4" x14ac:dyDescent="0.2">
      <c r="D1457" s="139"/>
    </row>
    <row r="1458" spans="4:4" x14ac:dyDescent="0.2">
      <c r="D1458" s="139"/>
    </row>
    <row r="1459" spans="4:4" x14ac:dyDescent="0.2">
      <c r="D1459" s="139"/>
    </row>
    <row r="1460" spans="4:4" x14ac:dyDescent="0.2">
      <c r="D1460" s="139"/>
    </row>
    <row r="1461" spans="4:4" x14ac:dyDescent="0.2">
      <c r="D1461" s="139"/>
    </row>
    <row r="1462" spans="4:4" x14ac:dyDescent="0.2">
      <c r="D1462" s="139"/>
    </row>
    <row r="1463" spans="4:4" x14ac:dyDescent="0.2">
      <c r="D1463" s="139"/>
    </row>
    <row r="1464" spans="4:4" x14ac:dyDescent="0.2">
      <c r="D1464" s="139"/>
    </row>
    <row r="1465" spans="4:4" x14ac:dyDescent="0.2">
      <c r="D1465" s="139"/>
    </row>
    <row r="1466" spans="4:4" x14ac:dyDescent="0.2">
      <c r="D1466" s="139"/>
    </row>
    <row r="1467" spans="4:4" x14ac:dyDescent="0.2">
      <c r="D1467" s="139"/>
    </row>
    <row r="1468" spans="4:4" x14ac:dyDescent="0.2">
      <c r="D1468" s="139"/>
    </row>
    <row r="1469" spans="4:4" x14ac:dyDescent="0.2">
      <c r="D1469" s="139"/>
    </row>
    <row r="1470" spans="4:4" x14ac:dyDescent="0.2">
      <c r="D1470" s="139"/>
    </row>
    <row r="1471" spans="4:4" x14ac:dyDescent="0.2">
      <c r="D1471" s="139"/>
    </row>
    <row r="1472" spans="4:4" x14ac:dyDescent="0.2">
      <c r="D1472" s="139"/>
    </row>
    <row r="1473" spans="4:4" x14ac:dyDescent="0.2">
      <c r="D1473" s="139"/>
    </row>
    <row r="1474" spans="4:4" x14ac:dyDescent="0.2">
      <c r="D1474" s="139"/>
    </row>
    <row r="1475" spans="4:4" x14ac:dyDescent="0.2">
      <c r="D1475" s="139"/>
    </row>
    <row r="1476" spans="4:4" x14ac:dyDescent="0.2">
      <c r="D1476" s="139"/>
    </row>
    <row r="1477" spans="4:4" x14ac:dyDescent="0.2">
      <c r="D1477" s="139"/>
    </row>
    <row r="1478" spans="4:4" x14ac:dyDescent="0.2">
      <c r="D1478" s="139"/>
    </row>
    <row r="1479" spans="4:4" x14ac:dyDescent="0.2">
      <c r="D1479" s="139"/>
    </row>
    <row r="1480" spans="4:4" x14ac:dyDescent="0.2">
      <c r="D1480" s="139"/>
    </row>
    <row r="1481" spans="4:4" x14ac:dyDescent="0.2">
      <c r="D1481" s="139"/>
    </row>
    <row r="1482" spans="4:4" x14ac:dyDescent="0.2">
      <c r="D1482" s="139"/>
    </row>
    <row r="1483" spans="4:4" x14ac:dyDescent="0.2">
      <c r="D1483" s="139"/>
    </row>
    <row r="1484" spans="4:4" x14ac:dyDescent="0.2">
      <c r="D1484" s="139"/>
    </row>
    <row r="1485" spans="4:4" x14ac:dyDescent="0.2">
      <c r="D1485" s="139"/>
    </row>
    <row r="1486" spans="4:4" x14ac:dyDescent="0.2">
      <c r="D1486" s="139"/>
    </row>
    <row r="1487" spans="4:4" x14ac:dyDescent="0.2">
      <c r="D1487" s="139"/>
    </row>
    <row r="1488" spans="4:4" x14ac:dyDescent="0.2">
      <c r="D1488" s="139"/>
    </row>
    <row r="1489" spans="4:4" x14ac:dyDescent="0.2">
      <c r="D1489" s="139"/>
    </row>
    <row r="1490" spans="4:4" x14ac:dyDescent="0.2">
      <c r="D1490" s="139"/>
    </row>
    <row r="1491" spans="4:4" x14ac:dyDescent="0.2">
      <c r="D1491" s="139"/>
    </row>
    <row r="1492" spans="4:4" x14ac:dyDescent="0.2">
      <c r="D1492" s="139"/>
    </row>
    <row r="1493" spans="4:4" x14ac:dyDescent="0.2">
      <c r="D1493" s="139"/>
    </row>
    <row r="1494" spans="4:4" x14ac:dyDescent="0.2">
      <c r="D1494" s="139"/>
    </row>
    <row r="1495" spans="4:4" x14ac:dyDescent="0.2">
      <c r="D1495" s="139"/>
    </row>
    <row r="1496" spans="4:4" x14ac:dyDescent="0.2">
      <c r="D1496" s="139"/>
    </row>
    <row r="1497" spans="4:4" x14ac:dyDescent="0.2">
      <c r="D1497" s="139"/>
    </row>
    <row r="1498" spans="4:4" x14ac:dyDescent="0.2">
      <c r="D1498" s="139"/>
    </row>
    <row r="1499" spans="4:4" x14ac:dyDescent="0.2">
      <c r="D1499" s="139"/>
    </row>
    <row r="1500" spans="4:4" x14ac:dyDescent="0.2">
      <c r="D1500" s="139"/>
    </row>
    <row r="1501" spans="4:4" x14ac:dyDescent="0.2">
      <c r="D1501" s="139"/>
    </row>
    <row r="1502" spans="4:4" x14ac:dyDescent="0.2">
      <c r="D1502" s="139"/>
    </row>
    <row r="1503" spans="4:4" x14ac:dyDescent="0.2">
      <c r="D1503" s="139"/>
    </row>
    <row r="1504" spans="4:4" x14ac:dyDescent="0.2">
      <c r="D1504" s="139"/>
    </row>
    <row r="1505" spans="4:4" x14ac:dyDescent="0.2">
      <c r="D1505" s="139"/>
    </row>
    <row r="1506" spans="4:4" x14ac:dyDescent="0.2">
      <c r="D1506" s="139"/>
    </row>
    <row r="1507" spans="4:4" x14ac:dyDescent="0.2">
      <c r="D1507" s="139"/>
    </row>
    <row r="1508" spans="4:4" x14ac:dyDescent="0.2">
      <c r="D1508" s="139"/>
    </row>
    <row r="1509" spans="4:4" x14ac:dyDescent="0.2">
      <c r="D1509" s="139"/>
    </row>
    <row r="1510" spans="4:4" x14ac:dyDescent="0.2">
      <c r="D1510" s="139"/>
    </row>
    <row r="1511" spans="4:4" x14ac:dyDescent="0.2">
      <c r="D1511" s="139"/>
    </row>
    <row r="1512" spans="4:4" x14ac:dyDescent="0.2">
      <c r="D1512" s="139"/>
    </row>
    <row r="1513" spans="4:4" x14ac:dyDescent="0.2">
      <c r="D1513" s="139"/>
    </row>
    <row r="1514" spans="4:4" x14ac:dyDescent="0.2">
      <c r="D1514" s="139"/>
    </row>
    <row r="1515" spans="4:4" x14ac:dyDescent="0.2">
      <c r="D1515" s="139"/>
    </row>
    <row r="1516" spans="4:4" x14ac:dyDescent="0.2">
      <c r="D1516" s="139"/>
    </row>
    <row r="1517" spans="4:4" x14ac:dyDescent="0.2">
      <c r="D1517" s="139"/>
    </row>
    <row r="1518" spans="4:4" x14ac:dyDescent="0.2">
      <c r="D1518" s="139"/>
    </row>
    <row r="1519" spans="4:4" x14ac:dyDescent="0.2">
      <c r="D1519" s="139"/>
    </row>
    <row r="1520" spans="4:4" x14ac:dyDescent="0.2">
      <c r="D1520" s="139"/>
    </row>
    <row r="1521" spans="4:4" x14ac:dyDescent="0.2">
      <c r="D1521" s="139"/>
    </row>
    <row r="1522" spans="4:4" x14ac:dyDescent="0.2">
      <c r="D1522" s="139"/>
    </row>
    <row r="1523" spans="4:4" x14ac:dyDescent="0.2">
      <c r="D1523" s="139"/>
    </row>
    <row r="1524" spans="4:4" x14ac:dyDescent="0.2">
      <c r="D1524" s="139"/>
    </row>
    <row r="1525" spans="4:4" x14ac:dyDescent="0.2">
      <c r="D1525" s="139"/>
    </row>
    <row r="1526" spans="4:4" x14ac:dyDescent="0.2">
      <c r="D1526" s="139"/>
    </row>
    <row r="1527" spans="4:4" x14ac:dyDescent="0.2">
      <c r="D1527" s="139"/>
    </row>
    <row r="1528" spans="4:4" x14ac:dyDescent="0.2">
      <c r="D1528" s="139"/>
    </row>
    <row r="1529" spans="4:4" x14ac:dyDescent="0.2">
      <c r="D1529" s="139"/>
    </row>
    <row r="1530" spans="4:4" x14ac:dyDescent="0.2">
      <c r="D1530" s="139"/>
    </row>
    <row r="1531" spans="4:4" x14ac:dyDescent="0.2">
      <c r="D1531" s="139"/>
    </row>
    <row r="1532" spans="4:4" x14ac:dyDescent="0.2">
      <c r="D1532" s="139"/>
    </row>
    <row r="1533" spans="4:4" x14ac:dyDescent="0.2">
      <c r="D1533" s="139"/>
    </row>
    <row r="1534" spans="4:4" x14ac:dyDescent="0.2">
      <c r="D1534" s="139"/>
    </row>
    <row r="1535" spans="4:4" x14ac:dyDescent="0.2">
      <c r="D1535" s="139"/>
    </row>
    <row r="1536" spans="4:4" x14ac:dyDescent="0.2">
      <c r="D1536" s="139"/>
    </row>
    <row r="1537" spans="4:4" x14ac:dyDescent="0.2">
      <c r="D1537" s="139"/>
    </row>
    <row r="1538" spans="4:4" x14ac:dyDescent="0.2">
      <c r="D1538" s="139"/>
    </row>
    <row r="1539" spans="4:4" x14ac:dyDescent="0.2">
      <c r="D1539" s="139"/>
    </row>
    <row r="1540" spans="4:4" x14ac:dyDescent="0.2">
      <c r="D1540" s="139"/>
    </row>
    <row r="1541" spans="4:4" x14ac:dyDescent="0.2">
      <c r="D1541" s="139"/>
    </row>
    <row r="1542" spans="4:4" x14ac:dyDescent="0.2">
      <c r="D1542" s="139"/>
    </row>
    <row r="1543" spans="4:4" x14ac:dyDescent="0.2">
      <c r="D1543" s="139"/>
    </row>
    <row r="1544" spans="4:4" x14ac:dyDescent="0.2">
      <c r="D1544" s="139"/>
    </row>
    <row r="1545" spans="4:4" x14ac:dyDescent="0.2">
      <c r="D1545" s="139"/>
    </row>
    <row r="1546" spans="4:4" x14ac:dyDescent="0.2">
      <c r="D1546" s="139"/>
    </row>
    <row r="1547" spans="4:4" x14ac:dyDescent="0.2">
      <c r="D1547" s="139"/>
    </row>
    <row r="1548" spans="4:4" x14ac:dyDescent="0.2">
      <c r="D1548" s="139"/>
    </row>
    <row r="1549" spans="4:4" x14ac:dyDescent="0.2">
      <c r="D1549" s="139"/>
    </row>
    <row r="1550" spans="4:4" x14ac:dyDescent="0.2">
      <c r="D1550" s="139"/>
    </row>
    <row r="1551" spans="4:4" x14ac:dyDescent="0.2">
      <c r="D1551" s="139"/>
    </row>
    <row r="1552" spans="4:4" x14ac:dyDescent="0.2">
      <c r="D1552" s="139"/>
    </row>
    <row r="1553" spans="4:4" x14ac:dyDescent="0.2">
      <c r="D1553" s="139"/>
    </row>
    <row r="1554" spans="4:4" x14ac:dyDescent="0.2">
      <c r="D1554" s="139"/>
    </row>
    <row r="1555" spans="4:4" x14ac:dyDescent="0.2">
      <c r="D1555" s="139"/>
    </row>
    <row r="1556" spans="4:4" x14ac:dyDescent="0.2">
      <c r="D1556" s="139"/>
    </row>
    <row r="1557" spans="4:4" x14ac:dyDescent="0.2">
      <c r="D1557" s="139"/>
    </row>
    <row r="1558" spans="4:4" x14ac:dyDescent="0.2">
      <c r="D1558" s="139"/>
    </row>
    <row r="1559" spans="4:4" x14ac:dyDescent="0.2">
      <c r="D1559" s="139"/>
    </row>
    <row r="1560" spans="4:4" x14ac:dyDescent="0.2">
      <c r="D1560" s="139"/>
    </row>
    <row r="1561" spans="4:4" x14ac:dyDescent="0.2">
      <c r="D1561" s="139"/>
    </row>
    <row r="1562" spans="4:4" x14ac:dyDescent="0.2">
      <c r="D1562" s="139"/>
    </row>
    <row r="1563" spans="4:4" x14ac:dyDescent="0.2">
      <c r="D1563" s="139"/>
    </row>
    <row r="1564" spans="4:4" x14ac:dyDescent="0.2">
      <c r="D1564" s="139"/>
    </row>
    <row r="1565" spans="4:4" x14ac:dyDescent="0.2">
      <c r="D1565" s="139"/>
    </row>
    <row r="1566" spans="4:4" x14ac:dyDescent="0.2">
      <c r="D1566" s="139"/>
    </row>
    <row r="1567" spans="4:4" x14ac:dyDescent="0.2">
      <c r="D1567" s="139"/>
    </row>
    <row r="1568" spans="4:4" x14ac:dyDescent="0.2">
      <c r="D1568" s="139"/>
    </row>
    <row r="1569" spans="4:4" x14ac:dyDescent="0.2">
      <c r="D1569" s="139"/>
    </row>
    <row r="1570" spans="4:4" x14ac:dyDescent="0.2">
      <c r="D1570" s="139"/>
    </row>
    <row r="1571" spans="4:4" x14ac:dyDescent="0.2">
      <c r="D1571" s="139"/>
    </row>
    <row r="1572" spans="4:4" x14ac:dyDescent="0.2">
      <c r="D1572" s="139"/>
    </row>
    <row r="1573" spans="4:4" x14ac:dyDescent="0.2">
      <c r="D1573" s="139"/>
    </row>
    <row r="1574" spans="4:4" x14ac:dyDescent="0.2">
      <c r="D1574" s="139"/>
    </row>
    <row r="1575" spans="4:4" x14ac:dyDescent="0.2">
      <c r="D1575" s="139"/>
    </row>
    <row r="1576" spans="4:4" x14ac:dyDescent="0.2">
      <c r="D1576" s="139"/>
    </row>
    <row r="1577" spans="4:4" x14ac:dyDescent="0.2">
      <c r="D1577" s="139"/>
    </row>
    <row r="1578" spans="4:4" x14ac:dyDescent="0.2">
      <c r="D1578" s="139"/>
    </row>
    <row r="1579" spans="4:4" x14ac:dyDescent="0.2">
      <c r="D1579" s="139"/>
    </row>
    <row r="1580" spans="4:4" x14ac:dyDescent="0.2">
      <c r="D1580" s="139"/>
    </row>
    <row r="1581" spans="4:4" x14ac:dyDescent="0.2">
      <c r="D1581" s="139"/>
    </row>
    <row r="1582" spans="4:4" x14ac:dyDescent="0.2">
      <c r="D1582" s="139"/>
    </row>
    <row r="1583" spans="4:4" x14ac:dyDescent="0.2">
      <c r="D1583" s="139"/>
    </row>
    <row r="1584" spans="4:4" x14ac:dyDescent="0.2">
      <c r="D1584" s="139"/>
    </row>
    <row r="1585" spans="4:4" x14ac:dyDescent="0.2">
      <c r="D1585" s="139"/>
    </row>
    <row r="1586" spans="4:4" x14ac:dyDescent="0.2">
      <c r="D1586" s="139"/>
    </row>
    <row r="1587" spans="4:4" x14ac:dyDescent="0.2">
      <c r="D1587" s="139"/>
    </row>
    <row r="1588" spans="4:4" x14ac:dyDescent="0.2">
      <c r="D1588" s="139"/>
    </row>
    <row r="1589" spans="4:4" x14ac:dyDescent="0.2">
      <c r="D1589" s="139"/>
    </row>
    <row r="1590" spans="4:4" x14ac:dyDescent="0.2">
      <c r="D1590" s="139"/>
    </row>
    <row r="1591" spans="4:4" x14ac:dyDescent="0.2">
      <c r="D1591" s="139"/>
    </row>
    <row r="1592" spans="4:4" x14ac:dyDescent="0.2">
      <c r="D1592" s="139"/>
    </row>
    <row r="1593" spans="4:4" x14ac:dyDescent="0.2">
      <c r="D1593" s="139"/>
    </row>
    <row r="1594" spans="4:4" x14ac:dyDescent="0.2">
      <c r="D1594" s="139"/>
    </row>
    <row r="1595" spans="4:4" x14ac:dyDescent="0.2">
      <c r="D1595" s="139"/>
    </row>
    <row r="1596" spans="4:4" x14ac:dyDescent="0.2">
      <c r="D1596" s="139"/>
    </row>
    <row r="1597" spans="4:4" x14ac:dyDescent="0.2">
      <c r="D1597" s="139"/>
    </row>
    <row r="1598" spans="4:4" x14ac:dyDescent="0.2">
      <c r="D1598" s="139"/>
    </row>
    <row r="1599" spans="4:4" x14ac:dyDescent="0.2">
      <c r="D1599" s="139"/>
    </row>
    <row r="1600" spans="4:4" x14ac:dyDescent="0.2">
      <c r="D1600" s="139"/>
    </row>
    <row r="1601" spans="4:4" x14ac:dyDescent="0.2">
      <c r="D1601" s="139"/>
    </row>
    <row r="1602" spans="4:4" x14ac:dyDescent="0.2">
      <c r="D1602" s="139"/>
    </row>
    <row r="1603" spans="4:4" x14ac:dyDescent="0.2">
      <c r="D1603" s="139"/>
    </row>
    <row r="1604" spans="4:4" x14ac:dyDescent="0.2">
      <c r="D1604" s="139"/>
    </row>
    <row r="1605" spans="4:4" x14ac:dyDescent="0.2">
      <c r="D1605" s="139"/>
    </row>
    <row r="1606" spans="4:4" x14ac:dyDescent="0.2">
      <c r="D1606" s="139"/>
    </row>
    <row r="1607" spans="4:4" x14ac:dyDescent="0.2">
      <c r="D1607" s="139"/>
    </row>
    <row r="1608" spans="4:4" x14ac:dyDescent="0.2">
      <c r="D1608" s="139"/>
    </row>
    <row r="1609" spans="4:4" x14ac:dyDescent="0.2">
      <c r="D1609" s="139"/>
    </row>
    <row r="1610" spans="4:4" x14ac:dyDescent="0.2">
      <c r="D1610" s="139"/>
    </row>
    <row r="1611" spans="4:4" x14ac:dyDescent="0.2">
      <c r="D1611" s="139"/>
    </row>
    <row r="1612" spans="4:4" x14ac:dyDescent="0.2">
      <c r="D1612" s="139"/>
    </row>
    <row r="1613" spans="4:4" x14ac:dyDescent="0.2">
      <c r="D1613" s="139"/>
    </row>
    <row r="1614" spans="4:4" x14ac:dyDescent="0.2">
      <c r="D1614" s="139"/>
    </row>
    <row r="1615" spans="4:4" x14ac:dyDescent="0.2">
      <c r="D1615" s="139"/>
    </row>
    <row r="1616" spans="4:4" x14ac:dyDescent="0.2">
      <c r="D1616" s="139"/>
    </row>
    <row r="1617" spans="4:4" x14ac:dyDescent="0.2">
      <c r="D1617" s="139"/>
    </row>
    <row r="1618" spans="4:4" x14ac:dyDescent="0.2">
      <c r="D1618" s="139"/>
    </row>
    <row r="1619" spans="4:4" x14ac:dyDescent="0.2">
      <c r="D1619" s="139"/>
    </row>
    <row r="1620" spans="4:4" x14ac:dyDescent="0.2">
      <c r="D1620" s="139"/>
    </row>
    <row r="1621" spans="4:4" x14ac:dyDescent="0.2">
      <c r="D1621" s="139"/>
    </row>
    <row r="1622" spans="4:4" x14ac:dyDescent="0.2">
      <c r="D1622" s="139"/>
    </row>
    <row r="1623" spans="4:4" x14ac:dyDescent="0.2">
      <c r="D1623" s="139"/>
    </row>
    <row r="1624" spans="4:4" x14ac:dyDescent="0.2">
      <c r="D1624" s="139"/>
    </row>
    <row r="1625" spans="4:4" x14ac:dyDescent="0.2">
      <c r="D1625" s="139"/>
    </row>
    <row r="1626" spans="4:4" x14ac:dyDescent="0.2">
      <c r="D1626" s="139"/>
    </row>
    <row r="1627" spans="4:4" x14ac:dyDescent="0.2">
      <c r="D1627" s="139"/>
    </row>
    <row r="1628" spans="4:4" x14ac:dyDescent="0.2">
      <c r="D1628" s="139"/>
    </row>
    <row r="1629" spans="4:4" x14ac:dyDescent="0.2">
      <c r="D1629" s="139"/>
    </row>
    <row r="1630" spans="4:4" x14ac:dyDescent="0.2">
      <c r="D1630" s="139"/>
    </row>
    <row r="1631" spans="4:4" x14ac:dyDescent="0.2">
      <c r="D1631" s="139"/>
    </row>
    <row r="1632" spans="4:4" x14ac:dyDescent="0.2">
      <c r="D1632" s="139"/>
    </row>
    <row r="1633" spans="4:4" x14ac:dyDescent="0.2">
      <c r="D1633" s="139"/>
    </row>
    <row r="1634" spans="4:4" x14ac:dyDescent="0.2">
      <c r="D1634" s="139"/>
    </row>
    <row r="1635" spans="4:4" x14ac:dyDescent="0.2">
      <c r="D1635" s="139"/>
    </row>
    <row r="1636" spans="4:4" x14ac:dyDescent="0.2">
      <c r="D1636" s="139"/>
    </row>
    <row r="1637" spans="4:4" x14ac:dyDescent="0.2">
      <c r="D1637" s="139"/>
    </row>
    <row r="1638" spans="4:4" x14ac:dyDescent="0.2">
      <c r="D1638" s="139"/>
    </row>
    <row r="1639" spans="4:4" x14ac:dyDescent="0.2">
      <c r="D1639" s="139"/>
    </row>
    <row r="1640" spans="4:4" x14ac:dyDescent="0.2">
      <c r="D1640" s="139"/>
    </row>
    <row r="1641" spans="4:4" x14ac:dyDescent="0.2">
      <c r="D1641" s="139"/>
    </row>
    <row r="1642" spans="4:4" x14ac:dyDescent="0.2">
      <c r="D1642" s="139"/>
    </row>
    <row r="1643" spans="4:4" x14ac:dyDescent="0.2">
      <c r="D1643" s="139"/>
    </row>
    <row r="1644" spans="4:4" x14ac:dyDescent="0.2">
      <c r="D1644" s="139"/>
    </row>
    <row r="1645" spans="4:4" x14ac:dyDescent="0.2">
      <c r="D1645" s="139"/>
    </row>
    <row r="1646" spans="4:4" x14ac:dyDescent="0.2">
      <c r="D1646" s="139"/>
    </row>
    <row r="1647" spans="4:4" x14ac:dyDescent="0.2">
      <c r="D1647" s="139"/>
    </row>
    <row r="1648" spans="4:4" x14ac:dyDescent="0.2">
      <c r="D1648" s="139"/>
    </row>
    <row r="1649" spans="4:4" x14ac:dyDescent="0.2">
      <c r="D1649" s="139"/>
    </row>
    <row r="1650" spans="4:4" x14ac:dyDescent="0.2">
      <c r="D1650" s="139"/>
    </row>
    <row r="1651" spans="4:4" x14ac:dyDescent="0.2">
      <c r="D1651" s="139"/>
    </row>
    <row r="1652" spans="4:4" x14ac:dyDescent="0.2">
      <c r="D1652" s="139"/>
    </row>
    <row r="1653" spans="4:4" x14ac:dyDescent="0.2">
      <c r="D1653" s="139"/>
    </row>
    <row r="1654" spans="4:4" x14ac:dyDescent="0.2">
      <c r="D1654" s="139"/>
    </row>
    <row r="1655" spans="4:4" x14ac:dyDescent="0.2">
      <c r="D1655" s="139"/>
    </row>
    <row r="1656" spans="4:4" x14ac:dyDescent="0.2">
      <c r="D1656" s="139"/>
    </row>
    <row r="1657" spans="4:4" x14ac:dyDescent="0.2">
      <c r="D1657" s="139"/>
    </row>
    <row r="1658" spans="4:4" x14ac:dyDescent="0.2">
      <c r="D1658" s="139"/>
    </row>
    <row r="1659" spans="4:4" x14ac:dyDescent="0.2">
      <c r="D1659" s="139"/>
    </row>
    <row r="1660" spans="4:4" x14ac:dyDescent="0.2">
      <c r="D1660" s="139"/>
    </row>
    <row r="1661" spans="4:4" x14ac:dyDescent="0.2">
      <c r="D1661" s="139"/>
    </row>
    <row r="1662" spans="4:4" x14ac:dyDescent="0.2">
      <c r="D1662" s="139"/>
    </row>
    <row r="1663" spans="4:4" x14ac:dyDescent="0.2">
      <c r="D1663" s="139"/>
    </row>
    <row r="1664" spans="4:4" x14ac:dyDescent="0.2">
      <c r="D1664" s="139"/>
    </row>
    <row r="1665" spans="4:4" x14ac:dyDescent="0.2">
      <c r="D1665" s="139"/>
    </row>
    <row r="1666" spans="4:4" x14ac:dyDescent="0.2">
      <c r="D1666" s="139"/>
    </row>
    <row r="1667" spans="4:4" x14ac:dyDescent="0.2">
      <c r="D1667" s="139"/>
    </row>
    <row r="1668" spans="4:4" x14ac:dyDescent="0.2">
      <c r="D1668" s="139"/>
    </row>
    <row r="1669" spans="4:4" x14ac:dyDescent="0.2">
      <c r="D1669" s="139"/>
    </row>
    <row r="1670" spans="4:4" x14ac:dyDescent="0.2">
      <c r="D1670" s="139"/>
    </row>
    <row r="1671" spans="4:4" x14ac:dyDescent="0.2">
      <c r="D1671" s="139"/>
    </row>
    <row r="1672" spans="4:4" x14ac:dyDescent="0.2">
      <c r="D1672" s="139"/>
    </row>
    <row r="1673" spans="4:4" x14ac:dyDescent="0.2">
      <c r="D1673" s="139"/>
    </row>
    <row r="1674" spans="4:4" x14ac:dyDescent="0.2">
      <c r="D1674" s="139"/>
    </row>
    <row r="1675" spans="4:4" x14ac:dyDescent="0.2">
      <c r="D1675" s="139"/>
    </row>
    <row r="1676" spans="4:4" x14ac:dyDescent="0.2">
      <c r="D1676" s="139"/>
    </row>
    <row r="1677" spans="4:4" x14ac:dyDescent="0.2">
      <c r="D1677" s="139"/>
    </row>
    <row r="1678" spans="4:4" x14ac:dyDescent="0.2">
      <c r="D1678" s="139"/>
    </row>
    <row r="1679" spans="4:4" x14ac:dyDescent="0.2">
      <c r="D1679" s="139"/>
    </row>
    <row r="1680" spans="4:4" x14ac:dyDescent="0.2">
      <c r="D1680" s="139"/>
    </row>
    <row r="1681" spans="4:4" x14ac:dyDescent="0.2">
      <c r="D1681" s="139"/>
    </row>
    <row r="1682" spans="4:4" x14ac:dyDescent="0.2">
      <c r="D1682" s="139"/>
    </row>
    <row r="1683" spans="4:4" x14ac:dyDescent="0.2">
      <c r="D1683" s="139"/>
    </row>
    <row r="1684" spans="4:4" x14ac:dyDescent="0.2">
      <c r="D1684" s="139"/>
    </row>
    <row r="1685" spans="4:4" x14ac:dyDescent="0.2">
      <c r="D1685" s="139"/>
    </row>
    <row r="1686" spans="4:4" x14ac:dyDescent="0.2">
      <c r="D1686" s="139"/>
    </row>
    <row r="1687" spans="4:4" x14ac:dyDescent="0.2">
      <c r="D1687" s="139"/>
    </row>
    <row r="1688" spans="4:4" x14ac:dyDescent="0.2">
      <c r="D1688" s="139"/>
    </row>
    <row r="1689" spans="4:4" x14ac:dyDescent="0.2">
      <c r="D1689" s="139"/>
    </row>
    <row r="1690" spans="4:4" x14ac:dyDescent="0.2">
      <c r="D1690" s="139"/>
    </row>
    <row r="1691" spans="4:4" x14ac:dyDescent="0.2">
      <c r="D1691" s="139"/>
    </row>
    <row r="1692" spans="4:4" x14ac:dyDescent="0.2">
      <c r="D1692" s="139"/>
    </row>
    <row r="1693" spans="4:4" x14ac:dyDescent="0.2">
      <c r="D1693" s="139"/>
    </row>
    <row r="1694" spans="4:4" x14ac:dyDescent="0.2">
      <c r="D1694" s="139"/>
    </row>
    <row r="1695" spans="4:4" x14ac:dyDescent="0.2">
      <c r="D1695" s="139"/>
    </row>
    <row r="1696" spans="4:4" x14ac:dyDescent="0.2">
      <c r="D1696" s="139"/>
    </row>
    <row r="1697" spans="4:4" x14ac:dyDescent="0.2">
      <c r="D1697" s="139"/>
    </row>
    <row r="1698" spans="4:4" x14ac:dyDescent="0.2">
      <c r="D1698" s="139"/>
    </row>
    <row r="1699" spans="4:4" x14ac:dyDescent="0.2">
      <c r="D1699" s="139"/>
    </row>
    <row r="1700" spans="4:4" x14ac:dyDescent="0.2">
      <c r="D1700" s="139"/>
    </row>
    <row r="1701" spans="4:4" x14ac:dyDescent="0.2">
      <c r="D1701" s="139"/>
    </row>
    <row r="1702" spans="4:4" x14ac:dyDescent="0.2">
      <c r="D1702" s="139"/>
    </row>
    <row r="1703" spans="4:4" x14ac:dyDescent="0.2">
      <c r="D1703" s="139"/>
    </row>
    <row r="1704" spans="4:4" x14ac:dyDescent="0.2">
      <c r="D1704" s="139"/>
    </row>
    <row r="1705" spans="4:4" x14ac:dyDescent="0.2">
      <c r="D1705" s="139"/>
    </row>
    <row r="1706" spans="4:4" x14ac:dyDescent="0.2">
      <c r="D1706" s="139"/>
    </row>
    <row r="1707" spans="4:4" x14ac:dyDescent="0.2">
      <c r="D1707" s="139"/>
    </row>
    <row r="1708" spans="4:4" x14ac:dyDescent="0.2">
      <c r="D1708" s="139"/>
    </row>
    <row r="1709" spans="4:4" x14ac:dyDescent="0.2">
      <c r="D1709" s="139"/>
    </row>
    <row r="1710" spans="4:4" x14ac:dyDescent="0.2">
      <c r="D1710" s="139"/>
    </row>
    <row r="1711" spans="4:4" x14ac:dyDescent="0.2">
      <c r="D1711" s="139"/>
    </row>
    <row r="1712" spans="4:4" x14ac:dyDescent="0.2">
      <c r="D1712" s="139"/>
    </row>
    <row r="1713" spans="4:4" x14ac:dyDescent="0.2">
      <c r="D1713" s="139"/>
    </row>
    <row r="1714" spans="4:4" x14ac:dyDescent="0.2">
      <c r="D1714" s="139"/>
    </row>
    <row r="1715" spans="4:4" x14ac:dyDescent="0.2">
      <c r="D1715" s="139"/>
    </row>
    <row r="1716" spans="4:4" x14ac:dyDescent="0.2">
      <c r="D1716" s="139"/>
    </row>
    <row r="1717" spans="4:4" x14ac:dyDescent="0.2">
      <c r="D1717" s="139"/>
    </row>
    <row r="1718" spans="4:4" x14ac:dyDescent="0.2">
      <c r="D1718" s="139"/>
    </row>
    <row r="1719" spans="4:4" x14ac:dyDescent="0.2">
      <c r="D1719" s="139"/>
    </row>
    <row r="1720" spans="4:4" x14ac:dyDescent="0.2">
      <c r="D1720" s="139"/>
    </row>
    <row r="1721" spans="4:4" x14ac:dyDescent="0.2">
      <c r="D1721" s="139"/>
    </row>
    <row r="1722" spans="4:4" x14ac:dyDescent="0.2">
      <c r="D1722" s="139"/>
    </row>
    <row r="1723" spans="4:4" x14ac:dyDescent="0.2">
      <c r="D1723" s="139"/>
    </row>
    <row r="1724" spans="4:4" x14ac:dyDescent="0.2">
      <c r="D1724" s="139"/>
    </row>
    <row r="1725" spans="4:4" x14ac:dyDescent="0.2">
      <c r="D1725" s="139"/>
    </row>
    <row r="1726" spans="4:4" x14ac:dyDescent="0.2">
      <c r="D1726" s="139"/>
    </row>
    <row r="1727" spans="4:4" x14ac:dyDescent="0.2">
      <c r="D1727" s="139"/>
    </row>
    <row r="1728" spans="4:4" x14ac:dyDescent="0.2">
      <c r="D1728" s="139"/>
    </row>
    <row r="1729" spans="4:4" x14ac:dyDescent="0.2">
      <c r="D1729" s="139"/>
    </row>
    <row r="1730" spans="4:4" x14ac:dyDescent="0.2">
      <c r="D1730" s="139"/>
    </row>
    <row r="1731" spans="4:4" x14ac:dyDescent="0.2">
      <c r="D1731" s="139"/>
    </row>
    <row r="1732" spans="4:4" x14ac:dyDescent="0.2">
      <c r="D1732" s="139"/>
    </row>
    <row r="1733" spans="4:4" x14ac:dyDescent="0.2">
      <c r="D1733" s="139"/>
    </row>
    <row r="1734" spans="4:4" x14ac:dyDescent="0.2">
      <c r="D1734" s="139"/>
    </row>
    <row r="1735" spans="4:4" x14ac:dyDescent="0.2">
      <c r="D1735" s="139"/>
    </row>
    <row r="1736" spans="4:4" x14ac:dyDescent="0.2">
      <c r="D1736" s="139"/>
    </row>
    <row r="1737" spans="4:4" x14ac:dyDescent="0.2">
      <c r="D1737" s="139"/>
    </row>
    <row r="1738" spans="4:4" x14ac:dyDescent="0.2">
      <c r="D1738" s="139"/>
    </row>
    <row r="1739" spans="4:4" x14ac:dyDescent="0.2">
      <c r="D1739" s="139"/>
    </row>
    <row r="1740" spans="4:4" x14ac:dyDescent="0.2">
      <c r="D1740" s="139"/>
    </row>
    <row r="1741" spans="4:4" x14ac:dyDescent="0.2">
      <c r="D1741" s="139"/>
    </row>
    <row r="1742" spans="4:4" x14ac:dyDescent="0.2">
      <c r="D1742" s="139"/>
    </row>
    <row r="1743" spans="4:4" x14ac:dyDescent="0.2">
      <c r="D1743" s="139"/>
    </row>
    <row r="1744" spans="4:4" x14ac:dyDescent="0.2">
      <c r="D1744" s="139"/>
    </row>
    <row r="1745" spans="4:4" x14ac:dyDescent="0.2">
      <c r="D1745" s="139"/>
    </row>
    <row r="1746" spans="4:4" x14ac:dyDescent="0.2">
      <c r="D1746" s="139"/>
    </row>
    <row r="1747" spans="4:4" x14ac:dyDescent="0.2">
      <c r="D1747" s="139"/>
    </row>
    <row r="1748" spans="4:4" x14ac:dyDescent="0.2">
      <c r="D1748" s="139"/>
    </row>
    <row r="1749" spans="4:4" x14ac:dyDescent="0.2">
      <c r="D1749" s="139"/>
    </row>
    <row r="1750" spans="4:4" x14ac:dyDescent="0.2">
      <c r="D1750" s="139"/>
    </row>
    <row r="1751" spans="4:4" x14ac:dyDescent="0.2">
      <c r="D1751" s="139"/>
    </row>
    <row r="1752" spans="4:4" x14ac:dyDescent="0.2">
      <c r="D1752" s="139"/>
    </row>
    <row r="1753" spans="4:4" x14ac:dyDescent="0.2">
      <c r="D1753" s="139"/>
    </row>
    <row r="1754" spans="4:4" x14ac:dyDescent="0.2">
      <c r="D1754" s="139"/>
    </row>
    <row r="1755" spans="4:4" x14ac:dyDescent="0.2">
      <c r="D1755" s="139"/>
    </row>
    <row r="1756" spans="4:4" x14ac:dyDescent="0.2">
      <c r="D1756" s="139"/>
    </row>
    <row r="1757" spans="4:4" x14ac:dyDescent="0.2">
      <c r="D1757" s="139"/>
    </row>
    <row r="1758" spans="4:4" x14ac:dyDescent="0.2">
      <c r="D1758" s="139"/>
    </row>
    <row r="1759" spans="4:4" x14ac:dyDescent="0.2">
      <c r="D1759" s="139"/>
    </row>
    <row r="1760" spans="4:4" x14ac:dyDescent="0.2">
      <c r="D1760" s="139"/>
    </row>
    <row r="1761" spans="4:4" x14ac:dyDescent="0.2">
      <c r="D1761" s="139"/>
    </row>
    <row r="1762" spans="4:4" x14ac:dyDescent="0.2">
      <c r="D1762" s="139"/>
    </row>
    <row r="1763" spans="4:4" x14ac:dyDescent="0.2">
      <c r="D1763" s="139"/>
    </row>
    <row r="1764" spans="4:4" x14ac:dyDescent="0.2">
      <c r="D1764" s="139"/>
    </row>
    <row r="1765" spans="4:4" x14ac:dyDescent="0.2">
      <c r="D1765" s="139"/>
    </row>
    <row r="1766" spans="4:4" x14ac:dyDescent="0.2">
      <c r="D1766" s="139"/>
    </row>
    <row r="1767" spans="4:4" x14ac:dyDescent="0.2">
      <c r="D1767" s="139"/>
    </row>
    <row r="1768" spans="4:4" x14ac:dyDescent="0.2">
      <c r="D1768" s="139"/>
    </row>
    <row r="1769" spans="4:4" x14ac:dyDescent="0.2">
      <c r="D1769" s="139"/>
    </row>
    <row r="1770" spans="4:4" x14ac:dyDescent="0.2">
      <c r="D1770" s="139"/>
    </row>
    <row r="1771" spans="4:4" x14ac:dyDescent="0.2">
      <c r="D1771" s="139"/>
    </row>
    <row r="1772" spans="4:4" x14ac:dyDescent="0.2">
      <c r="D1772" s="139"/>
    </row>
    <row r="1773" spans="4:4" x14ac:dyDescent="0.2">
      <c r="D1773" s="139"/>
    </row>
    <row r="1774" spans="4:4" x14ac:dyDescent="0.2">
      <c r="D1774" s="139"/>
    </row>
    <row r="1775" spans="4:4" x14ac:dyDescent="0.2">
      <c r="D1775" s="139"/>
    </row>
    <row r="1776" spans="4:4" x14ac:dyDescent="0.2">
      <c r="D1776" s="139"/>
    </row>
    <row r="1777" spans="4:4" x14ac:dyDescent="0.2">
      <c r="D1777" s="139"/>
    </row>
    <row r="1778" spans="4:4" x14ac:dyDescent="0.2">
      <c r="D1778" s="139"/>
    </row>
    <row r="1779" spans="4:4" x14ac:dyDescent="0.2">
      <c r="D1779" s="139"/>
    </row>
    <row r="1780" spans="4:4" x14ac:dyDescent="0.2">
      <c r="D1780" s="139"/>
    </row>
    <row r="1781" spans="4:4" x14ac:dyDescent="0.2">
      <c r="D1781" s="139"/>
    </row>
    <row r="1782" spans="4:4" x14ac:dyDescent="0.2">
      <c r="D1782" s="139"/>
    </row>
    <row r="1783" spans="4:4" x14ac:dyDescent="0.2">
      <c r="D1783" s="139"/>
    </row>
    <row r="1784" spans="4:4" x14ac:dyDescent="0.2">
      <c r="D1784" s="139"/>
    </row>
    <row r="1785" spans="4:4" x14ac:dyDescent="0.2">
      <c r="D1785" s="139"/>
    </row>
    <row r="1786" spans="4:4" x14ac:dyDescent="0.2">
      <c r="D1786" s="139"/>
    </row>
    <row r="1787" spans="4:4" x14ac:dyDescent="0.2">
      <c r="D1787" s="139"/>
    </row>
    <row r="1788" spans="4:4" x14ac:dyDescent="0.2">
      <c r="D1788" s="139"/>
    </row>
    <row r="1789" spans="4:4" x14ac:dyDescent="0.2">
      <c r="D1789" s="139"/>
    </row>
    <row r="1790" spans="4:4" x14ac:dyDescent="0.2">
      <c r="D1790" s="139"/>
    </row>
    <row r="1791" spans="4:4" x14ac:dyDescent="0.2">
      <c r="D1791" s="139"/>
    </row>
    <row r="1792" spans="4:4" x14ac:dyDescent="0.2">
      <c r="D1792" s="139"/>
    </row>
    <row r="1793" spans="4:4" x14ac:dyDescent="0.2">
      <c r="D1793" s="139"/>
    </row>
    <row r="1794" spans="4:4" x14ac:dyDescent="0.2">
      <c r="D1794" s="139"/>
    </row>
    <row r="1795" spans="4:4" x14ac:dyDescent="0.2">
      <c r="D1795" s="139"/>
    </row>
    <row r="1796" spans="4:4" x14ac:dyDescent="0.2">
      <c r="D1796" s="139"/>
    </row>
    <row r="1797" spans="4:4" x14ac:dyDescent="0.2">
      <c r="D1797" s="139"/>
    </row>
    <row r="1798" spans="4:4" x14ac:dyDescent="0.2">
      <c r="D1798" s="139"/>
    </row>
    <row r="1799" spans="4:4" x14ac:dyDescent="0.2">
      <c r="D1799" s="139"/>
    </row>
    <row r="1800" spans="4:4" x14ac:dyDescent="0.2">
      <c r="D1800" s="139"/>
    </row>
    <row r="1801" spans="4:4" x14ac:dyDescent="0.2">
      <c r="D1801" s="139"/>
    </row>
    <row r="1802" spans="4:4" x14ac:dyDescent="0.2">
      <c r="D1802" s="139"/>
    </row>
    <row r="1803" spans="4:4" x14ac:dyDescent="0.2">
      <c r="D1803" s="139"/>
    </row>
    <row r="1804" spans="4:4" x14ac:dyDescent="0.2">
      <c r="D1804" s="139"/>
    </row>
    <row r="1805" spans="4:4" x14ac:dyDescent="0.2">
      <c r="D1805" s="139"/>
    </row>
    <row r="1806" spans="4:4" x14ac:dyDescent="0.2">
      <c r="D1806" s="139"/>
    </row>
    <row r="1807" spans="4:4" x14ac:dyDescent="0.2">
      <c r="D1807" s="139"/>
    </row>
    <row r="1808" spans="4:4" x14ac:dyDescent="0.2">
      <c r="D1808" s="139"/>
    </row>
    <row r="1809" spans="4:4" x14ac:dyDescent="0.2">
      <c r="D1809" s="139"/>
    </row>
    <row r="1810" spans="4:4" x14ac:dyDescent="0.2">
      <c r="D1810" s="139"/>
    </row>
    <row r="1811" spans="4:4" x14ac:dyDescent="0.2">
      <c r="D1811" s="139"/>
    </row>
    <row r="1812" spans="4:4" x14ac:dyDescent="0.2">
      <c r="D1812" s="139"/>
    </row>
    <row r="1813" spans="4:4" x14ac:dyDescent="0.2">
      <c r="D1813" s="139"/>
    </row>
    <row r="1814" spans="4:4" x14ac:dyDescent="0.2">
      <c r="D1814" s="139"/>
    </row>
    <row r="1815" spans="4:4" x14ac:dyDescent="0.2">
      <c r="D1815" s="139"/>
    </row>
    <row r="1816" spans="4:4" x14ac:dyDescent="0.2">
      <c r="D1816" s="139"/>
    </row>
    <row r="1817" spans="4:4" x14ac:dyDescent="0.2">
      <c r="D1817" s="139"/>
    </row>
    <row r="1818" spans="4:4" x14ac:dyDescent="0.2">
      <c r="D1818" s="139"/>
    </row>
    <row r="1819" spans="4:4" x14ac:dyDescent="0.2">
      <c r="D1819" s="139"/>
    </row>
    <row r="1820" spans="4:4" x14ac:dyDescent="0.2">
      <c r="D1820" s="139"/>
    </row>
    <row r="1821" spans="4:4" x14ac:dyDescent="0.2">
      <c r="D1821" s="139"/>
    </row>
    <row r="1822" spans="4:4" x14ac:dyDescent="0.2">
      <c r="D1822" s="139"/>
    </row>
    <row r="1823" spans="4:4" x14ac:dyDescent="0.2">
      <c r="D1823" s="139"/>
    </row>
    <row r="1824" spans="4:4" x14ac:dyDescent="0.2">
      <c r="D1824" s="139"/>
    </row>
    <row r="1825" spans="4:4" x14ac:dyDescent="0.2">
      <c r="D1825" s="139"/>
    </row>
    <row r="1826" spans="4:4" x14ac:dyDescent="0.2">
      <c r="D1826" s="139"/>
    </row>
    <row r="1827" spans="4:4" x14ac:dyDescent="0.2">
      <c r="D1827" s="139"/>
    </row>
    <row r="1828" spans="4:4" x14ac:dyDescent="0.2">
      <c r="D1828" s="139"/>
    </row>
    <row r="1829" spans="4:4" x14ac:dyDescent="0.2">
      <c r="D1829" s="139"/>
    </row>
    <row r="1830" spans="4:4" x14ac:dyDescent="0.2">
      <c r="D1830" s="139"/>
    </row>
    <row r="1831" spans="4:4" x14ac:dyDescent="0.2">
      <c r="D1831" s="139"/>
    </row>
    <row r="1832" spans="4:4" x14ac:dyDescent="0.2">
      <c r="D1832" s="139"/>
    </row>
    <row r="1833" spans="4:4" x14ac:dyDescent="0.2">
      <c r="D1833" s="139"/>
    </row>
    <row r="1834" spans="4:4" x14ac:dyDescent="0.2">
      <c r="D1834" s="139"/>
    </row>
    <row r="1835" spans="4:4" x14ac:dyDescent="0.2">
      <c r="D1835" s="139"/>
    </row>
    <row r="1836" spans="4:4" x14ac:dyDescent="0.2">
      <c r="D1836" s="139"/>
    </row>
    <row r="1837" spans="4:4" x14ac:dyDescent="0.2">
      <c r="D1837" s="139"/>
    </row>
    <row r="1838" spans="4:4" x14ac:dyDescent="0.2">
      <c r="D1838" s="139"/>
    </row>
    <row r="1839" spans="4:4" x14ac:dyDescent="0.2">
      <c r="D1839" s="139"/>
    </row>
    <row r="1840" spans="4:4" x14ac:dyDescent="0.2">
      <c r="D1840" s="139"/>
    </row>
    <row r="1841" spans="4:4" x14ac:dyDescent="0.2">
      <c r="D1841" s="139"/>
    </row>
    <row r="1842" spans="4:4" x14ac:dyDescent="0.2">
      <c r="D1842" s="139"/>
    </row>
    <row r="1843" spans="4:4" x14ac:dyDescent="0.2">
      <c r="D1843" s="139"/>
    </row>
    <row r="1844" spans="4:4" x14ac:dyDescent="0.2">
      <c r="D1844" s="139"/>
    </row>
    <row r="1845" spans="4:4" x14ac:dyDescent="0.2">
      <c r="D1845" s="139"/>
    </row>
    <row r="1846" spans="4:4" x14ac:dyDescent="0.2">
      <c r="D1846" s="139"/>
    </row>
    <row r="1847" spans="4:4" x14ac:dyDescent="0.2">
      <c r="D1847" s="139"/>
    </row>
    <row r="1848" spans="4:4" x14ac:dyDescent="0.2">
      <c r="D1848" s="139"/>
    </row>
    <row r="1849" spans="4:4" x14ac:dyDescent="0.2">
      <c r="D1849" s="139"/>
    </row>
    <row r="1850" spans="4:4" x14ac:dyDescent="0.2">
      <c r="D1850" s="139"/>
    </row>
    <row r="1851" spans="4:4" x14ac:dyDescent="0.2">
      <c r="D1851" s="139"/>
    </row>
    <row r="1852" spans="4:4" x14ac:dyDescent="0.2">
      <c r="D1852" s="139"/>
    </row>
    <row r="1853" spans="4:4" x14ac:dyDescent="0.2">
      <c r="D1853" s="139"/>
    </row>
    <row r="1854" spans="4:4" x14ac:dyDescent="0.2">
      <c r="D1854" s="139"/>
    </row>
    <row r="1855" spans="4:4" x14ac:dyDescent="0.2">
      <c r="D1855" s="139"/>
    </row>
    <row r="1856" spans="4:4" x14ac:dyDescent="0.2">
      <c r="D1856" s="139"/>
    </row>
    <row r="1857" spans="4:4" x14ac:dyDescent="0.2">
      <c r="D1857" s="139"/>
    </row>
    <row r="1858" spans="4:4" x14ac:dyDescent="0.2">
      <c r="D1858" s="139"/>
    </row>
    <row r="1859" spans="4:4" x14ac:dyDescent="0.2">
      <c r="D1859" s="139"/>
    </row>
    <row r="1860" spans="4:4" x14ac:dyDescent="0.2">
      <c r="D1860" s="139"/>
    </row>
    <row r="1861" spans="4:4" x14ac:dyDescent="0.2">
      <c r="D1861" s="139"/>
    </row>
    <row r="1862" spans="4:4" x14ac:dyDescent="0.2">
      <c r="D1862" s="139"/>
    </row>
    <row r="1863" spans="4:4" x14ac:dyDescent="0.2">
      <c r="D1863" s="139"/>
    </row>
    <row r="1864" spans="4:4" x14ac:dyDescent="0.2">
      <c r="D1864" s="139"/>
    </row>
    <row r="1865" spans="4:4" x14ac:dyDescent="0.2">
      <c r="D1865" s="139"/>
    </row>
    <row r="1866" spans="4:4" x14ac:dyDescent="0.2">
      <c r="D1866" s="139"/>
    </row>
    <row r="1867" spans="4:4" x14ac:dyDescent="0.2">
      <c r="D1867" s="139"/>
    </row>
    <row r="1868" spans="4:4" x14ac:dyDescent="0.2">
      <c r="D1868" s="139"/>
    </row>
    <row r="1869" spans="4:4" x14ac:dyDescent="0.2">
      <c r="D1869" s="139"/>
    </row>
    <row r="1870" spans="4:4" x14ac:dyDescent="0.2">
      <c r="D1870" s="139"/>
    </row>
    <row r="1871" spans="4:4" x14ac:dyDescent="0.2">
      <c r="D1871" s="139"/>
    </row>
    <row r="1872" spans="4:4" x14ac:dyDescent="0.2">
      <c r="D1872" s="139"/>
    </row>
    <row r="1873" spans="4:4" x14ac:dyDescent="0.2">
      <c r="D1873" s="139"/>
    </row>
    <row r="1874" spans="4:4" x14ac:dyDescent="0.2">
      <c r="D1874" s="139"/>
    </row>
    <row r="1875" spans="4:4" x14ac:dyDescent="0.2">
      <c r="D1875" s="139"/>
    </row>
    <row r="1876" spans="4:4" x14ac:dyDescent="0.2">
      <c r="D1876" s="139"/>
    </row>
    <row r="1877" spans="4:4" x14ac:dyDescent="0.2">
      <c r="D1877" s="139"/>
    </row>
    <row r="1878" spans="4:4" x14ac:dyDescent="0.2">
      <c r="D1878" s="139"/>
    </row>
    <row r="1879" spans="4:4" x14ac:dyDescent="0.2">
      <c r="D1879" s="139"/>
    </row>
    <row r="1880" spans="4:4" x14ac:dyDescent="0.2">
      <c r="D1880" s="139"/>
    </row>
    <row r="1881" spans="4:4" x14ac:dyDescent="0.2">
      <c r="D1881" s="139"/>
    </row>
    <row r="1882" spans="4:4" x14ac:dyDescent="0.2">
      <c r="D1882" s="139"/>
    </row>
    <row r="1883" spans="4:4" x14ac:dyDescent="0.2">
      <c r="D1883" s="139"/>
    </row>
    <row r="1884" spans="4:4" x14ac:dyDescent="0.2">
      <c r="D1884" s="139"/>
    </row>
    <row r="1885" spans="4:4" x14ac:dyDescent="0.2">
      <c r="D1885" s="139"/>
    </row>
    <row r="1886" spans="4:4" x14ac:dyDescent="0.2">
      <c r="D1886" s="139"/>
    </row>
    <row r="1887" spans="4:4" x14ac:dyDescent="0.2">
      <c r="D1887" s="139"/>
    </row>
    <row r="1888" spans="4:4" x14ac:dyDescent="0.2">
      <c r="D1888" s="139"/>
    </row>
    <row r="1889" spans="4:4" x14ac:dyDescent="0.2">
      <c r="D1889" s="139"/>
    </row>
    <row r="1890" spans="4:4" x14ac:dyDescent="0.2">
      <c r="D1890" s="139"/>
    </row>
    <row r="1891" spans="4:4" x14ac:dyDescent="0.2">
      <c r="D1891" s="139"/>
    </row>
    <row r="1892" spans="4:4" x14ac:dyDescent="0.2">
      <c r="D1892" s="139"/>
    </row>
    <row r="1893" spans="4:4" x14ac:dyDescent="0.2">
      <c r="D1893" s="139"/>
    </row>
    <row r="1894" spans="4:4" x14ac:dyDescent="0.2">
      <c r="D1894" s="139"/>
    </row>
    <row r="1895" spans="4:4" x14ac:dyDescent="0.2">
      <c r="D1895" s="139"/>
    </row>
    <row r="1896" spans="4:4" x14ac:dyDescent="0.2">
      <c r="D1896" s="139"/>
    </row>
    <row r="1897" spans="4:4" x14ac:dyDescent="0.2">
      <c r="D1897" s="139"/>
    </row>
    <row r="1898" spans="4:4" x14ac:dyDescent="0.2">
      <c r="D1898" s="139"/>
    </row>
    <row r="1899" spans="4:4" x14ac:dyDescent="0.2">
      <c r="D1899" s="139"/>
    </row>
    <row r="1900" spans="4:4" x14ac:dyDescent="0.2">
      <c r="D1900" s="139"/>
    </row>
    <row r="1901" spans="4:4" x14ac:dyDescent="0.2">
      <c r="D1901" s="139"/>
    </row>
    <row r="1902" spans="4:4" x14ac:dyDescent="0.2">
      <c r="D1902" s="139"/>
    </row>
    <row r="1903" spans="4:4" x14ac:dyDescent="0.2">
      <c r="D1903" s="139"/>
    </row>
    <row r="1904" spans="4:4" x14ac:dyDescent="0.2">
      <c r="D1904" s="139"/>
    </row>
    <row r="1905" spans="4:4" x14ac:dyDescent="0.2">
      <c r="D1905" s="139"/>
    </row>
    <row r="1906" spans="4:4" x14ac:dyDescent="0.2">
      <c r="D1906" s="139"/>
    </row>
    <row r="1907" spans="4:4" x14ac:dyDescent="0.2">
      <c r="D1907" s="139"/>
    </row>
    <row r="1908" spans="4:4" x14ac:dyDescent="0.2">
      <c r="D1908" s="139"/>
    </row>
    <row r="1909" spans="4:4" x14ac:dyDescent="0.2">
      <c r="D1909" s="139"/>
    </row>
    <row r="1910" spans="4:4" x14ac:dyDescent="0.2">
      <c r="D1910" s="139"/>
    </row>
    <row r="1911" spans="4:4" x14ac:dyDescent="0.2">
      <c r="D1911" s="139"/>
    </row>
    <row r="1912" spans="4:4" x14ac:dyDescent="0.2">
      <c r="D1912" s="139"/>
    </row>
    <row r="1913" spans="4:4" x14ac:dyDescent="0.2">
      <c r="D1913" s="139"/>
    </row>
    <row r="1914" spans="4:4" x14ac:dyDescent="0.2">
      <c r="D1914" s="139"/>
    </row>
    <row r="1915" spans="4:4" x14ac:dyDescent="0.2">
      <c r="D1915" s="139"/>
    </row>
    <row r="1916" spans="4:4" x14ac:dyDescent="0.2">
      <c r="D1916" s="139"/>
    </row>
    <row r="1917" spans="4:4" x14ac:dyDescent="0.2">
      <c r="D1917" s="139"/>
    </row>
    <row r="1918" spans="4:4" x14ac:dyDescent="0.2">
      <c r="D1918" s="139"/>
    </row>
    <row r="1919" spans="4:4" x14ac:dyDescent="0.2">
      <c r="D1919" s="139"/>
    </row>
    <row r="1920" spans="4:4" x14ac:dyDescent="0.2">
      <c r="D1920" s="139"/>
    </row>
    <row r="1921" spans="4:4" x14ac:dyDescent="0.2">
      <c r="D1921" s="139"/>
    </row>
    <row r="1922" spans="4:4" x14ac:dyDescent="0.2">
      <c r="D1922" s="139"/>
    </row>
    <row r="1923" spans="4:4" x14ac:dyDescent="0.2">
      <c r="D1923" s="139"/>
    </row>
    <row r="1924" spans="4:4" x14ac:dyDescent="0.2">
      <c r="D1924" s="139"/>
    </row>
    <row r="1925" spans="4:4" x14ac:dyDescent="0.2">
      <c r="D1925" s="139"/>
    </row>
    <row r="1926" spans="4:4" x14ac:dyDescent="0.2">
      <c r="D1926" s="139"/>
    </row>
    <row r="1927" spans="4:4" x14ac:dyDescent="0.2">
      <c r="D1927" s="139"/>
    </row>
    <row r="1928" spans="4:4" x14ac:dyDescent="0.2">
      <c r="D1928" s="139"/>
    </row>
    <row r="1929" spans="4:4" x14ac:dyDescent="0.2">
      <c r="D1929" s="139"/>
    </row>
    <row r="1930" spans="4:4" x14ac:dyDescent="0.2">
      <c r="D1930" s="139"/>
    </row>
    <row r="1931" spans="4:4" x14ac:dyDescent="0.2">
      <c r="D1931" s="139"/>
    </row>
    <row r="1932" spans="4:4" x14ac:dyDescent="0.2">
      <c r="D1932" s="139"/>
    </row>
    <row r="1933" spans="4:4" x14ac:dyDescent="0.2">
      <c r="D1933" s="139"/>
    </row>
    <row r="1934" spans="4:4" x14ac:dyDescent="0.2">
      <c r="D1934" s="139"/>
    </row>
    <row r="1935" spans="4:4" x14ac:dyDescent="0.2">
      <c r="D1935" s="139"/>
    </row>
    <row r="1936" spans="4:4" x14ac:dyDescent="0.2">
      <c r="D1936" s="139"/>
    </row>
    <row r="1937" spans="4:4" x14ac:dyDescent="0.2">
      <c r="D1937" s="139"/>
    </row>
    <row r="1938" spans="4:4" x14ac:dyDescent="0.2">
      <c r="D1938" s="139"/>
    </row>
    <row r="1939" spans="4:4" x14ac:dyDescent="0.2">
      <c r="D1939" s="139"/>
    </row>
    <row r="1940" spans="4:4" x14ac:dyDescent="0.2">
      <c r="D1940" s="139"/>
    </row>
    <row r="1941" spans="4:4" x14ac:dyDescent="0.2">
      <c r="D1941" s="139"/>
    </row>
    <row r="1942" spans="4:4" x14ac:dyDescent="0.2">
      <c r="D1942" s="139"/>
    </row>
    <row r="1943" spans="4:4" x14ac:dyDescent="0.2">
      <c r="D1943" s="139"/>
    </row>
    <row r="1944" spans="4:4" x14ac:dyDescent="0.2">
      <c r="D1944" s="139"/>
    </row>
    <row r="1945" spans="4:4" x14ac:dyDescent="0.2">
      <c r="D1945" s="139"/>
    </row>
    <row r="1946" spans="4:4" x14ac:dyDescent="0.2">
      <c r="D1946" s="139"/>
    </row>
    <row r="1947" spans="4:4" x14ac:dyDescent="0.2">
      <c r="D1947" s="139"/>
    </row>
    <row r="1948" spans="4:4" x14ac:dyDescent="0.2">
      <c r="D1948" s="139"/>
    </row>
    <row r="1949" spans="4:4" x14ac:dyDescent="0.2">
      <c r="D1949" s="139"/>
    </row>
    <row r="1950" spans="4:4" x14ac:dyDescent="0.2">
      <c r="D1950" s="139"/>
    </row>
    <row r="1951" spans="4:4" x14ac:dyDescent="0.2">
      <c r="D1951" s="139"/>
    </row>
    <row r="1952" spans="4:4" x14ac:dyDescent="0.2">
      <c r="D1952" s="139"/>
    </row>
    <row r="1953" spans="4:4" x14ac:dyDescent="0.2">
      <c r="D1953" s="139"/>
    </row>
    <row r="1954" spans="4:4" x14ac:dyDescent="0.2">
      <c r="D1954" s="139"/>
    </row>
    <row r="1955" spans="4:4" x14ac:dyDescent="0.2">
      <c r="D1955" s="139"/>
    </row>
    <row r="1956" spans="4:4" x14ac:dyDescent="0.2">
      <c r="D1956" s="139"/>
    </row>
    <row r="1957" spans="4:4" x14ac:dyDescent="0.2">
      <c r="D1957" s="139"/>
    </row>
    <row r="1958" spans="4:4" x14ac:dyDescent="0.2">
      <c r="D1958" s="139"/>
    </row>
    <row r="1959" spans="4:4" x14ac:dyDescent="0.2">
      <c r="D1959" s="139"/>
    </row>
    <row r="1960" spans="4:4" x14ac:dyDescent="0.2">
      <c r="D1960" s="139"/>
    </row>
    <row r="1961" spans="4:4" x14ac:dyDescent="0.2">
      <c r="D1961" s="139"/>
    </row>
    <row r="1962" spans="4:4" x14ac:dyDescent="0.2">
      <c r="D1962" s="139"/>
    </row>
    <row r="1963" spans="4:4" x14ac:dyDescent="0.2">
      <c r="D1963" s="139"/>
    </row>
    <row r="1964" spans="4:4" x14ac:dyDescent="0.2">
      <c r="D1964" s="139"/>
    </row>
    <row r="1965" spans="4:4" x14ac:dyDescent="0.2">
      <c r="D1965" s="139"/>
    </row>
    <row r="1966" spans="4:4" x14ac:dyDescent="0.2">
      <c r="D1966" s="139"/>
    </row>
    <row r="1967" spans="4:4" x14ac:dyDescent="0.2">
      <c r="D1967" s="139"/>
    </row>
    <row r="1968" spans="4:4" x14ac:dyDescent="0.2">
      <c r="D1968" s="139"/>
    </row>
    <row r="1969" spans="4:4" x14ac:dyDescent="0.2">
      <c r="D1969" s="139"/>
    </row>
    <row r="1970" spans="4:4" x14ac:dyDescent="0.2">
      <c r="D1970" s="139"/>
    </row>
    <row r="1971" spans="4:4" x14ac:dyDescent="0.2">
      <c r="D1971" s="139"/>
    </row>
    <row r="1972" spans="4:4" x14ac:dyDescent="0.2">
      <c r="D1972" s="139"/>
    </row>
    <row r="1973" spans="4:4" x14ac:dyDescent="0.2">
      <c r="D1973" s="139"/>
    </row>
    <row r="1974" spans="4:4" x14ac:dyDescent="0.2">
      <c r="D1974" s="139"/>
    </row>
    <row r="1975" spans="4:4" x14ac:dyDescent="0.2">
      <c r="D1975" s="139"/>
    </row>
    <row r="1976" spans="4:4" x14ac:dyDescent="0.2">
      <c r="D1976" s="139"/>
    </row>
    <row r="1977" spans="4:4" x14ac:dyDescent="0.2">
      <c r="D1977" s="139"/>
    </row>
    <row r="1978" spans="4:4" x14ac:dyDescent="0.2">
      <c r="D1978" s="139"/>
    </row>
    <row r="1979" spans="4:4" x14ac:dyDescent="0.2">
      <c r="D1979" s="139"/>
    </row>
    <row r="1980" spans="4:4" x14ac:dyDescent="0.2">
      <c r="D1980" s="139"/>
    </row>
    <row r="1981" spans="4:4" x14ac:dyDescent="0.2">
      <c r="D1981" s="139"/>
    </row>
    <row r="1982" spans="4:4" x14ac:dyDescent="0.2">
      <c r="D1982" s="139"/>
    </row>
    <row r="1983" spans="4:4" x14ac:dyDescent="0.2">
      <c r="D1983" s="139"/>
    </row>
    <row r="1984" spans="4:4" x14ac:dyDescent="0.2">
      <c r="D1984" s="139"/>
    </row>
    <row r="1985" spans="4:4" x14ac:dyDescent="0.2">
      <c r="D1985" s="139"/>
    </row>
    <row r="1986" spans="4:4" x14ac:dyDescent="0.2">
      <c r="D1986" s="139"/>
    </row>
    <row r="1987" spans="4:4" x14ac:dyDescent="0.2">
      <c r="D1987" s="139"/>
    </row>
    <row r="1988" spans="4:4" x14ac:dyDescent="0.2">
      <c r="D1988" s="139"/>
    </row>
    <row r="1989" spans="4:4" x14ac:dyDescent="0.2">
      <c r="D1989" s="139"/>
    </row>
    <row r="1990" spans="4:4" x14ac:dyDescent="0.2">
      <c r="D1990" s="139"/>
    </row>
    <row r="1991" spans="4:4" x14ac:dyDescent="0.2">
      <c r="D1991" s="139"/>
    </row>
    <row r="1992" spans="4:4" x14ac:dyDescent="0.2">
      <c r="D1992" s="139"/>
    </row>
    <row r="1993" spans="4:4" x14ac:dyDescent="0.2">
      <c r="D1993" s="139"/>
    </row>
    <row r="1994" spans="4:4" x14ac:dyDescent="0.2">
      <c r="D1994" s="139"/>
    </row>
    <row r="1995" spans="4:4" x14ac:dyDescent="0.2">
      <c r="D1995" s="139"/>
    </row>
    <row r="1996" spans="4:4" x14ac:dyDescent="0.2">
      <c r="D1996" s="139"/>
    </row>
    <row r="1997" spans="4:4" x14ac:dyDescent="0.2">
      <c r="D1997" s="139"/>
    </row>
    <row r="1998" spans="4:4" x14ac:dyDescent="0.2">
      <c r="D1998" s="139"/>
    </row>
    <row r="1999" spans="4:4" x14ac:dyDescent="0.2">
      <c r="D1999" s="139"/>
    </row>
    <row r="2000" spans="4:4" x14ac:dyDescent="0.2">
      <c r="D2000" s="139"/>
    </row>
    <row r="2001" spans="4:4" x14ac:dyDescent="0.2">
      <c r="D2001" s="139"/>
    </row>
    <row r="2002" spans="4:4" x14ac:dyDescent="0.2">
      <c r="D2002" s="139"/>
    </row>
    <row r="2003" spans="4:4" x14ac:dyDescent="0.2">
      <c r="D2003" s="139"/>
    </row>
    <row r="2004" spans="4:4" x14ac:dyDescent="0.2">
      <c r="D2004" s="139"/>
    </row>
    <row r="2005" spans="4:4" x14ac:dyDescent="0.2">
      <c r="D2005" s="139"/>
    </row>
    <row r="2006" spans="4:4" x14ac:dyDescent="0.2">
      <c r="D2006" s="139"/>
    </row>
    <row r="2007" spans="4:4" x14ac:dyDescent="0.2">
      <c r="D2007" s="139"/>
    </row>
    <row r="2008" spans="4:4" x14ac:dyDescent="0.2">
      <c r="D2008" s="139"/>
    </row>
    <row r="2009" spans="4:4" x14ac:dyDescent="0.2">
      <c r="D2009" s="139"/>
    </row>
    <row r="2010" spans="4:4" x14ac:dyDescent="0.2">
      <c r="D2010" s="139"/>
    </row>
    <row r="2011" spans="4:4" x14ac:dyDescent="0.2">
      <c r="D2011" s="139"/>
    </row>
    <row r="2012" spans="4:4" x14ac:dyDescent="0.2">
      <c r="D2012" s="139"/>
    </row>
    <row r="2013" spans="4:4" x14ac:dyDescent="0.2">
      <c r="D2013" s="139"/>
    </row>
    <row r="2014" spans="4:4" x14ac:dyDescent="0.2">
      <c r="D2014" s="139"/>
    </row>
    <row r="2015" spans="4:4" x14ac:dyDescent="0.2">
      <c r="D2015" s="139"/>
    </row>
    <row r="2016" spans="4:4" x14ac:dyDescent="0.2">
      <c r="D2016" s="139"/>
    </row>
    <row r="2017" spans="4:4" x14ac:dyDescent="0.2">
      <c r="D2017" s="139"/>
    </row>
    <row r="2018" spans="4:4" x14ac:dyDescent="0.2">
      <c r="D2018" s="139"/>
    </row>
    <row r="2019" spans="4:4" x14ac:dyDescent="0.2">
      <c r="D2019" s="139"/>
    </row>
    <row r="2020" spans="4:4" x14ac:dyDescent="0.2">
      <c r="D2020" s="139"/>
    </row>
    <row r="2021" spans="4:4" x14ac:dyDescent="0.2">
      <c r="D2021" s="139"/>
    </row>
    <row r="2022" spans="4:4" x14ac:dyDescent="0.2">
      <c r="D2022" s="139"/>
    </row>
    <row r="2023" spans="4:4" x14ac:dyDescent="0.2">
      <c r="D2023" s="139"/>
    </row>
    <row r="2024" spans="4:4" x14ac:dyDescent="0.2">
      <c r="D2024" s="139"/>
    </row>
    <row r="2025" spans="4:4" x14ac:dyDescent="0.2">
      <c r="D2025" s="139"/>
    </row>
    <row r="2026" spans="4:4" x14ac:dyDescent="0.2">
      <c r="D2026" s="139"/>
    </row>
    <row r="2027" spans="4:4" x14ac:dyDescent="0.2">
      <c r="D2027" s="139"/>
    </row>
    <row r="2028" spans="4:4" x14ac:dyDescent="0.2">
      <c r="D2028" s="139"/>
    </row>
    <row r="2029" spans="4:4" x14ac:dyDescent="0.2">
      <c r="D2029" s="139"/>
    </row>
    <row r="2030" spans="4:4" x14ac:dyDescent="0.2">
      <c r="D2030" s="139"/>
    </row>
    <row r="2031" spans="4:4" x14ac:dyDescent="0.2">
      <c r="D2031" s="139"/>
    </row>
    <row r="2032" spans="4:4" x14ac:dyDescent="0.2">
      <c r="D2032" s="139"/>
    </row>
    <row r="2033" spans="4:4" x14ac:dyDescent="0.2">
      <c r="D2033" s="139"/>
    </row>
    <row r="2034" spans="4:4" x14ac:dyDescent="0.2">
      <c r="D2034" s="139"/>
    </row>
    <row r="2035" spans="4:4" x14ac:dyDescent="0.2">
      <c r="D2035" s="139"/>
    </row>
    <row r="2036" spans="4:4" x14ac:dyDescent="0.2">
      <c r="D2036" s="139"/>
    </row>
    <row r="2037" spans="4:4" x14ac:dyDescent="0.2">
      <c r="D2037" s="139"/>
    </row>
    <row r="2038" spans="4:4" x14ac:dyDescent="0.2">
      <c r="D2038" s="139"/>
    </row>
    <row r="2039" spans="4:4" x14ac:dyDescent="0.2">
      <c r="D2039" s="139"/>
    </row>
    <row r="2040" spans="4:4" x14ac:dyDescent="0.2">
      <c r="D2040" s="139"/>
    </row>
    <row r="2041" spans="4:4" x14ac:dyDescent="0.2">
      <c r="D2041" s="139"/>
    </row>
    <row r="2042" spans="4:4" x14ac:dyDescent="0.2">
      <c r="D2042" s="139"/>
    </row>
    <row r="2043" spans="4:4" x14ac:dyDescent="0.2">
      <c r="D2043" s="139"/>
    </row>
    <row r="2044" spans="4:4" x14ac:dyDescent="0.2">
      <c r="D2044" s="139"/>
    </row>
    <row r="2045" spans="4:4" x14ac:dyDescent="0.2">
      <c r="D2045" s="139"/>
    </row>
    <row r="2046" spans="4:4" x14ac:dyDescent="0.2">
      <c r="D2046" s="139"/>
    </row>
    <row r="2047" spans="4:4" x14ac:dyDescent="0.2">
      <c r="D2047" s="139"/>
    </row>
    <row r="2048" spans="4:4" x14ac:dyDescent="0.2">
      <c r="D2048" s="139"/>
    </row>
    <row r="2049" spans="4:4" x14ac:dyDescent="0.2">
      <c r="D2049" s="139"/>
    </row>
    <row r="2050" spans="4:4" x14ac:dyDescent="0.2">
      <c r="D2050" s="139"/>
    </row>
    <row r="2051" spans="4:4" x14ac:dyDescent="0.2">
      <c r="D2051" s="139"/>
    </row>
    <row r="2052" spans="4:4" x14ac:dyDescent="0.2">
      <c r="D2052" s="139"/>
    </row>
    <row r="2053" spans="4:4" x14ac:dyDescent="0.2">
      <c r="D2053" s="139"/>
    </row>
    <row r="2054" spans="4:4" x14ac:dyDescent="0.2">
      <c r="D2054" s="139"/>
    </row>
    <row r="2055" spans="4:4" x14ac:dyDescent="0.2">
      <c r="D2055" s="139"/>
    </row>
    <row r="2056" spans="4:4" x14ac:dyDescent="0.2">
      <c r="D2056" s="139"/>
    </row>
    <row r="2057" spans="4:4" x14ac:dyDescent="0.2">
      <c r="D2057" s="139"/>
    </row>
    <row r="2058" spans="4:4" x14ac:dyDescent="0.2">
      <c r="D2058" s="139"/>
    </row>
    <row r="2059" spans="4:4" x14ac:dyDescent="0.2">
      <c r="D2059" s="139"/>
    </row>
    <row r="2060" spans="4:4" x14ac:dyDescent="0.2">
      <c r="D2060" s="139"/>
    </row>
    <row r="2061" spans="4:4" x14ac:dyDescent="0.2">
      <c r="D2061" s="139"/>
    </row>
    <row r="2062" spans="4:4" x14ac:dyDescent="0.2">
      <c r="D2062" s="139"/>
    </row>
    <row r="2063" spans="4:4" x14ac:dyDescent="0.2">
      <c r="D2063" s="139"/>
    </row>
    <row r="2064" spans="4:4" x14ac:dyDescent="0.2">
      <c r="D2064" s="139"/>
    </row>
    <row r="2065" spans="4:4" x14ac:dyDescent="0.2">
      <c r="D2065" s="139"/>
    </row>
    <row r="2066" spans="4:4" x14ac:dyDescent="0.2">
      <c r="D2066" s="139"/>
    </row>
    <row r="2067" spans="4:4" x14ac:dyDescent="0.2">
      <c r="D2067" s="139"/>
    </row>
    <row r="2068" spans="4:4" x14ac:dyDescent="0.2">
      <c r="D2068" s="139"/>
    </row>
    <row r="2069" spans="4:4" x14ac:dyDescent="0.2">
      <c r="D2069" s="139"/>
    </row>
    <row r="2070" spans="4:4" x14ac:dyDescent="0.2">
      <c r="D2070" s="139"/>
    </row>
    <row r="2071" spans="4:4" x14ac:dyDescent="0.2">
      <c r="D2071" s="139"/>
    </row>
    <row r="2072" spans="4:4" x14ac:dyDescent="0.2">
      <c r="D2072" s="139"/>
    </row>
    <row r="2073" spans="4:4" x14ac:dyDescent="0.2">
      <c r="D2073" s="139"/>
    </row>
    <row r="2074" spans="4:4" x14ac:dyDescent="0.2">
      <c r="D2074" s="139"/>
    </row>
    <row r="2075" spans="4:4" x14ac:dyDescent="0.2">
      <c r="D2075" s="139"/>
    </row>
    <row r="2076" spans="4:4" x14ac:dyDescent="0.2">
      <c r="D2076" s="139"/>
    </row>
    <row r="2077" spans="4:4" x14ac:dyDescent="0.2">
      <c r="D2077" s="139"/>
    </row>
    <row r="2078" spans="4:4" x14ac:dyDescent="0.2">
      <c r="D2078" s="139"/>
    </row>
    <row r="2079" spans="4:4" x14ac:dyDescent="0.2">
      <c r="D2079" s="139"/>
    </row>
    <row r="2080" spans="4:4" x14ac:dyDescent="0.2">
      <c r="D2080" s="139"/>
    </row>
    <row r="2081" spans="4:4" x14ac:dyDescent="0.2">
      <c r="D2081" s="139"/>
    </row>
    <row r="2082" spans="4:4" x14ac:dyDescent="0.2">
      <c r="D2082" s="139"/>
    </row>
    <row r="2083" spans="4:4" x14ac:dyDescent="0.2">
      <c r="D2083" s="139"/>
    </row>
    <row r="2084" spans="4:4" x14ac:dyDescent="0.2">
      <c r="D2084" s="139"/>
    </row>
    <row r="2085" spans="4:4" x14ac:dyDescent="0.2">
      <c r="D2085" s="139"/>
    </row>
    <row r="2086" spans="4:4" x14ac:dyDescent="0.2">
      <c r="D2086" s="139"/>
    </row>
    <row r="2087" spans="4:4" x14ac:dyDescent="0.2">
      <c r="D2087" s="139"/>
    </row>
    <row r="2088" spans="4:4" x14ac:dyDescent="0.2">
      <c r="D2088" s="139"/>
    </row>
    <row r="2089" spans="4:4" x14ac:dyDescent="0.2">
      <c r="D2089" s="139"/>
    </row>
    <row r="2090" spans="4:4" x14ac:dyDescent="0.2">
      <c r="D2090" s="139"/>
    </row>
    <row r="2091" spans="4:4" x14ac:dyDescent="0.2">
      <c r="D2091" s="139"/>
    </row>
    <row r="2092" spans="4:4" x14ac:dyDescent="0.2">
      <c r="D2092" s="139"/>
    </row>
    <row r="2093" spans="4:4" x14ac:dyDescent="0.2">
      <c r="D2093" s="139"/>
    </row>
    <row r="2094" spans="4:4" x14ac:dyDescent="0.2">
      <c r="D2094" s="139"/>
    </row>
    <row r="2095" spans="4:4" x14ac:dyDescent="0.2">
      <c r="D2095" s="139"/>
    </row>
    <row r="2096" spans="4:4" x14ac:dyDescent="0.2">
      <c r="D2096" s="139"/>
    </row>
    <row r="2097" spans="4:4" x14ac:dyDescent="0.2">
      <c r="D2097" s="139"/>
    </row>
    <row r="2098" spans="4:4" x14ac:dyDescent="0.2">
      <c r="D2098" s="139"/>
    </row>
    <row r="2099" spans="4:4" x14ac:dyDescent="0.2">
      <c r="D2099" s="139"/>
    </row>
    <row r="2100" spans="4:4" x14ac:dyDescent="0.2">
      <c r="D2100" s="139"/>
    </row>
    <row r="2101" spans="4:4" x14ac:dyDescent="0.2">
      <c r="D2101" s="139"/>
    </row>
    <row r="2102" spans="4:4" x14ac:dyDescent="0.2">
      <c r="D2102" s="139"/>
    </row>
    <row r="2103" spans="4:4" x14ac:dyDescent="0.2">
      <c r="D2103" s="139"/>
    </row>
    <row r="2104" spans="4:4" x14ac:dyDescent="0.2">
      <c r="D2104" s="139"/>
    </row>
    <row r="2105" spans="4:4" x14ac:dyDescent="0.2">
      <c r="D2105" s="139"/>
    </row>
    <row r="2106" spans="4:4" x14ac:dyDescent="0.2">
      <c r="D2106" s="139"/>
    </row>
    <row r="2107" spans="4:4" x14ac:dyDescent="0.2">
      <c r="D2107" s="139"/>
    </row>
    <row r="2108" spans="4:4" x14ac:dyDescent="0.2">
      <c r="D2108" s="139"/>
    </row>
    <row r="2109" spans="4:4" x14ac:dyDescent="0.2">
      <c r="D2109" s="139"/>
    </row>
    <row r="2110" spans="4:4" x14ac:dyDescent="0.2">
      <c r="D2110" s="139"/>
    </row>
    <row r="2111" spans="4:4" x14ac:dyDescent="0.2">
      <c r="D2111" s="139"/>
    </row>
    <row r="2112" spans="4:4" x14ac:dyDescent="0.2">
      <c r="D2112" s="139"/>
    </row>
    <row r="2113" spans="4:4" x14ac:dyDescent="0.2">
      <c r="D2113" s="139"/>
    </row>
    <row r="2114" spans="4:4" x14ac:dyDescent="0.2">
      <c r="D2114" s="139"/>
    </row>
    <row r="2115" spans="4:4" x14ac:dyDescent="0.2">
      <c r="D2115" s="139"/>
    </row>
    <row r="2116" spans="4:4" x14ac:dyDescent="0.2">
      <c r="D2116" s="139"/>
    </row>
    <row r="2117" spans="4:4" x14ac:dyDescent="0.2">
      <c r="D2117" s="139"/>
    </row>
    <row r="2118" spans="4:4" x14ac:dyDescent="0.2">
      <c r="D2118" s="139"/>
    </row>
    <row r="2119" spans="4:4" x14ac:dyDescent="0.2">
      <c r="D2119" s="139"/>
    </row>
    <row r="2120" spans="4:4" x14ac:dyDescent="0.2">
      <c r="D2120" s="139"/>
    </row>
    <row r="2121" spans="4:4" x14ac:dyDescent="0.2">
      <c r="D2121" s="139"/>
    </row>
    <row r="2122" spans="4:4" x14ac:dyDescent="0.2">
      <c r="D2122" s="139"/>
    </row>
    <row r="2123" spans="4:4" x14ac:dyDescent="0.2">
      <c r="D2123" s="139"/>
    </row>
    <row r="2124" spans="4:4" x14ac:dyDescent="0.2">
      <c r="D2124" s="139"/>
    </row>
    <row r="2125" spans="4:4" x14ac:dyDescent="0.2">
      <c r="D2125" s="139"/>
    </row>
    <row r="2126" spans="4:4" x14ac:dyDescent="0.2">
      <c r="D2126" s="139"/>
    </row>
    <row r="2127" spans="4:4" x14ac:dyDescent="0.2">
      <c r="D2127" s="139"/>
    </row>
    <row r="2128" spans="4:4" x14ac:dyDescent="0.2">
      <c r="D2128" s="139"/>
    </row>
    <row r="2129" spans="4:4" x14ac:dyDescent="0.2">
      <c r="D2129" s="139"/>
    </row>
    <row r="2130" spans="4:4" x14ac:dyDescent="0.2">
      <c r="D2130" s="139"/>
    </row>
    <row r="2131" spans="4:4" x14ac:dyDescent="0.2">
      <c r="D2131" s="139"/>
    </row>
    <row r="2132" spans="4:4" x14ac:dyDescent="0.2">
      <c r="D2132" s="139"/>
    </row>
    <row r="2133" spans="4:4" x14ac:dyDescent="0.2">
      <c r="D2133" s="139"/>
    </row>
    <row r="2134" spans="4:4" x14ac:dyDescent="0.2">
      <c r="D2134" s="139"/>
    </row>
    <row r="2135" spans="4:4" x14ac:dyDescent="0.2">
      <c r="D2135" s="139"/>
    </row>
    <row r="2136" spans="4:4" x14ac:dyDescent="0.2">
      <c r="D2136" s="139"/>
    </row>
    <row r="2137" spans="4:4" x14ac:dyDescent="0.2">
      <c r="D2137" s="139"/>
    </row>
    <row r="2138" spans="4:4" x14ac:dyDescent="0.2">
      <c r="D2138" s="139"/>
    </row>
    <row r="2139" spans="4:4" x14ac:dyDescent="0.2">
      <c r="D2139" s="139"/>
    </row>
    <row r="2140" spans="4:4" x14ac:dyDescent="0.2">
      <c r="D2140" s="139"/>
    </row>
    <row r="2141" spans="4:4" x14ac:dyDescent="0.2">
      <c r="D2141" s="139"/>
    </row>
    <row r="2142" spans="4:4" x14ac:dyDescent="0.2">
      <c r="D2142" s="139"/>
    </row>
    <row r="2143" spans="4:4" x14ac:dyDescent="0.2">
      <c r="D2143" s="139"/>
    </row>
    <row r="2144" spans="4:4" x14ac:dyDescent="0.2">
      <c r="D2144" s="139"/>
    </row>
    <row r="2145" spans="4:4" x14ac:dyDescent="0.2">
      <c r="D2145" s="139"/>
    </row>
    <row r="2146" spans="4:4" x14ac:dyDescent="0.2">
      <c r="D2146" s="139"/>
    </row>
    <row r="2147" spans="4:4" x14ac:dyDescent="0.2">
      <c r="D2147" s="139"/>
    </row>
    <row r="2148" spans="4:4" x14ac:dyDescent="0.2">
      <c r="D2148" s="139"/>
    </row>
    <row r="2149" spans="4:4" x14ac:dyDescent="0.2">
      <c r="D2149" s="139"/>
    </row>
    <row r="2150" spans="4:4" x14ac:dyDescent="0.2">
      <c r="D2150" s="139"/>
    </row>
    <row r="2151" spans="4:4" x14ac:dyDescent="0.2">
      <c r="D2151" s="139"/>
    </row>
    <row r="2152" spans="4:4" x14ac:dyDescent="0.2">
      <c r="D2152" s="139"/>
    </row>
    <row r="2153" spans="4:4" x14ac:dyDescent="0.2">
      <c r="D2153" s="139"/>
    </row>
    <row r="2154" spans="4:4" x14ac:dyDescent="0.2">
      <c r="D2154" s="139"/>
    </row>
    <row r="2155" spans="4:4" x14ac:dyDescent="0.2">
      <c r="D2155" s="139"/>
    </row>
    <row r="2156" spans="4:4" x14ac:dyDescent="0.2">
      <c r="D2156" s="139"/>
    </row>
    <row r="2157" spans="4:4" x14ac:dyDescent="0.2">
      <c r="D2157" s="139"/>
    </row>
    <row r="2158" spans="4:4" x14ac:dyDescent="0.2">
      <c r="D2158" s="139"/>
    </row>
    <row r="2159" spans="4:4" x14ac:dyDescent="0.2">
      <c r="D2159" s="139"/>
    </row>
    <row r="2160" spans="4:4" x14ac:dyDescent="0.2">
      <c r="D2160" s="139"/>
    </row>
    <row r="2161" spans="4:4" x14ac:dyDescent="0.2">
      <c r="D2161" s="139"/>
    </row>
    <row r="2162" spans="4:4" x14ac:dyDescent="0.2">
      <c r="D2162" s="139"/>
    </row>
    <row r="2163" spans="4:4" x14ac:dyDescent="0.2">
      <c r="D2163" s="139"/>
    </row>
    <row r="2164" spans="4:4" x14ac:dyDescent="0.2">
      <c r="D2164" s="139"/>
    </row>
    <row r="2165" spans="4:4" x14ac:dyDescent="0.2">
      <c r="D2165" s="139"/>
    </row>
    <row r="2166" spans="4:4" x14ac:dyDescent="0.2">
      <c r="D2166" s="139"/>
    </row>
    <row r="2167" spans="4:4" x14ac:dyDescent="0.2">
      <c r="D2167" s="139"/>
    </row>
    <row r="2168" spans="4:4" x14ac:dyDescent="0.2">
      <c r="D2168" s="139"/>
    </row>
    <row r="2169" spans="4:4" x14ac:dyDescent="0.2">
      <c r="D2169" s="139"/>
    </row>
    <row r="2170" spans="4:4" x14ac:dyDescent="0.2">
      <c r="D2170" s="139"/>
    </row>
    <row r="2171" spans="4:4" x14ac:dyDescent="0.2">
      <c r="D2171" s="139"/>
    </row>
    <row r="2172" spans="4:4" x14ac:dyDescent="0.2">
      <c r="D2172" s="139"/>
    </row>
    <row r="2173" spans="4:4" x14ac:dyDescent="0.2">
      <c r="D2173" s="139"/>
    </row>
    <row r="2174" spans="4:4" x14ac:dyDescent="0.2">
      <c r="D2174" s="139"/>
    </row>
    <row r="2175" spans="4:4" x14ac:dyDescent="0.2">
      <c r="D2175" s="139"/>
    </row>
    <row r="2176" spans="4:4" x14ac:dyDescent="0.2">
      <c r="D2176" s="139"/>
    </row>
    <row r="2177" spans="4:4" x14ac:dyDescent="0.2">
      <c r="D2177" s="139"/>
    </row>
    <row r="2178" spans="4:4" x14ac:dyDescent="0.2">
      <c r="D2178" s="139"/>
    </row>
    <row r="2179" spans="4:4" x14ac:dyDescent="0.2">
      <c r="D2179" s="139"/>
    </row>
    <row r="2180" spans="4:4" x14ac:dyDescent="0.2">
      <c r="D2180" s="139"/>
    </row>
    <row r="2181" spans="4:4" x14ac:dyDescent="0.2">
      <c r="D2181" s="139"/>
    </row>
    <row r="2182" spans="4:4" x14ac:dyDescent="0.2">
      <c r="D2182" s="139"/>
    </row>
    <row r="2183" spans="4:4" x14ac:dyDescent="0.2">
      <c r="D2183" s="139"/>
    </row>
    <row r="2184" spans="4:4" x14ac:dyDescent="0.2">
      <c r="D2184" s="139"/>
    </row>
    <row r="2185" spans="4:4" x14ac:dyDescent="0.2">
      <c r="D2185" s="139"/>
    </row>
    <row r="2186" spans="4:4" x14ac:dyDescent="0.2">
      <c r="D2186" s="139"/>
    </row>
    <row r="2187" spans="4:4" x14ac:dyDescent="0.2">
      <c r="D2187" s="139"/>
    </row>
    <row r="2188" spans="4:4" x14ac:dyDescent="0.2">
      <c r="D2188" s="139"/>
    </row>
    <row r="2189" spans="4:4" x14ac:dyDescent="0.2">
      <c r="D2189" s="139"/>
    </row>
    <row r="2190" spans="4:4" x14ac:dyDescent="0.2">
      <c r="D2190" s="139"/>
    </row>
    <row r="2191" spans="4:4" x14ac:dyDescent="0.2">
      <c r="D2191" s="139"/>
    </row>
    <row r="2192" spans="4:4" x14ac:dyDescent="0.2">
      <c r="D2192" s="139"/>
    </row>
    <row r="2193" spans="4:4" x14ac:dyDescent="0.2">
      <c r="D2193" s="139"/>
    </row>
    <row r="2194" spans="4:4" x14ac:dyDescent="0.2">
      <c r="D2194" s="139"/>
    </row>
    <row r="2195" spans="4:4" x14ac:dyDescent="0.2">
      <c r="D2195" s="139"/>
    </row>
    <row r="2196" spans="4:4" x14ac:dyDescent="0.2">
      <c r="D2196" s="139"/>
    </row>
    <row r="2197" spans="4:4" x14ac:dyDescent="0.2">
      <c r="D2197" s="139"/>
    </row>
    <row r="2198" spans="4:4" x14ac:dyDescent="0.2">
      <c r="D2198" s="139"/>
    </row>
    <row r="2199" spans="4:4" x14ac:dyDescent="0.2">
      <c r="D2199" s="139"/>
    </row>
    <row r="2200" spans="4:4" x14ac:dyDescent="0.2">
      <c r="D2200" s="139"/>
    </row>
    <row r="2201" spans="4:4" x14ac:dyDescent="0.2">
      <c r="D2201" s="139"/>
    </row>
    <row r="2202" spans="4:4" x14ac:dyDescent="0.2">
      <c r="D2202" s="139"/>
    </row>
    <row r="2203" spans="4:4" x14ac:dyDescent="0.2">
      <c r="D2203" s="139"/>
    </row>
    <row r="2204" spans="4:4" x14ac:dyDescent="0.2">
      <c r="D2204" s="139"/>
    </row>
    <row r="2205" spans="4:4" x14ac:dyDescent="0.2">
      <c r="D2205" s="139"/>
    </row>
    <row r="2206" spans="4:4" x14ac:dyDescent="0.2">
      <c r="D2206" s="139"/>
    </row>
    <row r="2207" spans="4:4" x14ac:dyDescent="0.2">
      <c r="D2207" s="139"/>
    </row>
    <row r="2208" spans="4:4" x14ac:dyDescent="0.2">
      <c r="D2208" s="139"/>
    </row>
    <row r="2209" spans="4:4" x14ac:dyDescent="0.2">
      <c r="D2209" s="139"/>
    </row>
    <row r="2210" spans="4:4" x14ac:dyDescent="0.2">
      <c r="D2210" s="139"/>
    </row>
    <row r="2211" spans="4:4" x14ac:dyDescent="0.2">
      <c r="D2211" s="139"/>
    </row>
    <row r="2212" spans="4:4" x14ac:dyDescent="0.2">
      <c r="D2212" s="139"/>
    </row>
    <row r="2213" spans="4:4" x14ac:dyDescent="0.2">
      <c r="D2213" s="139"/>
    </row>
    <row r="2214" spans="4:4" x14ac:dyDescent="0.2">
      <c r="D2214" s="139"/>
    </row>
    <row r="2215" spans="4:4" x14ac:dyDescent="0.2">
      <c r="D2215" s="139"/>
    </row>
    <row r="2216" spans="4:4" x14ac:dyDescent="0.2">
      <c r="D2216" s="139"/>
    </row>
    <row r="2217" spans="4:4" x14ac:dyDescent="0.2">
      <c r="D2217" s="139"/>
    </row>
    <row r="2218" spans="4:4" x14ac:dyDescent="0.2">
      <c r="D2218" s="139"/>
    </row>
    <row r="2219" spans="4:4" x14ac:dyDescent="0.2">
      <c r="D2219" s="139"/>
    </row>
    <row r="2220" spans="4:4" x14ac:dyDescent="0.2">
      <c r="D2220" s="139"/>
    </row>
    <row r="2221" spans="4:4" x14ac:dyDescent="0.2">
      <c r="D2221" s="139"/>
    </row>
    <row r="2222" spans="4:4" x14ac:dyDescent="0.2">
      <c r="D2222" s="139"/>
    </row>
    <row r="2223" spans="4:4" x14ac:dyDescent="0.2">
      <c r="D2223" s="139"/>
    </row>
    <row r="2224" spans="4:4" x14ac:dyDescent="0.2">
      <c r="D2224" s="139"/>
    </row>
    <row r="2225" spans="4:4" x14ac:dyDescent="0.2">
      <c r="D2225" s="139"/>
    </row>
    <row r="2226" spans="4:4" x14ac:dyDescent="0.2">
      <c r="D2226" s="139"/>
    </row>
    <row r="2227" spans="4:4" x14ac:dyDescent="0.2">
      <c r="D2227" s="139"/>
    </row>
    <row r="2228" spans="4:4" x14ac:dyDescent="0.2">
      <c r="D2228" s="139"/>
    </row>
    <row r="2229" spans="4:4" x14ac:dyDescent="0.2">
      <c r="D2229" s="139"/>
    </row>
    <row r="2230" spans="4:4" x14ac:dyDescent="0.2">
      <c r="D2230" s="139"/>
    </row>
    <row r="2231" spans="4:4" x14ac:dyDescent="0.2">
      <c r="D2231" s="139"/>
    </row>
    <row r="2232" spans="4:4" x14ac:dyDescent="0.2">
      <c r="D2232" s="139"/>
    </row>
    <row r="2233" spans="4:4" x14ac:dyDescent="0.2">
      <c r="D2233" s="139"/>
    </row>
    <row r="2234" spans="4:4" x14ac:dyDescent="0.2">
      <c r="D2234" s="139"/>
    </row>
    <row r="2235" spans="4:4" x14ac:dyDescent="0.2">
      <c r="D2235" s="139"/>
    </row>
    <row r="2236" spans="4:4" x14ac:dyDescent="0.2">
      <c r="D2236" s="139"/>
    </row>
    <row r="2237" spans="4:4" x14ac:dyDescent="0.2">
      <c r="D2237" s="139"/>
    </row>
    <row r="2238" spans="4:4" x14ac:dyDescent="0.2">
      <c r="D2238" s="139"/>
    </row>
    <row r="2239" spans="4:4" x14ac:dyDescent="0.2">
      <c r="D2239" s="139"/>
    </row>
    <row r="2240" spans="4:4" x14ac:dyDescent="0.2">
      <c r="D2240" s="139"/>
    </row>
    <row r="2241" spans="4:4" x14ac:dyDescent="0.2">
      <c r="D2241" s="139"/>
    </row>
    <row r="2242" spans="4:4" x14ac:dyDescent="0.2">
      <c r="D2242" s="139"/>
    </row>
    <row r="2243" spans="4:4" x14ac:dyDescent="0.2">
      <c r="D2243" s="139"/>
    </row>
    <row r="2244" spans="4:4" x14ac:dyDescent="0.2">
      <c r="D2244" s="139"/>
    </row>
    <row r="2245" spans="4:4" x14ac:dyDescent="0.2">
      <c r="D2245" s="139"/>
    </row>
    <row r="2246" spans="4:4" x14ac:dyDescent="0.2">
      <c r="D2246" s="139"/>
    </row>
    <row r="2247" spans="4:4" x14ac:dyDescent="0.2">
      <c r="D2247" s="139"/>
    </row>
    <row r="2248" spans="4:4" x14ac:dyDescent="0.2">
      <c r="D2248" s="139"/>
    </row>
    <row r="2249" spans="4:4" x14ac:dyDescent="0.2">
      <c r="D2249" s="139"/>
    </row>
    <row r="2250" spans="4:4" x14ac:dyDescent="0.2">
      <c r="D2250" s="139"/>
    </row>
    <row r="2251" spans="4:4" x14ac:dyDescent="0.2">
      <c r="D2251" s="139"/>
    </row>
    <row r="2252" spans="4:4" x14ac:dyDescent="0.2">
      <c r="D2252" s="139"/>
    </row>
    <row r="2253" spans="4:4" x14ac:dyDescent="0.2">
      <c r="D2253" s="139"/>
    </row>
    <row r="2254" spans="4:4" x14ac:dyDescent="0.2">
      <c r="D2254" s="139"/>
    </row>
    <row r="2255" spans="4:4" x14ac:dyDescent="0.2">
      <c r="D2255" s="139"/>
    </row>
    <row r="2256" spans="4:4" x14ac:dyDescent="0.2">
      <c r="D2256" s="139"/>
    </row>
    <row r="2257" spans="4:4" x14ac:dyDescent="0.2">
      <c r="D2257" s="139"/>
    </row>
    <row r="2258" spans="4:4" x14ac:dyDescent="0.2">
      <c r="D2258" s="139"/>
    </row>
    <row r="2259" spans="4:4" x14ac:dyDescent="0.2">
      <c r="D2259" s="139"/>
    </row>
    <row r="2260" spans="4:4" x14ac:dyDescent="0.2">
      <c r="D2260" s="139"/>
    </row>
    <row r="2261" spans="4:4" x14ac:dyDescent="0.2">
      <c r="D2261" s="139"/>
    </row>
    <row r="2262" spans="4:4" x14ac:dyDescent="0.2">
      <c r="D2262" s="139"/>
    </row>
    <row r="2263" spans="4:4" x14ac:dyDescent="0.2">
      <c r="D2263" s="139"/>
    </row>
    <row r="2264" spans="4:4" x14ac:dyDescent="0.2">
      <c r="D2264" s="139"/>
    </row>
    <row r="2265" spans="4:4" x14ac:dyDescent="0.2">
      <c r="D2265" s="139"/>
    </row>
    <row r="2266" spans="4:4" x14ac:dyDescent="0.2">
      <c r="D2266" s="139"/>
    </row>
    <row r="2267" spans="4:4" x14ac:dyDescent="0.2">
      <c r="D2267" s="139"/>
    </row>
    <row r="2268" spans="4:4" x14ac:dyDescent="0.2">
      <c r="D2268" s="139"/>
    </row>
    <row r="2269" spans="4:4" x14ac:dyDescent="0.2">
      <c r="D2269" s="139"/>
    </row>
    <row r="2270" spans="4:4" x14ac:dyDescent="0.2">
      <c r="D2270" s="139"/>
    </row>
    <row r="2271" spans="4:4" x14ac:dyDescent="0.2">
      <c r="D2271" s="139"/>
    </row>
    <row r="2272" spans="4:4" x14ac:dyDescent="0.2">
      <c r="D2272" s="139"/>
    </row>
    <row r="2273" spans="4:4" x14ac:dyDescent="0.2">
      <c r="D2273" s="139"/>
    </row>
    <row r="2274" spans="4:4" x14ac:dyDescent="0.2">
      <c r="D2274" s="139"/>
    </row>
    <row r="2275" spans="4:4" x14ac:dyDescent="0.2">
      <c r="D2275" s="139"/>
    </row>
    <row r="2276" spans="4:4" x14ac:dyDescent="0.2">
      <c r="D2276" s="139"/>
    </row>
    <row r="2277" spans="4:4" x14ac:dyDescent="0.2">
      <c r="D2277" s="139"/>
    </row>
    <row r="2278" spans="4:4" x14ac:dyDescent="0.2">
      <c r="D2278" s="139"/>
    </row>
    <row r="2279" spans="4:4" x14ac:dyDescent="0.2">
      <c r="D2279" s="139"/>
    </row>
    <row r="2280" spans="4:4" x14ac:dyDescent="0.2">
      <c r="D2280" s="139"/>
    </row>
    <row r="2281" spans="4:4" x14ac:dyDescent="0.2">
      <c r="D2281" s="139"/>
    </row>
    <row r="2282" spans="4:4" x14ac:dyDescent="0.2">
      <c r="D2282" s="139"/>
    </row>
    <row r="2283" spans="4:4" x14ac:dyDescent="0.2">
      <c r="D2283" s="139"/>
    </row>
    <row r="2284" spans="4:4" x14ac:dyDescent="0.2">
      <c r="D2284" s="139"/>
    </row>
    <row r="2285" spans="4:4" x14ac:dyDescent="0.2">
      <c r="D2285" s="139"/>
    </row>
    <row r="2286" spans="4:4" x14ac:dyDescent="0.2">
      <c r="D2286" s="139"/>
    </row>
    <row r="2287" spans="4:4" x14ac:dyDescent="0.2">
      <c r="D2287" s="139"/>
    </row>
    <row r="2288" spans="4:4" x14ac:dyDescent="0.2">
      <c r="D2288" s="139"/>
    </row>
    <row r="2289" spans="4:4" x14ac:dyDescent="0.2">
      <c r="D2289" s="139"/>
    </row>
    <row r="2290" spans="4:4" x14ac:dyDescent="0.2">
      <c r="D2290" s="139"/>
    </row>
    <row r="2291" spans="4:4" x14ac:dyDescent="0.2">
      <c r="D2291" s="139"/>
    </row>
    <row r="2292" spans="4:4" x14ac:dyDescent="0.2">
      <c r="D2292" s="139"/>
    </row>
    <row r="2293" spans="4:4" x14ac:dyDescent="0.2">
      <c r="D2293" s="139"/>
    </row>
    <row r="2294" spans="4:4" x14ac:dyDescent="0.2">
      <c r="D2294" s="139"/>
    </row>
    <row r="2295" spans="4:4" x14ac:dyDescent="0.2">
      <c r="D2295" s="139"/>
    </row>
    <row r="2296" spans="4:4" x14ac:dyDescent="0.2">
      <c r="D2296" s="139"/>
    </row>
    <row r="2297" spans="4:4" x14ac:dyDescent="0.2">
      <c r="D2297" s="139"/>
    </row>
    <row r="2298" spans="4:4" x14ac:dyDescent="0.2">
      <c r="D2298" s="139"/>
    </row>
    <row r="2299" spans="4:4" x14ac:dyDescent="0.2">
      <c r="D2299" s="139"/>
    </row>
    <row r="2300" spans="4:4" x14ac:dyDescent="0.2">
      <c r="D2300" s="139"/>
    </row>
    <row r="2301" spans="4:4" x14ac:dyDescent="0.2">
      <c r="D2301" s="139"/>
    </row>
    <row r="2302" spans="4:4" x14ac:dyDescent="0.2">
      <c r="D2302" s="139"/>
    </row>
    <row r="2303" spans="4:4" x14ac:dyDescent="0.2">
      <c r="D2303" s="139"/>
    </row>
    <row r="2304" spans="4:4" x14ac:dyDescent="0.2">
      <c r="D2304" s="139"/>
    </row>
    <row r="2305" spans="4:4" x14ac:dyDescent="0.2">
      <c r="D2305" s="139"/>
    </row>
    <row r="2306" spans="4:4" x14ac:dyDescent="0.2">
      <c r="D2306" s="139"/>
    </row>
    <row r="2307" spans="4:4" x14ac:dyDescent="0.2">
      <c r="D2307" s="139"/>
    </row>
    <row r="2308" spans="4:4" x14ac:dyDescent="0.2">
      <c r="D2308" s="139"/>
    </row>
    <row r="2309" spans="4:4" x14ac:dyDescent="0.2">
      <c r="D2309" s="139"/>
    </row>
    <row r="2310" spans="4:4" x14ac:dyDescent="0.2">
      <c r="D2310" s="139"/>
    </row>
    <row r="2311" spans="4:4" x14ac:dyDescent="0.2">
      <c r="D2311" s="139"/>
    </row>
    <row r="2312" spans="4:4" x14ac:dyDescent="0.2">
      <c r="D2312" s="139"/>
    </row>
    <row r="2313" spans="4:4" x14ac:dyDescent="0.2">
      <c r="D2313" s="139"/>
    </row>
    <row r="2314" spans="4:4" x14ac:dyDescent="0.2">
      <c r="D2314" s="139"/>
    </row>
    <row r="2315" spans="4:4" x14ac:dyDescent="0.2">
      <c r="D2315" s="139"/>
    </row>
    <row r="2316" spans="4:4" x14ac:dyDescent="0.2">
      <c r="D2316" s="139"/>
    </row>
    <row r="2317" spans="4:4" x14ac:dyDescent="0.2">
      <c r="D2317" s="139"/>
    </row>
    <row r="2318" spans="4:4" x14ac:dyDescent="0.2">
      <c r="D2318" s="139"/>
    </row>
    <row r="2319" spans="4:4" x14ac:dyDescent="0.2">
      <c r="D2319" s="139"/>
    </row>
    <row r="2320" spans="4:4" x14ac:dyDescent="0.2">
      <c r="D2320" s="139"/>
    </row>
    <row r="2321" spans="4:4" x14ac:dyDescent="0.2">
      <c r="D2321" s="139"/>
    </row>
    <row r="2322" spans="4:4" x14ac:dyDescent="0.2">
      <c r="D2322" s="139"/>
    </row>
    <row r="2323" spans="4:4" x14ac:dyDescent="0.2">
      <c r="D2323" s="139"/>
    </row>
    <row r="2324" spans="4:4" x14ac:dyDescent="0.2">
      <c r="D2324" s="139"/>
    </row>
    <row r="2325" spans="4:4" x14ac:dyDescent="0.2">
      <c r="D2325" s="139"/>
    </row>
    <row r="2326" spans="4:4" x14ac:dyDescent="0.2">
      <c r="D2326" s="139"/>
    </row>
    <row r="2327" spans="4:4" x14ac:dyDescent="0.2">
      <c r="D2327" s="139"/>
    </row>
    <row r="2328" spans="4:4" x14ac:dyDescent="0.2">
      <c r="D2328" s="139"/>
    </row>
    <row r="2329" spans="4:4" x14ac:dyDescent="0.2">
      <c r="D2329" s="139"/>
    </row>
    <row r="2330" spans="4:4" x14ac:dyDescent="0.2">
      <c r="D2330" s="139"/>
    </row>
    <row r="2331" spans="4:4" x14ac:dyDescent="0.2">
      <c r="D2331" s="139"/>
    </row>
    <row r="2332" spans="4:4" x14ac:dyDescent="0.2">
      <c r="D2332" s="139"/>
    </row>
    <row r="2333" spans="4:4" x14ac:dyDescent="0.2">
      <c r="D2333" s="139"/>
    </row>
    <row r="2334" spans="4:4" x14ac:dyDescent="0.2">
      <c r="D2334" s="139"/>
    </row>
    <row r="2335" spans="4:4" x14ac:dyDescent="0.2">
      <c r="D2335" s="139"/>
    </row>
    <row r="2336" spans="4:4" x14ac:dyDescent="0.2">
      <c r="D2336" s="139"/>
    </row>
    <row r="2337" spans="4:4" x14ac:dyDescent="0.2">
      <c r="D2337" s="139"/>
    </row>
    <row r="2338" spans="4:4" x14ac:dyDescent="0.2">
      <c r="D2338" s="139"/>
    </row>
    <row r="2339" spans="4:4" x14ac:dyDescent="0.2">
      <c r="D2339" s="139"/>
    </row>
    <row r="2340" spans="4:4" x14ac:dyDescent="0.2">
      <c r="D2340" s="139"/>
    </row>
    <row r="2341" spans="4:4" x14ac:dyDescent="0.2">
      <c r="D2341" s="139"/>
    </row>
    <row r="2342" spans="4:4" x14ac:dyDescent="0.2">
      <c r="D2342" s="139"/>
    </row>
    <row r="2343" spans="4:4" x14ac:dyDescent="0.2">
      <c r="D2343" s="139"/>
    </row>
    <row r="2344" spans="4:4" x14ac:dyDescent="0.2">
      <c r="D2344" s="139"/>
    </row>
    <row r="2345" spans="4:4" x14ac:dyDescent="0.2">
      <c r="D2345" s="139"/>
    </row>
    <row r="2346" spans="4:4" x14ac:dyDescent="0.2">
      <c r="D2346" s="139"/>
    </row>
    <row r="2347" spans="4:4" x14ac:dyDescent="0.2">
      <c r="D2347" s="139"/>
    </row>
    <row r="2348" spans="4:4" x14ac:dyDescent="0.2">
      <c r="D2348" s="139"/>
    </row>
    <row r="2349" spans="4:4" x14ac:dyDescent="0.2">
      <c r="D2349" s="139"/>
    </row>
    <row r="2350" spans="4:4" x14ac:dyDescent="0.2">
      <c r="D2350" s="139"/>
    </row>
    <row r="2351" spans="4:4" x14ac:dyDescent="0.2">
      <c r="D2351" s="139"/>
    </row>
    <row r="2352" spans="4:4" x14ac:dyDescent="0.2">
      <c r="D2352" s="139"/>
    </row>
    <row r="2353" spans="4:4" x14ac:dyDescent="0.2">
      <c r="D2353" s="139"/>
    </row>
    <row r="2354" spans="4:4" x14ac:dyDescent="0.2">
      <c r="D2354" s="139"/>
    </row>
    <row r="2355" spans="4:4" x14ac:dyDescent="0.2">
      <c r="D2355" s="139"/>
    </row>
    <row r="2356" spans="4:4" x14ac:dyDescent="0.2">
      <c r="D2356" s="139"/>
    </row>
    <row r="2357" spans="4:4" x14ac:dyDescent="0.2">
      <c r="D2357" s="139"/>
    </row>
    <row r="2358" spans="4:4" x14ac:dyDescent="0.2">
      <c r="D2358" s="139"/>
    </row>
    <row r="2359" spans="4:4" x14ac:dyDescent="0.2">
      <c r="D2359" s="139"/>
    </row>
    <row r="2360" spans="4:4" x14ac:dyDescent="0.2">
      <c r="D2360" s="139"/>
    </row>
    <row r="2361" spans="4:4" x14ac:dyDescent="0.2">
      <c r="D2361" s="139"/>
    </row>
    <row r="2362" spans="4:4" x14ac:dyDescent="0.2">
      <c r="D2362" s="139"/>
    </row>
    <row r="2363" spans="4:4" x14ac:dyDescent="0.2">
      <c r="D2363" s="139"/>
    </row>
    <row r="2364" spans="4:4" x14ac:dyDescent="0.2">
      <c r="D2364" s="139"/>
    </row>
    <row r="2365" spans="4:4" x14ac:dyDescent="0.2">
      <c r="D2365" s="139"/>
    </row>
    <row r="2366" spans="4:4" x14ac:dyDescent="0.2">
      <c r="D2366" s="139"/>
    </row>
    <row r="2367" spans="4:4" x14ac:dyDescent="0.2">
      <c r="D2367" s="139"/>
    </row>
    <row r="2368" spans="4:4" x14ac:dyDescent="0.2">
      <c r="D2368" s="139"/>
    </row>
    <row r="2369" spans="4:4" x14ac:dyDescent="0.2">
      <c r="D2369" s="139"/>
    </row>
    <row r="2370" spans="4:4" x14ac:dyDescent="0.2">
      <c r="D2370" s="139"/>
    </row>
    <row r="2371" spans="4:4" x14ac:dyDescent="0.2">
      <c r="D2371" s="139"/>
    </row>
    <row r="2372" spans="4:4" x14ac:dyDescent="0.2">
      <c r="D2372" s="139"/>
    </row>
    <row r="2373" spans="4:4" x14ac:dyDescent="0.2">
      <c r="D2373" s="139"/>
    </row>
    <row r="2374" spans="4:4" x14ac:dyDescent="0.2">
      <c r="D2374" s="139"/>
    </row>
    <row r="2375" spans="4:4" x14ac:dyDescent="0.2">
      <c r="D2375" s="139"/>
    </row>
    <row r="2376" spans="4:4" x14ac:dyDescent="0.2">
      <c r="D2376" s="139"/>
    </row>
    <row r="2377" spans="4:4" x14ac:dyDescent="0.2">
      <c r="D2377" s="139"/>
    </row>
    <row r="2378" spans="4:4" x14ac:dyDescent="0.2">
      <c r="D2378" s="139"/>
    </row>
    <row r="2379" spans="4:4" x14ac:dyDescent="0.2">
      <c r="D2379" s="139"/>
    </row>
    <row r="2380" spans="4:4" x14ac:dyDescent="0.2">
      <c r="D2380" s="139"/>
    </row>
    <row r="2381" spans="4:4" x14ac:dyDescent="0.2">
      <c r="D2381" s="139"/>
    </row>
    <row r="2382" spans="4:4" x14ac:dyDescent="0.2">
      <c r="D2382" s="139"/>
    </row>
    <row r="2383" spans="4:4" x14ac:dyDescent="0.2">
      <c r="D2383" s="139"/>
    </row>
    <row r="2384" spans="4:4" x14ac:dyDescent="0.2">
      <c r="D2384" s="139"/>
    </row>
    <row r="2385" spans="4:4" x14ac:dyDescent="0.2">
      <c r="D2385" s="139"/>
    </row>
    <row r="2386" spans="4:4" x14ac:dyDescent="0.2">
      <c r="D2386" s="139"/>
    </row>
    <row r="2387" spans="4:4" x14ac:dyDescent="0.2">
      <c r="D2387" s="139"/>
    </row>
    <row r="2388" spans="4:4" x14ac:dyDescent="0.2">
      <c r="D2388" s="139"/>
    </row>
    <row r="2389" spans="4:4" x14ac:dyDescent="0.2">
      <c r="D2389" s="139"/>
    </row>
    <row r="2390" spans="4:4" x14ac:dyDescent="0.2">
      <c r="D2390" s="139"/>
    </row>
    <row r="2391" spans="4:4" x14ac:dyDescent="0.2">
      <c r="D2391" s="139"/>
    </row>
    <row r="2392" spans="4:4" x14ac:dyDescent="0.2">
      <c r="D2392" s="139"/>
    </row>
    <row r="2393" spans="4:4" x14ac:dyDescent="0.2">
      <c r="D2393" s="139"/>
    </row>
    <row r="2394" spans="4:4" x14ac:dyDescent="0.2">
      <c r="D2394" s="139"/>
    </row>
    <row r="2395" spans="4:4" x14ac:dyDescent="0.2">
      <c r="D2395" s="139"/>
    </row>
    <row r="2396" spans="4:4" x14ac:dyDescent="0.2">
      <c r="D2396" s="139"/>
    </row>
    <row r="2397" spans="4:4" x14ac:dyDescent="0.2">
      <c r="D2397" s="139"/>
    </row>
    <row r="2398" spans="4:4" x14ac:dyDescent="0.2">
      <c r="D2398" s="139"/>
    </row>
    <row r="2399" spans="4:4" x14ac:dyDescent="0.2">
      <c r="D2399" s="139"/>
    </row>
    <row r="2400" spans="4:4" x14ac:dyDescent="0.2">
      <c r="D2400" s="139"/>
    </row>
    <row r="2401" spans="4:4" x14ac:dyDescent="0.2">
      <c r="D2401" s="139"/>
    </row>
    <row r="2402" spans="4:4" x14ac:dyDescent="0.2">
      <c r="D2402" s="139"/>
    </row>
    <row r="2403" spans="4:4" x14ac:dyDescent="0.2">
      <c r="D2403" s="139"/>
    </row>
    <row r="2404" spans="4:4" x14ac:dyDescent="0.2">
      <c r="D2404" s="139"/>
    </row>
    <row r="2405" spans="4:4" x14ac:dyDescent="0.2">
      <c r="D2405" s="139"/>
    </row>
    <row r="2406" spans="4:4" x14ac:dyDescent="0.2">
      <c r="D2406" s="139"/>
    </row>
    <row r="2407" spans="4:4" x14ac:dyDescent="0.2">
      <c r="D2407" s="139"/>
    </row>
    <row r="2408" spans="4:4" x14ac:dyDescent="0.2">
      <c r="D2408" s="139"/>
    </row>
    <row r="2409" spans="4:4" x14ac:dyDescent="0.2">
      <c r="D2409" s="139"/>
    </row>
    <row r="2410" spans="4:4" x14ac:dyDescent="0.2">
      <c r="D2410" s="139"/>
    </row>
    <row r="2411" spans="4:4" x14ac:dyDescent="0.2">
      <c r="D2411" s="139"/>
    </row>
    <row r="2412" spans="4:4" x14ac:dyDescent="0.2">
      <c r="D2412" s="139"/>
    </row>
    <row r="2413" spans="4:4" x14ac:dyDescent="0.2">
      <c r="D2413" s="139"/>
    </row>
    <row r="2414" spans="4:4" x14ac:dyDescent="0.2">
      <c r="D2414" s="139"/>
    </row>
    <row r="2415" spans="4:4" x14ac:dyDescent="0.2">
      <c r="D2415" s="139"/>
    </row>
    <row r="2416" spans="4:4" x14ac:dyDescent="0.2">
      <c r="D2416" s="139"/>
    </row>
    <row r="2417" spans="4:4" x14ac:dyDescent="0.2">
      <c r="D2417" s="139"/>
    </row>
    <row r="2418" spans="4:4" x14ac:dyDescent="0.2">
      <c r="D2418" s="139"/>
    </row>
    <row r="2419" spans="4:4" x14ac:dyDescent="0.2">
      <c r="D2419" s="139"/>
    </row>
    <row r="2420" spans="4:4" x14ac:dyDescent="0.2">
      <c r="D2420" s="139"/>
    </row>
    <row r="2421" spans="4:4" x14ac:dyDescent="0.2">
      <c r="D2421" s="139"/>
    </row>
    <row r="2422" spans="4:4" x14ac:dyDescent="0.2">
      <c r="D2422" s="139"/>
    </row>
    <row r="2423" spans="4:4" x14ac:dyDescent="0.2">
      <c r="D2423" s="139"/>
    </row>
    <row r="2424" spans="4:4" x14ac:dyDescent="0.2">
      <c r="D2424" s="139"/>
    </row>
    <row r="2425" spans="4:4" x14ac:dyDescent="0.2">
      <c r="D2425" s="139"/>
    </row>
    <row r="2426" spans="4:4" x14ac:dyDescent="0.2">
      <c r="D2426" s="139"/>
    </row>
    <row r="2427" spans="4:4" x14ac:dyDescent="0.2">
      <c r="D2427" s="139"/>
    </row>
    <row r="2428" spans="4:4" x14ac:dyDescent="0.2">
      <c r="D2428" s="139"/>
    </row>
    <row r="2429" spans="4:4" x14ac:dyDescent="0.2">
      <c r="D2429" s="139"/>
    </row>
    <row r="2430" spans="4:4" x14ac:dyDescent="0.2">
      <c r="D2430" s="139"/>
    </row>
    <row r="2431" spans="4:4" x14ac:dyDescent="0.2">
      <c r="D2431" s="139"/>
    </row>
    <row r="2432" spans="4:4" x14ac:dyDescent="0.2">
      <c r="D2432" s="139"/>
    </row>
    <row r="2433" spans="4:4" x14ac:dyDescent="0.2">
      <c r="D2433" s="139"/>
    </row>
    <row r="2434" spans="4:4" x14ac:dyDescent="0.2">
      <c r="D2434" s="139"/>
    </row>
    <row r="2435" spans="4:4" x14ac:dyDescent="0.2">
      <c r="D2435" s="139"/>
    </row>
    <row r="2436" spans="4:4" x14ac:dyDescent="0.2">
      <c r="D2436" s="139"/>
    </row>
    <row r="2437" spans="4:4" x14ac:dyDescent="0.2">
      <c r="D2437" s="139"/>
    </row>
    <row r="2438" spans="4:4" x14ac:dyDescent="0.2">
      <c r="D2438" s="139"/>
    </row>
    <row r="2439" spans="4:4" x14ac:dyDescent="0.2">
      <c r="D2439" s="139"/>
    </row>
    <row r="2440" spans="4:4" x14ac:dyDescent="0.2">
      <c r="D2440" s="139"/>
    </row>
    <row r="2441" spans="4:4" x14ac:dyDescent="0.2">
      <c r="D2441" s="139"/>
    </row>
    <row r="2442" spans="4:4" x14ac:dyDescent="0.2">
      <c r="D2442" s="139"/>
    </row>
    <row r="2443" spans="4:4" x14ac:dyDescent="0.2">
      <c r="D2443" s="139"/>
    </row>
    <row r="2444" spans="4:4" x14ac:dyDescent="0.2">
      <c r="D2444" s="139"/>
    </row>
    <row r="2445" spans="4:4" x14ac:dyDescent="0.2">
      <c r="D2445" s="139"/>
    </row>
    <row r="2446" spans="4:4" x14ac:dyDescent="0.2">
      <c r="D2446" s="139"/>
    </row>
    <row r="2447" spans="4:4" x14ac:dyDescent="0.2">
      <c r="D2447" s="139"/>
    </row>
    <row r="2448" spans="4:4" x14ac:dyDescent="0.2">
      <c r="D2448" s="139"/>
    </row>
    <row r="2449" spans="4:4" x14ac:dyDescent="0.2">
      <c r="D2449" s="139"/>
    </row>
    <row r="2450" spans="4:4" x14ac:dyDescent="0.2">
      <c r="D2450" s="139"/>
    </row>
    <row r="2451" spans="4:4" x14ac:dyDescent="0.2">
      <c r="D2451" s="139"/>
    </row>
    <row r="2452" spans="4:4" x14ac:dyDescent="0.2">
      <c r="D2452" s="139"/>
    </row>
    <row r="2453" spans="4:4" x14ac:dyDescent="0.2">
      <c r="D2453" s="139"/>
    </row>
    <row r="2454" spans="4:4" x14ac:dyDescent="0.2">
      <c r="D2454" s="139"/>
    </row>
    <row r="2455" spans="4:4" x14ac:dyDescent="0.2">
      <c r="D2455" s="139"/>
    </row>
    <row r="2456" spans="4:4" x14ac:dyDescent="0.2">
      <c r="D2456" s="139"/>
    </row>
    <row r="2457" spans="4:4" x14ac:dyDescent="0.2">
      <c r="D2457" s="139"/>
    </row>
    <row r="2458" spans="4:4" x14ac:dyDescent="0.2">
      <c r="D2458" s="139"/>
    </row>
    <row r="2459" spans="4:4" x14ac:dyDescent="0.2">
      <c r="D2459" s="139"/>
    </row>
    <row r="2460" spans="4:4" x14ac:dyDescent="0.2">
      <c r="D2460" s="139"/>
    </row>
    <row r="2461" spans="4:4" x14ac:dyDescent="0.2">
      <c r="D2461" s="139"/>
    </row>
    <row r="2462" spans="4:4" x14ac:dyDescent="0.2">
      <c r="D2462" s="139"/>
    </row>
    <row r="2463" spans="4:4" x14ac:dyDescent="0.2">
      <c r="D2463" s="139"/>
    </row>
    <row r="2464" spans="4:4" x14ac:dyDescent="0.2">
      <c r="D2464" s="139"/>
    </row>
    <row r="2465" spans="4:4" x14ac:dyDescent="0.2">
      <c r="D2465" s="139"/>
    </row>
    <row r="2466" spans="4:4" x14ac:dyDescent="0.2">
      <c r="D2466" s="139"/>
    </row>
    <row r="2467" spans="4:4" x14ac:dyDescent="0.2">
      <c r="D2467" s="139"/>
    </row>
    <row r="2468" spans="4:4" x14ac:dyDescent="0.2">
      <c r="D2468" s="139"/>
    </row>
    <row r="2469" spans="4:4" x14ac:dyDescent="0.2">
      <c r="D2469" s="139"/>
    </row>
    <row r="2470" spans="4:4" x14ac:dyDescent="0.2">
      <c r="D2470" s="139"/>
    </row>
    <row r="2471" spans="4:4" x14ac:dyDescent="0.2">
      <c r="D2471" s="139"/>
    </row>
    <row r="2472" spans="4:4" x14ac:dyDescent="0.2">
      <c r="D2472" s="139"/>
    </row>
    <row r="2473" spans="4:4" x14ac:dyDescent="0.2">
      <c r="D2473" s="139"/>
    </row>
    <row r="2474" spans="4:4" x14ac:dyDescent="0.2">
      <c r="D2474" s="139"/>
    </row>
    <row r="2475" spans="4:4" x14ac:dyDescent="0.2">
      <c r="D2475" s="139"/>
    </row>
    <row r="2476" spans="4:4" x14ac:dyDescent="0.2">
      <c r="D2476" s="139"/>
    </row>
    <row r="2477" spans="4:4" x14ac:dyDescent="0.2">
      <c r="D2477" s="139"/>
    </row>
    <row r="2478" spans="4:4" x14ac:dyDescent="0.2">
      <c r="D2478" s="139"/>
    </row>
    <row r="2479" spans="4:4" x14ac:dyDescent="0.2">
      <c r="D2479" s="139"/>
    </row>
    <row r="2480" spans="4:4" x14ac:dyDescent="0.2">
      <c r="D2480" s="139"/>
    </row>
    <row r="2481" spans="4:4" x14ac:dyDescent="0.2">
      <c r="D2481" s="139"/>
    </row>
    <row r="2482" spans="4:4" x14ac:dyDescent="0.2">
      <c r="D2482" s="139"/>
    </row>
    <row r="2483" spans="4:4" x14ac:dyDescent="0.2">
      <c r="D2483" s="139"/>
    </row>
    <row r="2484" spans="4:4" x14ac:dyDescent="0.2">
      <c r="D2484" s="139"/>
    </row>
    <row r="2485" spans="4:4" x14ac:dyDescent="0.2">
      <c r="D2485" s="139"/>
    </row>
    <row r="2486" spans="4:4" x14ac:dyDescent="0.2">
      <c r="D2486" s="139"/>
    </row>
    <row r="2487" spans="4:4" x14ac:dyDescent="0.2">
      <c r="D2487" s="139"/>
    </row>
    <row r="2488" spans="4:4" x14ac:dyDescent="0.2">
      <c r="D2488" s="139"/>
    </row>
    <row r="2489" spans="4:4" x14ac:dyDescent="0.2">
      <c r="D2489" s="139"/>
    </row>
    <row r="2490" spans="4:4" x14ac:dyDescent="0.2">
      <c r="D2490" s="139"/>
    </row>
    <row r="2491" spans="4:4" x14ac:dyDescent="0.2">
      <c r="D2491" s="139"/>
    </row>
    <row r="2492" spans="4:4" x14ac:dyDescent="0.2">
      <c r="D2492" s="139"/>
    </row>
    <row r="2493" spans="4:4" x14ac:dyDescent="0.2">
      <c r="D2493" s="139"/>
    </row>
    <row r="2494" spans="4:4" x14ac:dyDescent="0.2">
      <c r="D2494" s="139"/>
    </row>
    <row r="2495" spans="4:4" x14ac:dyDescent="0.2">
      <c r="D2495" s="139"/>
    </row>
    <row r="2496" spans="4:4" x14ac:dyDescent="0.2">
      <c r="D2496" s="139"/>
    </row>
    <row r="2497" spans="4:4" x14ac:dyDescent="0.2">
      <c r="D2497" s="139"/>
    </row>
    <row r="2498" spans="4:4" x14ac:dyDescent="0.2">
      <c r="D2498" s="139"/>
    </row>
    <row r="2499" spans="4:4" x14ac:dyDescent="0.2">
      <c r="D2499" s="139"/>
    </row>
    <row r="2500" spans="4:4" x14ac:dyDescent="0.2">
      <c r="D2500" s="139"/>
    </row>
    <row r="2501" spans="4:4" x14ac:dyDescent="0.2">
      <c r="D2501" s="139"/>
    </row>
    <row r="2502" spans="4:4" x14ac:dyDescent="0.2">
      <c r="D2502" s="139"/>
    </row>
    <row r="2503" spans="4:4" x14ac:dyDescent="0.2">
      <c r="D2503" s="139"/>
    </row>
    <row r="2504" spans="4:4" x14ac:dyDescent="0.2">
      <c r="D2504" s="139"/>
    </row>
    <row r="2505" spans="4:4" x14ac:dyDescent="0.2">
      <c r="D2505" s="139"/>
    </row>
    <row r="2506" spans="4:4" x14ac:dyDescent="0.2">
      <c r="D2506" s="139"/>
    </row>
    <row r="2507" spans="4:4" x14ac:dyDescent="0.2">
      <c r="D2507" s="139"/>
    </row>
    <row r="2508" spans="4:4" x14ac:dyDescent="0.2">
      <c r="D2508" s="139"/>
    </row>
    <row r="2509" spans="4:4" x14ac:dyDescent="0.2">
      <c r="D2509" s="139"/>
    </row>
    <row r="2510" spans="4:4" x14ac:dyDescent="0.2">
      <c r="D2510" s="139"/>
    </row>
    <row r="2511" spans="4:4" x14ac:dyDescent="0.2">
      <c r="D2511" s="139"/>
    </row>
    <row r="2512" spans="4:4" x14ac:dyDescent="0.2">
      <c r="D2512" s="139"/>
    </row>
    <row r="2513" spans="4:4" x14ac:dyDescent="0.2">
      <c r="D2513" s="139"/>
    </row>
    <row r="2514" spans="4:4" x14ac:dyDescent="0.2">
      <c r="D2514" s="139"/>
    </row>
    <row r="2515" spans="4:4" x14ac:dyDescent="0.2">
      <c r="D2515" s="139"/>
    </row>
    <row r="2516" spans="4:4" x14ac:dyDescent="0.2">
      <c r="D2516" s="139"/>
    </row>
    <row r="2517" spans="4:4" x14ac:dyDescent="0.2">
      <c r="D2517" s="139"/>
    </row>
    <row r="2518" spans="4:4" x14ac:dyDescent="0.2">
      <c r="D2518" s="139"/>
    </row>
    <row r="2519" spans="4:4" x14ac:dyDescent="0.2">
      <c r="D2519" s="139"/>
    </row>
    <row r="2520" spans="4:4" x14ac:dyDescent="0.2">
      <c r="D2520" s="139"/>
    </row>
    <row r="2521" spans="4:4" x14ac:dyDescent="0.2">
      <c r="D2521" s="139"/>
    </row>
    <row r="2522" spans="4:4" x14ac:dyDescent="0.2">
      <c r="D2522" s="139"/>
    </row>
    <row r="2523" spans="4:4" x14ac:dyDescent="0.2">
      <c r="D2523" s="139"/>
    </row>
    <row r="2524" spans="4:4" x14ac:dyDescent="0.2">
      <c r="D2524" s="139"/>
    </row>
    <row r="2525" spans="4:4" x14ac:dyDescent="0.2">
      <c r="D2525" s="139"/>
    </row>
    <row r="2526" spans="4:4" x14ac:dyDescent="0.2">
      <c r="D2526" s="139"/>
    </row>
    <row r="2527" spans="4:4" x14ac:dyDescent="0.2">
      <c r="D2527" s="139"/>
    </row>
    <row r="2528" spans="4:4" x14ac:dyDescent="0.2">
      <c r="D2528" s="139"/>
    </row>
    <row r="2529" spans="4:4" x14ac:dyDescent="0.2">
      <c r="D2529" s="139"/>
    </row>
    <row r="2530" spans="4:4" x14ac:dyDescent="0.2">
      <c r="D2530" s="139"/>
    </row>
    <row r="2531" spans="4:4" x14ac:dyDescent="0.2">
      <c r="D2531" s="139"/>
    </row>
    <row r="2532" spans="4:4" x14ac:dyDescent="0.2">
      <c r="D2532" s="139"/>
    </row>
    <row r="2533" spans="4:4" x14ac:dyDescent="0.2">
      <c r="D2533" s="139"/>
    </row>
    <row r="2534" spans="4:4" x14ac:dyDescent="0.2">
      <c r="D2534" s="139"/>
    </row>
    <row r="2535" spans="4:4" x14ac:dyDescent="0.2">
      <c r="D2535" s="139"/>
    </row>
    <row r="2536" spans="4:4" x14ac:dyDescent="0.2">
      <c r="D2536" s="139"/>
    </row>
    <row r="2537" spans="4:4" x14ac:dyDescent="0.2">
      <c r="D2537" s="139"/>
    </row>
    <row r="2538" spans="4:4" x14ac:dyDescent="0.2">
      <c r="D2538" s="139"/>
    </row>
    <row r="2539" spans="4:4" x14ac:dyDescent="0.2">
      <c r="D2539" s="139"/>
    </row>
    <row r="2540" spans="4:4" x14ac:dyDescent="0.2">
      <c r="D2540" s="139"/>
    </row>
    <row r="2541" spans="4:4" x14ac:dyDescent="0.2">
      <c r="D2541" s="139"/>
    </row>
    <row r="2542" spans="4:4" x14ac:dyDescent="0.2">
      <c r="D2542" s="139"/>
    </row>
    <row r="2543" spans="4:4" x14ac:dyDescent="0.2">
      <c r="D2543" s="139"/>
    </row>
    <row r="2544" spans="4:4" x14ac:dyDescent="0.2">
      <c r="D2544" s="139"/>
    </row>
    <row r="2545" spans="4:4" x14ac:dyDescent="0.2">
      <c r="D2545" s="139"/>
    </row>
    <row r="2546" spans="4:4" x14ac:dyDescent="0.2">
      <c r="D2546" s="139"/>
    </row>
    <row r="2547" spans="4:4" x14ac:dyDescent="0.2">
      <c r="D2547" s="139"/>
    </row>
    <row r="2548" spans="4:4" x14ac:dyDescent="0.2">
      <c r="D2548" s="139"/>
    </row>
    <row r="2549" spans="4:4" x14ac:dyDescent="0.2">
      <c r="D2549" s="139"/>
    </row>
    <row r="2550" spans="4:4" x14ac:dyDescent="0.2">
      <c r="D2550" s="139"/>
    </row>
    <row r="2551" spans="4:4" x14ac:dyDescent="0.2">
      <c r="D2551" s="139"/>
    </row>
    <row r="2552" spans="4:4" x14ac:dyDescent="0.2">
      <c r="D2552" s="139"/>
    </row>
    <row r="2553" spans="4:4" x14ac:dyDescent="0.2">
      <c r="D2553" s="139"/>
    </row>
    <row r="2554" spans="4:4" x14ac:dyDescent="0.2">
      <c r="D2554" s="139"/>
    </row>
    <row r="2555" spans="4:4" x14ac:dyDescent="0.2">
      <c r="D2555" s="139"/>
    </row>
    <row r="2556" spans="4:4" x14ac:dyDescent="0.2">
      <c r="D2556" s="139"/>
    </row>
    <row r="2557" spans="4:4" x14ac:dyDescent="0.2">
      <c r="D2557" s="139"/>
    </row>
    <row r="2558" spans="4:4" x14ac:dyDescent="0.2">
      <c r="D2558" s="139"/>
    </row>
    <row r="2559" spans="4:4" x14ac:dyDescent="0.2">
      <c r="D2559" s="139"/>
    </row>
    <row r="2560" spans="4:4" x14ac:dyDescent="0.2">
      <c r="D2560" s="139"/>
    </row>
    <row r="2561" spans="4:4" x14ac:dyDescent="0.2">
      <c r="D2561" s="139"/>
    </row>
    <row r="2562" spans="4:4" x14ac:dyDescent="0.2">
      <c r="D2562" s="139"/>
    </row>
    <row r="2563" spans="4:4" x14ac:dyDescent="0.2">
      <c r="D2563" s="139"/>
    </row>
    <row r="2564" spans="4:4" x14ac:dyDescent="0.2">
      <c r="D2564" s="139"/>
    </row>
    <row r="2565" spans="4:4" x14ac:dyDescent="0.2">
      <c r="D2565" s="139"/>
    </row>
    <row r="2566" spans="4:4" x14ac:dyDescent="0.2">
      <c r="D2566" s="139"/>
    </row>
    <row r="2567" spans="4:4" x14ac:dyDescent="0.2">
      <c r="D2567" s="139"/>
    </row>
    <row r="2568" spans="4:4" x14ac:dyDescent="0.2">
      <c r="D2568" s="139"/>
    </row>
    <row r="2569" spans="4:4" x14ac:dyDescent="0.2">
      <c r="D2569" s="139"/>
    </row>
    <row r="2570" spans="4:4" x14ac:dyDescent="0.2">
      <c r="D2570" s="139"/>
    </row>
    <row r="2571" spans="4:4" x14ac:dyDescent="0.2">
      <c r="D2571" s="139"/>
    </row>
    <row r="2572" spans="4:4" x14ac:dyDescent="0.2">
      <c r="D2572" s="139"/>
    </row>
    <row r="2573" spans="4:4" x14ac:dyDescent="0.2">
      <c r="D2573" s="139"/>
    </row>
    <row r="2574" spans="4:4" x14ac:dyDescent="0.2">
      <c r="D2574" s="139"/>
    </row>
    <row r="2575" spans="4:4" x14ac:dyDescent="0.2">
      <c r="D2575" s="139"/>
    </row>
    <row r="2576" spans="4:4" x14ac:dyDescent="0.2">
      <c r="D2576" s="139"/>
    </row>
    <row r="2577" spans="4:4" x14ac:dyDescent="0.2">
      <c r="D2577" s="139"/>
    </row>
    <row r="2578" spans="4:4" x14ac:dyDescent="0.2">
      <c r="D2578" s="139"/>
    </row>
    <row r="2579" spans="4:4" x14ac:dyDescent="0.2">
      <c r="D2579" s="139"/>
    </row>
    <row r="2580" spans="4:4" x14ac:dyDescent="0.2">
      <c r="D2580" s="139"/>
    </row>
    <row r="2581" spans="4:4" x14ac:dyDescent="0.2">
      <c r="D2581" s="139"/>
    </row>
    <row r="2582" spans="4:4" x14ac:dyDescent="0.2">
      <c r="D2582" s="139"/>
    </row>
    <row r="2583" spans="4:4" x14ac:dyDescent="0.2">
      <c r="D2583" s="139"/>
    </row>
    <row r="2584" spans="4:4" x14ac:dyDescent="0.2">
      <c r="D2584" s="139"/>
    </row>
    <row r="2585" spans="4:4" x14ac:dyDescent="0.2">
      <c r="D2585" s="139"/>
    </row>
    <row r="2586" spans="4:4" x14ac:dyDescent="0.2">
      <c r="D2586" s="139"/>
    </row>
    <row r="2587" spans="4:4" x14ac:dyDescent="0.2">
      <c r="D2587" s="139"/>
    </row>
    <row r="2588" spans="4:4" x14ac:dyDescent="0.2">
      <c r="D2588" s="139"/>
    </row>
    <row r="2589" spans="4:4" x14ac:dyDescent="0.2">
      <c r="D2589" s="139"/>
    </row>
    <row r="2590" spans="4:4" x14ac:dyDescent="0.2">
      <c r="D2590" s="139"/>
    </row>
    <row r="2591" spans="4:4" x14ac:dyDescent="0.2">
      <c r="D2591" s="139"/>
    </row>
    <row r="2592" spans="4:4" x14ac:dyDescent="0.2">
      <c r="D2592" s="139"/>
    </row>
    <row r="2593" spans="4:4" x14ac:dyDescent="0.2">
      <c r="D2593" s="139"/>
    </row>
    <row r="2594" spans="4:4" x14ac:dyDescent="0.2">
      <c r="D2594" s="139"/>
    </row>
    <row r="2595" spans="4:4" x14ac:dyDescent="0.2">
      <c r="D2595" s="139"/>
    </row>
    <row r="2596" spans="4:4" x14ac:dyDescent="0.2">
      <c r="D2596" s="139"/>
    </row>
    <row r="2597" spans="4:4" x14ac:dyDescent="0.2">
      <c r="D2597" s="139"/>
    </row>
    <row r="2598" spans="4:4" x14ac:dyDescent="0.2">
      <c r="D2598" s="139"/>
    </row>
    <row r="2599" spans="4:4" x14ac:dyDescent="0.2">
      <c r="D2599" s="139"/>
    </row>
    <row r="2600" spans="4:4" x14ac:dyDescent="0.2">
      <c r="D2600" s="139"/>
    </row>
    <row r="2601" spans="4:4" x14ac:dyDescent="0.2">
      <c r="D2601" s="139"/>
    </row>
    <row r="2602" spans="4:4" x14ac:dyDescent="0.2">
      <c r="D2602" s="139"/>
    </row>
    <row r="2603" spans="4:4" x14ac:dyDescent="0.2">
      <c r="D2603" s="139"/>
    </row>
    <row r="2604" spans="4:4" x14ac:dyDescent="0.2">
      <c r="D2604" s="139"/>
    </row>
    <row r="2605" spans="4:4" x14ac:dyDescent="0.2">
      <c r="D2605" s="139"/>
    </row>
    <row r="2606" spans="4:4" x14ac:dyDescent="0.2">
      <c r="D2606" s="139"/>
    </row>
    <row r="2607" spans="4:4" x14ac:dyDescent="0.2">
      <c r="D2607" s="139"/>
    </row>
    <row r="2608" spans="4:4" x14ac:dyDescent="0.2">
      <c r="D2608" s="139"/>
    </row>
    <row r="2609" spans="4:4" x14ac:dyDescent="0.2">
      <c r="D2609" s="139"/>
    </row>
    <row r="2610" spans="4:4" x14ac:dyDescent="0.2">
      <c r="D2610" s="139"/>
    </row>
    <row r="2611" spans="4:4" x14ac:dyDescent="0.2">
      <c r="D2611" s="139"/>
    </row>
    <row r="2612" spans="4:4" x14ac:dyDescent="0.2">
      <c r="D2612" s="139"/>
    </row>
    <row r="2613" spans="4:4" x14ac:dyDescent="0.2">
      <c r="D2613" s="139"/>
    </row>
    <row r="2614" spans="4:4" x14ac:dyDescent="0.2">
      <c r="D2614" s="139"/>
    </row>
    <row r="2615" spans="4:4" x14ac:dyDescent="0.2">
      <c r="D2615" s="139"/>
    </row>
    <row r="2616" spans="4:4" x14ac:dyDescent="0.2">
      <c r="D2616" s="139"/>
    </row>
    <row r="2617" spans="4:4" x14ac:dyDescent="0.2">
      <c r="D2617" s="139"/>
    </row>
    <row r="2618" spans="4:4" x14ac:dyDescent="0.2">
      <c r="D2618" s="139"/>
    </row>
    <row r="2619" spans="4:4" x14ac:dyDescent="0.2">
      <c r="D2619" s="139"/>
    </row>
    <row r="2620" spans="4:4" x14ac:dyDescent="0.2">
      <c r="D2620" s="139"/>
    </row>
    <row r="2621" spans="4:4" x14ac:dyDescent="0.2">
      <c r="D2621" s="139"/>
    </row>
    <row r="2622" spans="4:4" x14ac:dyDescent="0.2">
      <c r="D2622" s="139"/>
    </row>
    <row r="2623" spans="4:4" x14ac:dyDescent="0.2">
      <c r="D2623" s="139"/>
    </row>
    <row r="2624" spans="4:4" x14ac:dyDescent="0.2">
      <c r="D2624" s="139"/>
    </row>
    <row r="2625" spans="4:4" x14ac:dyDescent="0.2">
      <c r="D2625" s="139"/>
    </row>
    <row r="2626" spans="4:4" x14ac:dyDescent="0.2">
      <c r="D2626" s="139"/>
    </row>
    <row r="2627" spans="4:4" x14ac:dyDescent="0.2">
      <c r="D2627" s="139"/>
    </row>
    <row r="2628" spans="4:4" x14ac:dyDescent="0.2">
      <c r="D2628" s="139"/>
    </row>
    <row r="2629" spans="4:4" x14ac:dyDescent="0.2">
      <c r="D2629" s="139"/>
    </row>
    <row r="2630" spans="4:4" x14ac:dyDescent="0.2">
      <c r="D2630" s="139"/>
    </row>
    <row r="2631" spans="4:4" x14ac:dyDescent="0.2">
      <c r="D2631" s="139"/>
    </row>
    <row r="2632" spans="4:4" x14ac:dyDescent="0.2">
      <c r="D2632" s="139"/>
    </row>
    <row r="2633" spans="4:4" x14ac:dyDescent="0.2">
      <c r="D2633" s="139"/>
    </row>
    <row r="2634" spans="4:4" x14ac:dyDescent="0.2">
      <c r="D2634" s="139"/>
    </row>
    <row r="2635" spans="4:4" x14ac:dyDescent="0.2">
      <c r="D2635" s="139"/>
    </row>
    <row r="2636" spans="4:4" x14ac:dyDescent="0.2">
      <c r="D2636" s="139"/>
    </row>
    <row r="2637" spans="4:4" x14ac:dyDescent="0.2">
      <c r="D2637" s="139"/>
    </row>
    <row r="2638" spans="4:4" x14ac:dyDescent="0.2">
      <c r="D2638" s="139"/>
    </row>
    <row r="2639" spans="4:4" x14ac:dyDescent="0.2">
      <c r="D2639" s="139"/>
    </row>
    <row r="2640" spans="4:4" x14ac:dyDescent="0.2">
      <c r="D2640" s="139"/>
    </row>
    <row r="2641" spans="4:4" x14ac:dyDescent="0.2">
      <c r="D2641" s="139"/>
    </row>
    <row r="2642" spans="4:4" x14ac:dyDescent="0.2">
      <c r="D2642" s="139"/>
    </row>
    <row r="2643" spans="4:4" x14ac:dyDescent="0.2">
      <c r="D2643" s="139"/>
    </row>
    <row r="2644" spans="4:4" x14ac:dyDescent="0.2">
      <c r="D2644" s="139"/>
    </row>
    <row r="2645" spans="4:4" x14ac:dyDescent="0.2">
      <c r="D2645" s="139"/>
    </row>
    <row r="2646" spans="4:4" x14ac:dyDescent="0.2">
      <c r="D2646" s="139"/>
    </row>
    <row r="2647" spans="4:4" x14ac:dyDescent="0.2">
      <c r="D2647" s="139"/>
    </row>
    <row r="2648" spans="4:4" x14ac:dyDescent="0.2">
      <c r="D2648" s="139"/>
    </row>
    <row r="2649" spans="4:4" x14ac:dyDescent="0.2">
      <c r="D2649" s="139"/>
    </row>
    <row r="2650" spans="4:4" x14ac:dyDescent="0.2">
      <c r="D2650" s="139"/>
    </row>
    <row r="2651" spans="4:4" x14ac:dyDescent="0.2">
      <c r="D2651" s="139"/>
    </row>
    <row r="2652" spans="4:4" x14ac:dyDescent="0.2">
      <c r="D2652" s="139"/>
    </row>
    <row r="2653" spans="4:4" x14ac:dyDescent="0.2">
      <c r="D2653" s="139"/>
    </row>
    <row r="2654" spans="4:4" x14ac:dyDescent="0.2">
      <c r="D2654" s="139"/>
    </row>
    <row r="2655" spans="4:4" x14ac:dyDescent="0.2">
      <c r="D2655" s="139"/>
    </row>
    <row r="2656" spans="4:4" x14ac:dyDescent="0.2">
      <c r="D2656" s="139"/>
    </row>
    <row r="2657" spans="4:4" x14ac:dyDescent="0.2">
      <c r="D2657" s="139"/>
    </row>
    <row r="2658" spans="4:4" x14ac:dyDescent="0.2">
      <c r="D2658" s="139"/>
    </row>
    <row r="2659" spans="4:4" x14ac:dyDescent="0.2">
      <c r="D2659" s="139"/>
    </row>
    <row r="2660" spans="4:4" x14ac:dyDescent="0.2">
      <c r="D2660" s="139"/>
    </row>
    <row r="2661" spans="4:4" x14ac:dyDescent="0.2">
      <c r="D2661" s="139"/>
    </row>
    <row r="2662" spans="4:4" x14ac:dyDescent="0.2">
      <c r="D2662" s="139"/>
    </row>
    <row r="2663" spans="4:4" x14ac:dyDescent="0.2">
      <c r="D2663" s="139"/>
    </row>
    <row r="2664" spans="4:4" x14ac:dyDescent="0.2">
      <c r="D2664" s="139"/>
    </row>
    <row r="2665" spans="4:4" x14ac:dyDescent="0.2">
      <c r="D2665" s="139"/>
    </row>
    <row r="2666" spans="4:4" x14ac:dyDescent="0.2">
      <c r="D2666" s="139"/>
    </row>
    <row r="2667" spans="4:4" x14ac:dyDescent="0.2">
      <c r="D2667" s="139"/>
    </row>
    <row r="2668" spans="4:4" x14ac:dyDescent="0.2">
      <c r="D2668" s="139"/>
    </row>
    <row r="2669" spans="4:4" x14ac:dyDescent="0.2">
      <c r="D2669" s="139"/>
    </row>
    <row r="2670" spans="4:4" x14ac:dyDescent="0.2">
      <c r="D2670" s="139"/>
    </row>
    <row r="2671" spans="4:4" x14ac:dyDescent="0.2">
      <c r="D2671" s="139"/>
    </row>
    <row r="2672" spans="4:4" x14ac:dyDescent="0.2">
      <c r="D2672" s="139"/>
    </row>
    <row r="2673" spans="4:4" x14ac:dyDescent="0.2">
      <c r="D2673" s="139"/>
    </row>
    <row r="2674" spans="4:4" x14ac:dyDescent="0.2">
      <c r="D2674" s="139"/>
    </row>
    <row r="2675" spans="4:4" x14ac:dyDescent="0.2">
      <c r="D2675" s="139"/>
    </row>
    <row r="2676" spans="4:4" x14ac:dyDescent="0.2">
      <c r="D2676" s="139"/>
    </row>
    <row r="2677" spans="4:4" x14ac:dyDescent="0.2">
      <c r="D2677" s="139"/>
    </row>
    <row r="2678" spans="4:4" x14ac:dyDescent="0.2">
      <c r="D2678" s="139"/>
    </row>
    <row r="2679" spans="4:4" x14ac:dyDescent="0.2">
      <c r="D2679" s="139"/>
    </row>
    <row r="2680" spans="4:4" x14ac:dyDescent="0.2">
      <c r="D2680" s="139"/>
    </row>
    <row r="2681" spans="4:4" x14ac:dyDescent="0.2">
      <c r="D2681" s="139"/>
    </row>
    <row r="2682" spans="4:4" x14ac:dyDescent="0.2">
      <c r="D2682" s="139"/>
    </row>
    <row r="2683" spans="4:4" x14ac:dyDescent="0.2">
      <c r="D2683" s="139"/>
    </row>
    <row r="2684" spans="4:4" x14ac:dyDescent="0.2">
      <c r="D2684" s="139"/>
    </row>
    <row r="2685" spans="4:4" x14ac:dyDescent="0.2">
      <c r="D2685" s="139"/>
    </row>
    <row r="2686" spans="4:4" x14ac:dyDescent="0.2">
      <c r="D2686" s="139"/>
    </row>
    <row r="2687" spans="4:4" x14ac:dyDescent="0.2">
      <c r="D2687" s="139"/>
    </row>
    <row r="2688" spans="4:4" x14ac:dyDescent="0.2">
      <c r="D2688" s="139"/>
    </row>
    <row r="2689" spans="4:4" x14ac:dyDescent="0.2">
      <c r="D2689" s="139"/>
    </row>
    <row r="2690" spans="4:4" x14ac:dyDescent="0.2">
      <c r="D2690" s="139"/>
    </row>
    <row r="2691" spans="4:4" x14ac:dyDescent="0.2">
      <c r="D2691" s="139"/>
    </row>
    <row r="2692" spans="4:4" x14ac:dyDescent="0.2">
      <c r="D2692" s="139"/>
    </row>
    <row r="2693" spans="4:4" x14ac:dyDescent="0.2">
      <c r="D2693" s="139"/>
    </row>
    <row r="2694" spans="4:4" x14ac:dyDescent="0.2">
      <c r="D2694" s="139"/>
    </row>
    <row r="2695" spans="4:4" x14ac:dyDescent="0.2">
      <c r="D2695" s="139"/>
    </row>
    <row r="2696" spans="4:4" x14ac:dyDescent="0.2">
      <c r="D2696" s="139"/>
    </row>
    <row r="2697" spans="4:4" x14ac:dyDescent="0.2">
      <c r="D2697" s="139"/>
    </row>
    <row r="2698" spans="4:4" x14ac:dyDescent="0.2">
      <c r="D2698" s="139"/>
    </row>
    <row r="2699" spans="4:4" x14ac:dyDescent="0.2">
      <c r="D2699" s="139"/>
    </row>
    <row r="2700" spans="4:4" x14ac:dyDescent="0.2">
      <c r="D2700" s="139"/>
    </row>
    <row r="2701" spans="4:4" x14ac:dyDescent="0.2">
      <c r="D2701" s="139"/>
    </row>
    <row r="2702" spans="4:4" x14ac:dyDescent="0.2">
      <c r="D2702" s="139"/>
    </row>
    <row r="2703" spans="4:4" x14ac:dyDescent="0.2">
      <c r="D2703" s="139"/>
    </row>
    <row r="2704" spans="4:4" x14ac:dyDescent="0.2">
      <c r="D2704" s="139"/>
    </row>
    <row r="2705" spans="4:4" x14ac:dyDescent="0.2">
      <c r="D2705" s="139"/>
    </row>
    <row r="2706" spans="4:4" x14ac:dyDescent="0.2">
      <c r="D2706" s="139"/>
    </row>
    <row r="2707" spans="4:4" x14ac:dyDescent="0.2">
      <c r="D2707" s="139"/>
    </row>
    <row r="2708" spans="4:4" x14ac:dyDescent="0.2">
      <c r="D2708" s="139"/>
    </row>
    <row r="2709" spans="4:4" x14ac:dyDescent="0.2">
      <c r="D2709" s="139"/>
    </row>
    <row r="2710" spans="4:4" x14ac:dyDescent="0.2">
      <c r="D2710" s="139"/>
    </row>
    <row r="2711" spans="4:4" x14ac:dyDescent="0.2">
      <c r="D2711" s="139"/>
    </row>
    <row r="2712" spans="4:4" x14ac:dyDescent="0.2">
      <c r="D2712" s="139"/>
    </row>
    <row r="2713" spans="4:4" x14ac:dyDescent="0.2">
      <c r="D2713" s="139"/>
    </row>
    <row r="2714" spans="4:4" x14ac:dyDescent="0.2">
      <c r="D2714" s="139"/>
    </row>
    <row r="2715" spans="4:4" x14ac:dyDescent="0.2">
      <c r="D2715" s="139"/>
    </row>
    <row r="2716" spans="4:4" x14ac:dyDescent="0.2">
      <c r="D2716" s="139"/>
    </row>
    <row r="2717" spans="4:4" x14ac:dyDescent="0.2">
      <c r="D2717" s="139"/>
    </row>
    <row r="2718" spans="4:4" x14ac:dyDescent="0.2">
      <c r="D2718" s="139"/>
    </row>
    <row r="2719" spans="4:4" x14ac:dyDescent="0.2">
      <c r="D2719" s="139"/>
    </row>
    <row r="2720" spans="4:4" x14ac:dyDescent="0.2">
      <c r="D2720" s="139"/>
    </row>
    <row r="2721" spans="4:4" x14ac:dyDescent="0.2">
      <c r="D2721" s="139"/>
    </row>
    <row r="2722" spans="4:4" x14ac:dyDescent="0.2">
      <c r="D2722" s="139"/>
    </row>
    <row r="2723" spans="4:4" x14ac:dyDescent="0.2">
      <c r="D2723" s="139"/>
    </row>
    <row r="2724" spans="4:4" x14ac:dyDescent="0.2">
      <c r="D2724" s="139"/>
    </row>
    <row r="2725" spans="4:4" x14ac:dyDescent="0.2">
      <c r="D2725" s="139"/>
    </row>
    <row r="2726" spans="4:4" x14ac:dyDescent="0.2">
      <c r="D2726" s="139"/>
    </row>
    <row r="2727" spans="4:4" x14ac:dyDescent="0.2">
      <c r="D2727" s="139"/>
    </row>
    <row r="2728" spans="4:4" x14ac:dyDescent="0.2">
      <c r="D2728" s="139"/>
    </row>
    <row r="2729" spans="4:4" x14ac:dyDescent="0.2">
      <c r="D2729" s="139"/>
    </row>
    <row r="2730" spans="4:4" x14ac:dyDescent="0.2">
      <c r="D2730" s="139"/>
    </row>
    <row r="2731" spans="4:4" x14ac:dyDescent="0.2">
      <c r="D2731" s="139"/>
    </row>
    <row r="2732" spans="4:4" x14ac:dyDescent="0.2">
      <c r="D2732" s="139"/>
    </row>
    <row r="2733" spans="4:4" x14ac:dyDescent="0.2">
      <c r="D2733" s="139"/>
    </row>
    <row r="2734" spans="4:4" x14ac:dyDescent="0.2">
      <c r="D2734" s="139"/>
    </row>
    <row r="2735" spans="4:4" x14ac:dyDescent="0.2">
      <c r="D2735" s="139"/>
    </row>
    <row r="2736" spans="4:4" x14ac:dyDescent="0.2">
      <c r="D2736" s="139"/>
    </row>
    <row r="2737" spans="4:4" x14ac:dyDescent="0.2">
      <c r="D2737" s="139"/>
    </row>
    <row r="2738" spans="4:4" x14ac:dyDescent="0.2">
      <c r="D2738" s="139"/>
    </row>
    <row r="2739" spans="4:4" x14ac:dyDescent="0.2">
      <c r="D2739" s="139"/>
    </row>
    <row r="2740" spans="4:4" x14ac:dyDescent="0.2">
      <c r="D2740" s="139"/>
    </row>
    <row r="2741" spans="4:4" x14ac:dyDescent="0.2">
      <c r="D2741" s="139"/>
    </row>
    <row r="2742" spans="4:4" x14ac:dyDescent="0.2">
      <c r="D2742" s="139"/>
    </row>
    <row r="2743" spans="4:4" x14ac:dyDescent="0.2">
      <c r="D2743" s="139"/>
    </row>
    <row r="2744" spans="4:4" x14ac:dyDescent="0.2">
      <c r="D2744" s="139"/>
    </row>
    <row r="2745" spans="4:4" x14ac:dyDescent="0.2">
      <c r="D2745" s="139"/>
    </row>
    <row r="2746" spans="4:4" x14ac:dyDescent="0.2">
      <c r="D2746" s="139"/>
    </row>
    <row r="2747" spans="4:4" x14ac:dyDescent="0.2">
      <c r="D2747" s="139"/>
    </row>
    <row r="2748" spans="4:4" x14ac:dyDescent="0.2">
      <c r="D2748" s="139"/>
    </row>
    <row r="2749" spans="4:4" x14ac:dyDescent="0.2">
      <c r="D2749" s="139"/>
    </row>
    <row r="2750" spans="4:4" x14ac:dyDescent="0.2">
      <c r="D2750" s="139"/>
    </row>
    <row r="2751" spans="4:4" x14ac:dyDescent="0.2">
      <c r="D2751" s="139"/>
    </row>
    <row r="2752" spans="4:4" x14ac:dyDescent="0.2">
      <c r="D2752" s="139"/>
    </row>
    <row r="2753" spans="4:4" x14ac:dyDescent="0.2">
      <c r="D2753" s="139"/>
    </row>
    <row r="2754" spans="4:4" x14ac:dyDescent="0.2">
      <c r="D2754" s="139"/>
    </row>
    <row r="2755" spans="4:4" x14ac:dyDescent="0.2">
      <c r="D2755" s="139"/>
    </row>
    <row r="2756" spans="4:4" x14ac:dyDescent="0.2">
      <c r="D2756" s="139"/>
    </row>
    <row r="2757" spans="4:4" x14ac:dyDescent="0.2">
      <c r="D2757" s="139"/>
    </row>
    <row r="2758" spans="4:4" x14ac:dyDescent="0.2">
      <c r="D2758" s="139"/>
    </row>
    <row r="2759" spans="4:4" x14ac:dyDescent="0.2">
      <c r="D2759" s="139"/>
    </row>
    <row r="2760" spans="4:4" x14ac:dyDescent="0.2">
      <c r="D2760" s="139"/>
    </row>
    <row r="2761" spans="4:4" x14ac:dyDescent="0.2">
      <c r="D2761" s="139"/>
    </row>
    <row r="2762" spans="4:4" x14ac:dyDescent="0.2">
      <c r="D2762" s="139"/>
    </row>
    <row r="2763" spans="4:4" x14ac:dyDescent="0.2">
      <c r="D2763" s="139"/>
    </row>
    <row r="2764" spans="4:4" x14ac:dyDescent="0.2">
      <c r="D2764" s="139"/>
    </row>
    <row r="2765" spans="4:4" x14ac:dyDescent="0.2">
      <c r="D2765" s="139"/>
    </row>
    <row r="2766" spans="4:4" x14ac:dyDescent="0.2">
      <c r="D2766" s="139"/>
    </row>
    <row r="2767" spans="4:4" x14ac:dyDescent="0.2">
      <c r="D2767" s="139"/>
    </row>
    <row r="2768" spans="4:4" x14ac:dyDescent="0.2">
      <c r="D2768" s="139"/>
    </row>
    <row r="2769" spans="4:4" x14ac:dyDescent="0.2">
      <c r="D2769" s="139"/>
    </row>
    <row r="2770" spans="4:4" x14ac:dyDescent="0.2">
      <c r="D2770" s="139"/>
    </row>
    <row r="2771" spans="4:4" x14ac:dyDescent="0.2">
      <c r="D2771" s="139"/>
    </row>
    <row r="2772" spans="4:4" x14ac:dyDescent="0.2">
      <c r="D2772" s="139"/>
    </row>
    <row r="2773" spans="4:4" x14ac:dyDescent="0.2">
      <c r="D2773" s="139"/>
    </row>
    <row r="2774" spans="4:4" x14ac:dyDescent="0.2">
      <c r="D2774" s="139"/>
    </row>
    <row r="2775" spans="4:4" x14ac:dyDescent="0.2">
      <c r="D2775" s="139"/>
    </row>
    <row r="2776" spans="4:4" x14ac:dyDescent="0.2">
      <c r="D2776" s="139"/>
    </row>
    <row r="2777" spans="4:4" x14ac:dyDescent="0.2">
      <c r="D2777" s="139"/>
    </row>
    <row r="2778" spans="4:4" x14ac:dyDescent="0.2">
      <c r="D2778" s="139"/>
    </row>
    <row r="2779" spans="4:4" x14ac:dyDescent="0.2">
      <c r="D2779" s="139"/>
    </row>
    <row r="2780" spans="4:4" x14ac:dyDescent="0.2">
      <c r="D2780" s="139"/>
    </row>
    <row r="2781" spans="4:4" x14ac:dyDescent="0.2">
      <c r="D2781" s="139"/>
    </row>
    <row r="2782" spans="4:4" x14ac:dyDescent="0.2">
      <c r="D2782" s="139"/>
    </row>
    <row r="2783" spans="4:4" x14ac:dyDescent="0.2">
      <c r="D2783" s="139"/>
    </row>
    <row r="2784" spans="4:4" x14ac:dyDescent="0.2">
      <c r="D2784" s="139"/>
    </row>
    <row r="2785" spans="4:4" x14ac:dyDescent="0.2">
      <c r="D2785" s="139"/>
    </row>
    <row r="2786" spans="4:4" x14ac:dyDescent="0.2">
      <c r="D2786" s="139"/>
    </row>
    <row r="2787" spans="4:4" x14ac:dyDescent="0.2">
      <c r="D2787" s="139"/>
    </row>
    <row r="2788" spans="4:4" x14ac:dyDescent="0.2">
      <c r="D2788" s="139"/>
    </row>
    <row r="2789" spans="4:4" x14ac:dyDescent="0.2">
      <c r="D2789" s="139"/>
    </row>
    <row r="2790" spans="4:4" x14ac:dyDescent="0.2">
      <c r="D2790" s="139"/>
    </row>
    <row r="2791" spans="4:4" x14ac:dyDescent="0.2">
      <c r="D2791" s="139"/>
    </row>
    <row r="2792" spans="4:4" x14ac:dyDescent="0.2">
      <c r="D2792" s="139"/>
    </row>
    <row r="2793" spans="4:4" x14ac:dyDescent="0.2">
      <c r="D2793" s="139"/>
    </row>
    <row r="2794" spans="4:4" x14ac:dyDescent="0.2">
      <c r="D2794" s="139"/>
    </row>
    <row r="2795" spans="4:4" x14ac:dyDescent="0.2">
      <c r="D2795" s="139"/>
    </row>
    <row r="2796" spans="4:4" x14ac:dyDescent="0.2">
      <c r="D2796" s="139"/>
    </row>
    <row r="2797" spans="4:4" x14ac:dyDescent="0.2">
      <c r="D2797" s="139"/>
    </row>
    <row r="2798" spans="4:4" x14ac:dyDescent="0.2">
      <c r="D2798" s="139"/>
    </row>
    <row r="2799" spans="4:4" x14ac:dyDescent="0.2">
      <c r="D2799" s="139"/>
    </row>
    <row r="2800" spans="4:4" x14ac:dyDescent="0.2">
      <c r="D2800" s="139"/>
    </row>
    <row r="2801" spans="4:4" x14ac:dyDescent="0.2">
      <c r="D2801" s="139"/>
    </row>
    <row r="2802" spans="4:4" x14ac:dyDescent="0.2">
      <c r="D2802" s="139"/>
    </row>
    <row r="2803" spans="4:4" x14ac:dyDescent="0.2">
      <c r="D2803" s="139"/>
    </row>
    <row r="2804" spans="4:4" x14ac:dyDescent="0.2">
      <c r="D2804" s="139"/>
    </row>
    <row r="2805" spans="4:4" x14ac:dyDescent="0.2">
      <c r="D2805" s="139"/>
    </row>
    <row r="2806" spans="4:4" x14ac:dyDescent="0.2">
      <c r="D2806" s="139"/>
    </row>
    <row r="2807" spans="4:4" x14ac:dyDescent="0.2">
      <c r="D2807" s="139"/>
    </row>
    <row r="2808" spans="4:4" x14ac:dyDescent="0.2">
      <c r="D2808" s="139"/>
    </row>
    <row r="2809" spans="4:4" x14ac:dyDescent="0.2">
      <c r="D2809" s="139"/>
    </row>
    <row r="2810" spans="4:4" x14ac:dyDescent="0.2">
      <c r="D2810" s="139"/>
    </row>
    <row r="2811" spans="4:4" x14ac:dyDescent="0.2">
      <c r="D2811" s="139"/>
    </row>
    <row r="2812" spans="4:4" x14ac:dyDescent="0.2">
      <c r="D2812" s="139"/>
    </row>
    <row r="2813" spans="4:4" x14ac:dyDescent="0.2">
      <c r="D2813" s="139"/>
    </row>
    <row r="2814" spans="4:4" x14ac:dyDescent="0.2">
      <c r="D2814" s="139"/>
    </row>
    <row r="2815" spans="4:4" x14ac:dyDescent="0.2">
      <c r="D2815" s="139"/>
    </row>
    <row r="2816" spans="4:4" x14ac:dyDescent="0.2">
      <c r="D2816" s="139"/>
    </row>
    <row r="2817" spans="4:4" x14ac:dyDescent="0.2">
      <c r="D2817" s="139"/>
    </row>
    <row r="2818" spans="4:4" x14ac:dyDescent="0.2">
      <c r="D2818" s="139"/>
    </row>
    <row r="2819" spans="4:4" x14ac:dyDescent="0.2">
      <c r="D2819" s="139"/>
    </row>
    <row r="2820" spans="4:4" x14ac:dyDescent="0.2">
      <c r="D2820" s="139"/>
    </row>
    <row r="2821" spans="4:4" x14ac:dyDescent="0.2">
      <c r="D2821" s="139"/>
    </row>
    <row r="2822" spans="4:4" x14ac:dyDescent="0.2">
      <c r="D2822" s="139"/>
    </row>
    <row r="2823" spans="4:4" x14ac:dyDescent="0.2">
      <c r="D2823" s="139"/>
    </row>
    <row r="2824" spans="4:4" x14ac:dyDescent="0.2">
      <c r="D2824" s="139"/>
    </row>
    <row r="2825" spans="4:4" x14ac:dyDescent="0.2">
      <c r="D2825" s="139"/>
    </row>
    <row r="2826" spans="4:4" x14ac:dyDescent="0.2">
      <c r="D2826" s="139"/>
    </row>
    <row r="2827" spans="4:4" x14ac:dyDescent="0.2">
      <c r="D2827" s="139"/>
    </row>
    <row r="2828" spans="4:4" x14ac:dyDescent="0.2">
      <c r="D2828" s="139"/>
    </row>
    <row r="2829" spans="4:4" x14ac:dyDescent="0.2">
      <c r="D2829" s="139"/>
    </row>
    <row r="2830" spans="4:4" x14ac:dyDescent="0.2">
      <c r="D2830" s="139"/>
    </row>
    <row r="2831" spans="4:4" x14ac:dyDescent="0.2">
      <c r="D2831" s="139"/>
    </row>
    <row r="2832" spans="4:4" x14ac:dyDescent="0.2">
      <c r="D2832" s="139"/>
    </row>
    <row r="2833" spans="4:4" x14ac:dyDescent="0.2">
      <c r="D2833" s="139"/>
    </row>
    <row r="2834" spans="4:4" x14ac:dyDescent="0.2">
      <c r="D2834" s="139"/>
    </row>
    <row r="2835" spans="4:4" x14ac:dyDescent="0.2">
      <c r="D2835" s="139"/>
    </row>
    <row r="2836" spans="4:4" x14ac:dyDescent="0.2">
      <c r="D2836" s="139"/>
    </row>
    <row r="2837" spans="4:4" x14ac:dyDescent="0.2">
      <c r="D2837" s="139"/>
    </row>
    <row r="2838" spans="4:4" x14ac:dyDescent="0.2">
      <c r="D2838" s="139"/>
    </row>
    <row r="2839" spans="4:4" x14ac:dyDescent="0.2">
      <c r="D2839" s="139"/>
    </row>
    <row r="2840" spans="4:4" x14ac:dyDescent="0.2">
      <c r="D2840" s="139"/>
    </row>
    <row r="2841" spans="4:4" x14ac:dyDescent="0.2">
      <c r="D2841" s="139"/>
    </row>
    <row r="2842" spans="4:4" x14ac:dyDescent="0.2">
      <c r="D2842" s="139"/>
    </row>
    <row r="2843" spans="4:4" x14ac:dyDescent="0.2">
      <c r="D2843" s="139"/>
    </row>
    <row r="2844" spans="4:4" x14ac:dyDescent="0.2">
      <c r="D2844" s="139"/>
    </row>
    <row r="2845" spans="4:4" x14ac:dyDescent="0.2">
      <c r="D2845" s="139"/>
    </row>
    <row r="2846" spans="4:4" x14ac:dyDescent="0.2">
      <c r="D2846" s="139"/>
    </row>
    <row r="2847" spans="4:4" x14ac:dyDescent="0.2">
      <c r="D2847" s="139"/>
    </row>
    <row r="2848" spans="4:4" x14ac:dyDescent="0.2">
      <c r="D2848" s="139"/>
    </row>
    <row r="2849" spans="4:4" x14ac:dyDescent="0.2">
      <c r="D2849" s="139"/>
    </row>
    <row r="2850" spans="4:4" x14ac:dyDescent="0.2">
      <c r="D2850" s="139"/>
    </row>
    <row r="2851" spans="4:4" x14ac:dyDescent="0.2">
      <c r="D2851" s="139"/>
    </row>
    <row r="2852" spans="4:4" x14ac:dyDescent="0.2">
      <c r="D2852" s="139"/>
    </row>
    <row r="2853" spans="4:4" x14ac:dyDescent="0.2">
      <c r="D2853" s="139"/>
    </row>
    <row r="2854" spans="4:4" x14ac:dyDescent="0.2">
      <c r="D2854" s="139"/>
    </row>
    <row r="2855" spans="4:4" x14ac:dyDescent="0.2">
      <c r="D2855" s="139"/>
    </row>
    <row r="2856" spans="4:4" x14ac:dyDescent="0.2">
      <c r="D2856" s="139"/>
    </row>
    <row r="2857" spans="4:4" x14ac:dyDescent="0.2">
      <c r="D2857" s="139"/>
    </row>
    <row r="2858" spans="4:4" x14ac:dyDescent="0.2">
      <c r="D2858" s="139"/>
    </row>
    <row r="2859" spans="4:4" x14ac:dyDescent="0.2">
      <c r="D2859" s="139"/>
    </row>
    <row r="2860" spans="4:4" x14ac:dyDescent="0.2">
      <c r="D2860" s="139"/>
    </row>
    <row r="2861" spans="4:4" x14ac:dyDescent="0.2">
      <c r="D2861" s="139"/>
    </row>
    <row r="2862" spans="4:4" x14ac:dyDescent="0.2">
      <c r="D2862" s="139"/>
    </row>
    <row r="2863" spans="4:4" x14ac:dyDescent="0.2">
      <c r="D2863" s="139"/>
    </row>
    <row r="2864" spans="4:4" x14ac:dyDescent="0.2">
      <c r="D2864" s="139"/>
    </row>
    <row r="2865" spans="4:4" x14ac:dyDescent="0.2">
      <c r="D2865" s="139"/>
    </row>
    <row r="2866" spans="4:4" x14ac:dyDescent="0.2">
      <c r="D2866" s="139"/>
    </row>
    <row r="2867" spans="4:4" x14ac:dyDescent="0.2">
      <c r="D2867" s="139"/>
    </row>
    <row r="2868" spans="4:4" x14ac:dyDescent="0.2">
      <c r="D2868" s="139"/>
    </row>
    <row r="2869" spans="4:4" x14ac:dyDescent="0.2">
      <c r="D2869" s="139"/>
    </row>
    <row r="2870" spans="4:4" x14ac:dyDescent="0.2">
      <c r="D2870" s="139"/>
    </row>
    <row r="2871" spans="4:4" x14ac:dyDescent="0.2">
      <c r="D2871" s="139"/>
    </row>
    <row r="2872" spans="4:4" x14ac:dyDescent="0.2">
      <c r="D2872" s="139"/>
    </row>
    <row r="2873" spans="4:4" x14ac:dyDescent="0.2">
      <c r="D2873" s="139"/>
    </row>
    <row r="2874" spans="4:4" x14ac:dyDescent="0.2">
      <c r="D2874" s="139"/>
    </row>
    <row r="2875" spans="4:4" x14ac:dyDescent="0.2">
      <c r="D2875" s="139"/>
    </row>
    <row r="2876" spans="4:4" x14ac:dyDescent="0.2">
      <c r="D2876" s="139"/>
    </row>
    <row r="2877" spans="4:4" x14ac:dyDescent="0.2">
      <c r="D2877" s="139"/>
    </row>
    <row r="2878" spans="4:4" x14ac:dyDescent="0.2">
      <c r="D2878" s="139"/>
    </row>
    <row r="2879" spans="4:4" x14ac:dyDescent="0.2">
      <c r="D2879" s="139"/>
    </row>
    <row r="2880" spans="4:4" x14ac:dyDescent="0.2">
      <c r="D2880" s="139"/>
    </row>
    <row r="2881" spans="4:4" x14ac:dyDescent="0.2">
      <c r="D2881" s="139"/>
    </row>
    <row r="2882" spans="4:4" x14ac:dyDescent="0.2">
      <c r="D2882" s="139"/>
    </row>
    <row r="2883" spans="4:4" x14ac:dyDescent="0.2">
      <c r="D2883" s="139"/>
    </row>
    <row r="2884" spans="4:4" x14ac:dyDescent="0.2">
      <c r="D2884" s="139"/>
    </row>
    <row r="2885" spans="4:4" x14ac:dyDescent="0.2">
      <c r="D2885" s="139"/>
    </row>
    <row r="2886" spans="4:4" x14ac:dyDescent="0.2">
      <c r="D2886" s="139"/>
    </row>
    <row r="2887" spans="4:4" x14ac:dyDescent="0.2">
      <c r="D2887" s="139"/>
    </row>
    <row r="2888" spans="4:4" x14ac:dyDescent="0.2">
      <c r="D2888" s="139"/>
    </row>
    <row r="2889" spans="4:4" x14ac:dyDescent="0.2">
      <c r="D2889" s="139"/>
    </row>
    <row r="2890" spans="4:4" x14ac:dyDescent="0.2">
      <c r="D2890" s="139"/>
    </row>
    <row r="2891" spans="4:4" x14ac:dyDescent="0.2">
      <c r="D2891" s="139"/>
    </row>
    <row r="2892" spans="4:4" x14ac:dyDescent="0.2">
      <c r="D2892" s="139"/>
    </row>
    <row r="2893" spans="4:4" x14ac:dyDescent="0.2">
      <c r="D2893" s="139"/>
    </row>
    <row r="2894" spans="4:4" x14ac:dyDescent="0.2">
      <c r="D2894" s="139"/>
    </row>
    <row r="2895" spans="4:4" x14ac:dyDescent="0.2">
      <c r="D2895" s="139"/>
    </row>
    <row r="2896" spans="4:4" x14ac:dyDescent="0.2">
      <c r="D2896" s="139"/>
    </row>
    <row r="2897" spans="4:4" x14ac:dyDescent="0.2">
      <c r="D2897" s="139"/>
    </row>
    <row r="2898" spans="4:4" x14ac:dyDescent="0.2">
      <c r="D2898" s="139"/>
    </row>
    <row r="2899" spans="4:4" x14ac:dyDescent="0.2">
      <c r="D2899" s="139"/>
    </row>
    <row r="2900" spans="4:4" x14ac:dyDescent="0.2">
      <c r="D2900" s="139"/>
    </row>
    <row r="2901" spans="4:4" x14ac:dyDescent="0.2">
      <c r="D2901" s="139"/>
    </row>
    <row r="2902" spans="4:4" x14ac:dyDescent="0.2">
      <c r="D2902" s="139"/>
    </row>
    <row r="2903" spans="4:4" x14ac:dyDescent="0.2">
      <c r="D2903" s="139"/>
    </row>
    <row r="2904" spans="4:4" x14ac:dyDescent="0.2">
      <c r="D2904" s="139"/>
    </row>
    <row r="2905" spans="4:4" x14ac:dyDescent="0.2">
      <c r="D2905" s="139"/>
    </row>
    <row r="2906" spans="4:4" x14ac:dyDescent="0.2">
      <c r="D2906" s="139"/>
    </row>
    <row r="2907" spans="4:4" x14ac:dyDescent="0.2">
      <c r="D2907" s="139"/>
    </row>
    <row r="2908" spans="4:4" x14ac:dyDescent="0.2">
      <c r="D2908" s="139"/>
    </row>
    <row r="2909" spans="4:4" x14ac:dyDescent="0.2">
      <c r="D2909" s="139"/>
    </row>
    <row r="2910" spans="4:4" x14ac:dyDescent="0.2">
      <c r="D2910" s="139"/>
    </row>
    <row r="2911" spans="4:4" x14ac:dyDescent="0.2">
      <c r="D2911" s="139"/>
    </row>
    <row r="2912" spans="4:4" x14ac:dyDescent="0.2">
      <c r="D2912" s="139"/>
    </row>
    <row r="2913" spans="4:4" x14ac:dyDescent="0.2">
      <c r="D2913" s="139"/>
    </row>
    <row r="2914" spans="4:4" x14ac:dyDescent="0.2">
      <c r="D2914" s="139"/>
    </row>
    <row r="2915" spans="4:4" x14ac:dyDescent="0.2">
      <c r="D2915" s="139"/>
    </row>
    <row r="2916" spans="4:4" x14ac:dyDescent="0.2">
      <c r="D2916" s="139"/>
    </row>
    <row r="2917" spans="4:4" x14ac:dyDescent="0.2">
      <c r="D2917" s="139"/>
    </row>
    <row r="2918" spans="4:4" x14ac:dyDescent="0.2">
      <c r="D2918" s="139"/>
    </row>
    <row r="2919" spans="4:4" x14ac:dyDescent="0.2">
      <c r="D2919" s="139"/>
    </row>
    <row r="2920" spans="4:4" x14ac:dyDescent="0.2">
      <c r="D2920" s="139"/>
    </row>
    <row r="2921" spans="4:4" x14ac:dyDescent="0.2">
      <c r="D2921" s="139"/>
    </row>
    <row r="2922" spans="4:4" x14ac:dyDescent="0.2">
      <c r="D2922" s="139"/>
    </row>
    <row r="2923" spans="4:4" x14ac:dyDescent="0.2">
      <c r="D2923" s="139"/>
    </row>
    <row r="2924" spans="4:4" x14ac:dyDescent="0.2">
      <c r="D2924" s="139"/>
    </row>
    <row r="2925" spans="4:4" x14ac:dyDescent="0.2">
      <c r="D2925" s="139"/>
    </row>
    <row r="2926" spans="4:4" x14ac:dyDescent="0.2">
      <c r="D2926" s="139"/>
    </row>
    <row r="2927" spans="4:4" x14ac:dyDescent="0.2">
      <c r="D2927" s="139"/>
    </row>
    <row r="2928" spans="4:4" x14ac:dyDescent="0.2">
      <c r="D2928" s="139"/>
    </row>
    <row r="2929" spans="4:4" x14ac:dyDescent="0.2">
      <c r="D2929" s="139"/>
    </row>
    <row r="2930" spans="4:4" x14ac:dyDescent="0.2">
      <c r="D2930" s="139"/>
    </row>
    <row r="2931" spans="4:4" x14ac:dyDescent="0.2">
      <c r="D2931" s="139"/>
    </row>
    <row r="2932" spans="4:4" x14ac:dyDescent="0.2">
      <c r="D2932" s="139"/>
    </row>
    <row r="2933" spans="4:4" x14ac:dyDescent="0.2">
      <c r="D2933" s="139"/>
    </row>
    <row r="2934" spans="4:4" x14ac:dyDescent="0.2">
      <c r="D2934" s="139"/>
    </row>
    <row r="2935" spans="4:4" x14ac:dyDescent="0.2">
      <c r="D2935" s="139"/>
    </row>
    <row r="2936" spans="4:4" x14ac:dyDescent="0.2">
      <c r="D2936" s="139"/>
    </row>
    <row r="2937" spans="4:4" x14ac:dyDescent="0.2">
      <c r="D2937" s="139"/>
    </row>
    <row r="2938" spans="4:4" x14ac:dyDescent="0.2">
      <c r="D2938" s="139"/>
    </row>
    <row r="2939" spans="4:4" x14ac:dyDescent="0.2">
      <c r="D2939" s="139"/>
    </row>
    <row r="2940" spans="4:4" x14ac:dyDescent="0.2">
      <c r="D2940" s="139"/>
    </row>
    <row r="2941" spans="4:4" x14ac:dyDescent="0.2">
      <c r="D2941" s="139"/>
    </row>
    <row r="2942" spans="4:4" x14ac:dyDescent="0.2">
      <c r="D2942" s="139"/>
    </row>
    <row r="2943" spans="4:4" x14ac:dyDescent="0.2">
      <c r="D2943" s="139"/>
    </row>
    <row r="2944" spans="4:4" x14ac:dyDescent="0.2">
      <c r="D2944" s="139"/>
    </row>
    <row r="2945" spans="4:4" x14ac:dyDescent="0.2">
      <c r="D2945" s="139"/>
    </row>
    <row r="2946" spans="4:4" x14ac:dyDescent="0.2">
      <c r="D2946" s="139"/>
    </row>
    <row r="2947" spans="4:4" x14ac:dyDescent="0.2">
      <c r="D2947" s="139"/>
    </row>
    <row r="2948" spans="4:4" x14ac:dyDescent="0.2">
      <c r="D2948" s="139"/>
    </row>
    <row r="2949" spans="4:4" x14ac:dyDescent="0.2">
      <c r="D2949" s="139"/>
    </row>
    <row r="2950" spans="4:4" x14ac:dyDescent="0.2">
      <c r="D2950" s="139"/>
    </row>
    <row r="2951" spans="4:4" x14ac:dyDescent="0.2">
      <c r="D2951" s="139"/>
    </row>
    <row r="2952" spans="4:4" x14ac:dyDescent="0.2">
      <c r="D2952" s="139"/>
    </row>
    <row r="2953" spans="4:4" x14ac:dyDescent="0.2">
      <c r="D2953" s="139"/>
    </row>
    <row r="2954" spans="4:4" x14ac:dyDescent="0.2">
      <c r="D2954" s="139"/>
    </row>
    <row r="2955" spans="4:4" x14ac:dyDescent="0.2">
      <c r="D2955" s="139"/>
    </row>
    <row r="2956" spans="4:4" x14ac:dyDescent="0.2">
      <c r="D2956" s="139"/>
    </row>
    <row r="2957" spans="4:4" x14ac:dyDescent="0.2">
      <c r="D2957" s="139"/>
    </row>
    <row r="2958" spans="4:4" x14ac:dyDescent="0.2">
      <c r="D2958" s="139"/>
    </row>
    <row r="2959" spans="4:4" x14ac:dyDescent="0.2">
      <c r="D2959" s="139"/>
    </row>
    <row r="2960" spans="4:4" x14ac:dyDescent="0.2">
      <c r="D2960" s="139"/>
    </row>
    <row r="2961" spans="4:4" x14ac:dyDescent="0.2">
      <c r="D2961" s="139"/>
    </row>
    <row r="2962" spans="4:4" x14ac:dyDescent="0.2">
      <c r="D2962" s="139"/>
    </row>
    <row r="2963" spans="4:4" x14ac:dyDescent="0.2">
      <c r="D2963" s="139"/>
    </row>
    <row r="2964" spans="4:4" x14ac:dyDescent="0.2">
      <c r="D2964" s="139"/>
    </row>
    <row r="2965" spans="4:4" x14ac:dyDescent="0.2">
      <c r="D2965" s="139"/>
    </row>
    <row r="2966" spans="4:4" x14ac:dyDescent="0.2">
      <c r="D2966" s="139"/>
    </row>
    <row r="2967" spans="4:4" x14ac:dyDescent="0.2">
      <c r="D2967" s="139"/>
    </row>
    <row r="2968" spans="4:4" x14ac:dyDescent="0.2">
      <c r="D2968" s="139"/>
    </row>
    <row r="2969" spans="4:4" x14ac:dyDescent="0.2">
      <c r="D2969" s="139"/>
    </row>
    <row r="2970" spans="4:4" x14ac:dyDescent="0.2">
      <c r="D2970" s="139"/>
    </row>
    <row r="2971" spans="4:4" x14ac:dyDescent="0.2">
      <c r="D2971" s="139"/>
    </row>
    <row r="2972" spans="4:4" x14ac:dyDescent="0.2">
      <c r="D2972" s="139"/>
    </row>
    <row r="2973" spans="4:4" x14ac:dyDescent="0.2">
      <c r="D2973" s="139"/>
    </row>
    <row r="2974" spans="4:4" x14ac:dyDescent="0.2">
      <c r="D2974" s="139"/>
    </row>
    <row r="2975" spans="4:4" x14ac:dyDescent="0.2">
      <c r="D2975" s="139"/>
    </row>
    <row r="2976" spans="4:4" x14ac:dyDescent="0.2">
      <c r="D2976" s="139"/>
    </row>
    <row r="2977" spans="4:4" x14ac:dyDescent="0.2">
      <c r="D2977" s="139"/>
    </row>
    <row r="2978" spans="4:4" x14ac:dyDescent="0.2">
      <c r="D2978" s="139"/>
    </row>
    <row r="2979" spans="4:4" x14ac:dyDescent="0.2">
      <c r="D2979" s="139"/>
    </row>
    <row r="2980" spans="4:4" x14ac:dyDescent="0.2">
      <c r="D2980" s="139"/>
    </row>
    <row r="2981" spans="4:4" x14ac:dyDescent="0.2">
      <c r="D2981" s="139"/>
    </row>
    <row r="2982" spans="4:4" x14ac:dyDescent="0.2">
      <c r="D2982" s="139"/>
    </row>
    <row r="2983" spans="4:4" x14ac:dyDescent="0.2">
      <c r="D2983" s="139"/>
    </row>
    <row r="2984" spans="4:4" x14ac:dyDescent="0.2">
      <c r="D2984" s="139"/>
    </row>
    <row r="2985" spans="4:4" x14ac:dyDescent="0.2">
      <c r="D2985" s="139"/>
    </row>
    <row r="2986" spans="4:4" x14ac:dyDescent="0.2">
      <c r="D2986" s="139"/>
    </row>
    <row r="2987" spans="4:4" x14ac:dyDescent="0.2">
      <c r="D2987" s="139"/>
    </row>
    <row r="2988" spans="4:4" x14ac:dyDescent="0.2">
      <c r="D2988" s="139"/>
    </row>
    <row r="2989" spans="4:4" x14ac:dyDescent="0.2">
      <c r="D2989" s="139"/>
    </row>
    <row r="2990" spans="4:4" x14ac:dyDescent="0.2">
      <c r="D2990" s="139"/>
    </row>
    <row r="2991" spans="4:4" x14ac:dyDescent="0.2">
      <c r="D2991" s="139"/>
    </row>
    <row r="2992" spans="4:4" x14ac:dyDescent="0.2">
      <c r="D2992" s="139"/>
    </row>
    <row r="2993" spans="4:4" x14ac:dyDescent="0.2">
      <c r="D2993" s="139"/>
    </row>
    <row r="2994" spans="4:4" x14ac:dyDescent="0.2">
      <c r="D2994" s="139"/>
    </row>
    <row r="2995" spans="4:4" x14ac:dyDescent="0.2">
      <c r="D2995" s="139"/>
    </row>
    <row r="2996" spans="4:4" x14ac:dyDescent="0.2">
      <c r="D2996" s="139"/>
    </row>
    <row r="2997" spans="4:4" x14ac:dyDescent="0.2">
      <c r="D2997" s="139"/>
    </row>
    <row r="2998" spans="4:4" x14ac:dyDescent="0.2">
      <c r="D2998" s="139"/>
    </row>
    <row r="2999" spans="4:4" x14ac:dyDescent="0.2">
      <c r="D2999" s="139"/>
    </row>
    <row r="3000" spans="4:4" x14ac:dyDescent="0.2">
      <c r="D3000" s="139"/>
    </row>
    <row r="3001" spans="4:4" x14ac:dyDescent="0.2">
      <c r="D3001" s="139"/>
    </row>
    <row r="3002" spans="4:4" x14ac:dyDescent="0.2">
      <c r="D3002" s="139"/>
    </row>
    <row r="3003" spans="4:4" x14ac:dyDescent="0.2">
      <c r="D3003" s="139"/>
    </row>
    <row r="3004" spans="4:4" x14ac:dyDescent="0.2">
      <c r="D3004" s="139"/>
    </row>
    <row r="3005" spans="4:4" x14ac:dyDescent="0.2">
      <c r="D3005" s="139"/>
    </row>
    <row r="3006" spans="4:4" x14ac:dyDescent="0.2">
      <c r="D3006" s="139"/>
    </row>
    <row r="3007" spans="4:4" x14ac:dyDescent="0.2">
      <c r="D3007" s="139"/>
    </row>
    <row r="3008" spans="4:4" x14ac:dyDescent="0.2">
      <c r="D3008" s="139"/>
    </row>
    <row r="3009" spans="4:4" x14ac:dyDescent="0.2">
      <c r="D3009" s="139"/>
    </row>
    <row r="3010" spans="4:4" x14ac:dyDescent="0.2">
      <c r="D3010" s="139"/>
    </row>
    <row r="3011" spans="4:4" x14ac:dyDescent="0.2">
      <c r="D3011" s="139"/>
    </row>
    <row r="3012" spans="4:4" x14ac:dyDescent="0.2">
      <c r="D3012" s="139"/>
    </row>
    <row r="3013" spans="4:4" x14ac:dyDescent="0.2">
      <c r="D3013" s="139"/>
    </row>
    <row r="3014" spans="4:4" x14ac:dyDescent="0.2">
      <c r="D3014" s="139"/>
    </row>
    <row r="3015" spans="4:4" x14ac:dyDescent="0.2">
      <c r="D3015" s="139"/>
    </row>
    <row r="3016" spans="4:4" x14ac:dyDescent="0.2">
      <c r="D3016" s="139"/>
    </row>
    <row r="3017" spans="4:4" x14ac:dyDescent="0.2">
      <c r="D3017" s="139"/>
    </row>
    <row r="3018" spans="4:4" x14ac:dyDescent="0.2">
      <c r="D3018" s="139"/>
    </row>
    <row r="3019" spans="4:4" x14ac:dyDescent="0.2">
      <c r="D3019" s="139"/>
    </row>
    <row r="3020" spans="4:4" x14ac:dyDescent="0.2">
      <c r="D3020" s="139"/>
    </row>
    <row r="3021" spans="4:4" x14ac:dyDescent="0.2">
      <c r="D3021" s="139"/>
    </row>
    <row r="3022" spans="4:4" x14ac:dyDescent="0.2">
      <c r="D3022" s="139"/>
    </row>
    <row r="3023" spans="4:4" x14ac:dyDescent="0.2">
      <c r="D3023" s="139"/>
    </row>
    <row r="3024" spans="4:4" x14ac:dyDescent="0.2">
      <c r="D3024" s="139"/>
    </row>
    <row r="3025" spans="4:4" x14ac:dyDescent="0.2">
      <c r="D3025" s="139"/>
    </row>
    <row r="3026" spans="4:4" x14ac:dyDescent="0.2">
      <c r="D3026" s="139"/>
    </row>
    <row r="3027" spans="4:4" x14ac:dyDescent="0.2">
      <c r="D3027" s="139"/>
    </row>
    <row r="3028" spans="4:4" x14ac:dyDescent="0.2">
      <c r="D3028" s="139"/>
    </row>
    <row r="3029" spans="4:4" x14ac:dyDescent="0.2">
      <c r="D3029" s="139"/>
    </row>
    <row r="3030" spans="4:4" x14ac:dyDescent="0.2">
      <c r="D3030" s="139"/>
    </row>
    <row r="3031" spans="4:4" x14ac:dyDescent="0.2">
      <c r="D3031" s="139"/>
    </row>
    <row r="3032" spans="4:4" x14ac:dyDescent="0.2">
      <c r="D3032" s="139"/>
    </row>
    <row r="3033" spans="4:4" x14ac:dyDescent="0.2">
      <c r="D3033" s="139"/>
    </row>
    <row r="3034" spans="4:4" x14ac:dyDescent="0.2">
      <c r="D3034" s="139"/>
    </row>
    <row r="3035" spans="4:4" x14ac:dyDescent="0.2">
      <c r="D3035" s="139"/>
    </row>
    <row r="3036" spans="4:4" x14ac:dyDescent="0.2">
      <c r="D3036" s="139"/>
    </row>
    <row r="3037" spans="4:4" x14ac:dyDescent="0.2">
      <c r="D3037" s="139"/>
    </row>
    <row r="3038" spans="4:4" x14ac:dyDescent="0.2">
      <c r="D3038" s="139"/>
    </row>
    <row r="3039" spans="4:4" x14ac:dyDescent="0.2">
      <c r="D3039" s="139"/>
    </row>
    <row r="3040" spans="4:4" x14ac:dyDescent="0.2">
      <c r="D3040" s="139"/>
    </row>
    <row r="3041" spans="4:4" x14ac:dyDescent="0.2">
      <c r="D3041" s="139"/>
    </row>
    <row r="3042" spans="4:4" x14ac:dyDescent="0.2">
      <c r="D3042" s="139"/>
    </row>
    <row r="3043" spans="4:4" x14ac:dyDescent="0.2">
      <c r="D3043" s="139"/>
    </row>
    <row r="3044" spans="4:4" x14ac:dyDescent="0.2">
      <c r="D3044" s="139"/>
    </row>
    <row r="3045" spans="4:4" x14ac:dyDescent="0.2">
      <c r="D3045" s="139"/>
    </row>
    <row r="3046" spans="4:4" x14ac:dyDescent="0.2">
      <c r="D3046" s="139"/>
    </row>
    <row r="3047" spans="4:4" x14ac:dyDescent="0.2">
      <c r="D3047" s="139"/>
    </row>
    <row r="3048" spans="4:4" x14ac:dyDescent="0.2">
      <c r="D3048" s="139"/>
    </row>
    <row r="3049" spans="4:4" x14ac:dyDescent="0.2">
      <c r="D3049" s="139"/>
    </row>
    <row r="3050" spans="4:4" x14ac:dyDescent="0.2">
      <c r="D3050" s="139"/>
    </row>
    <row r="3051" spans="4:4" x14ac:dyDescent="0.2">
      <c r="D3051" s="139"/>
    </row>
    <row r="3052" spans="4:4" x14ac:dyDescent="0.2">
      <c r="D3052" s="139"/>
    </row>
    <row r="3053" spans="4:4" x14ac:dyDescent="0.2">
      <c r="D3053" s="139"/>
    </row>
    <row r="3054" spans="4:4" x14ac:dyDescent="0.2">
      <c r="D3054" s="139"/>
    </row>
    <row r="3055" spans="4:4" x14ac:dyDescent="0.2">
      <c r="D3055" s="139"/>
    </row>
    <row r="3056" spans="4:4" x14ac:dyDescent="0.2">
      <c r="D3056" s="139"/>
    </row>
    <row r="3057" spans="4:4" x14ac:dyDescent="0.2">
      <c r="D3057" s="139"/>
    </row>
    <row r="3058" spans="4:4" x14ac:dyDescent="0.2">
      <c r="D3058" s="139"/>
    </row>
    <row r="3059" spans="4:4" x14ac:dyDescent="0.2">
      <c r="D3059" s="139"/>
    </row>
    <row r="3060" spans="4:4" x14ac:dyDescent="0.2">
      <c r="D3060" s="139"/>
    </row>
    <row r="3061" spans="4:4" x14ac:dyDescent="0.2">
      <c r="D3061" s="139"/>
    </row>
    <row r="3062" spans="4:4" x14ac:dyDescent="0.2">
      <c r="D3062" s="139"/>
    </row>
    <row r="3063" spans="4:4" x14ac:dyDescent="0.2">
      <c r="D3063" s="139"/>
    </row>
    <row r="3064" spans="4:4" x14ac:dyDescent="0.2">
      <c r="D3064" s="139"/>
    </row>
    <row r="3065" spans="4:4" x14ac:dyDescent="0.2">
      <c r="D3065" s="139"/>
    </row>
    <row r="3066" spans="4:4" x14ac:dyDescent="0.2">
      <c r="D3066" s="139"/>
    </row>
    <row r="3067" spans="4:4" x14ac:dyDescent="0.2">
      <c r="D3067" s="139"/>
    </row>
    <row r="3068" spans="4:4" x14ac:dyDescent="0.2">
      <c r="D3068" s="139"/>
    </row>
    <row r="3069" spans="4:4" x14ac:dyDescent="0.2">
      <c r="D3069" s="139"/>
    </row>
    <row r="3070" spans="4:4" x14ac:dyDescent="0.2">
      <c r="D3070" s="139"/>
    </row>
    <row r="3071" spans="4:4" x14ac:dyDescent="0.2">
      <c r="D3071" s="139"/>
    </row>
    <row r="3072" spans="4:4" x14ac:dyDescent="0.2">
      <c r="D3072" s="139"/>
    </row>
    <row r="3073" spans="4:4" x14ac:dyDescent="0.2">
      <c r="D3073" s="139"/>
    </row>
    <row r="3074" spans="4:4" x14ac:dyDescent="0.2">
      <c r="D3074" s="139"/>
    </row>
    <row r="3075" spans="4:4" x14ac:dyDescent="0.2">
      <c r="D3075" s="139"/>
    </row>
    <row r="3076" spans="4:4" x14ac:dyDescent="0.2">
      <c r="D3076" s="139"/>
    </row>
    <row r="3077" spans="4:4" x14ac:dyDescent="0.2">
      <c r="D3077" s="139"/>
    </row>
    <row r="3078" spans="4:4" x14ac:dyDescent="0.2">
      <c r="D3078" s="139"/>
    </row>
    <row r="3079" spans="4:4" x14ac:dyDescent="0.2">
      <c r="D3079" s="139"/>
    </row>
    <row r="3080" spans="4:4" x14ac:dyDescent="0.2">
      <c r="D3080" s="139"/>
    </row>
    <row r="3081" spans="4:4" x14ac:dyDescent="0.2">
      <c r="D3081" s="139"/>
    </row>
    <row r="3082" spans="4:4" x14ac:dyDescent="0.2">
      <c r="D3082" s="139"/>
    </row>
    <row r="3083" spans="4:4" x14ac:dyDescent="0.2">
      <c r="D3083" s="139"/>
    </row>
    <row r="3084" spans="4:4" x14ac:dyDescent="0.2">
      <c r="D3084" s="139"/>
    </row>
    <row r="3085" spans="4:4" x14ac:dyDescent="0.2">
      <c r="D3085" s="139"/>
    </row>
    <row r="3086" spans="4:4" x14ac:dyDescent="0.2">
      <c r="D3086" s="139"/>
    </row>
    <row r="3087" spans="4:4" x14ac:dyDescent="0.2">
      <c r="D3087" s="139"/>
    </row>
    <row r="3088" spans="4:4" x14ac:dyDescent="0.2">
      <c r="D3088" s="139"/>
    </row>
    <row r="3089" spans="4:4" x14ac:dyDescent="0.2">
      <c r="D3089" s="139"/>
    </row>
    <row r="3090" spans="4:4" x14ac:dyDescent="0.2">
      <c r="D3090" s="139"/>
    </row>
    <row r="3091" spans="4:4" x14ac:dyDescent="0.2">
      <c r="D3091" s="139"/>
    </row>
    <row r="3092" spans="4:4" x14ac:dyDescent="0.2">
      <c r="D3092" s="139"/>
    </row>
    <row r="3093" spans="4:4" x14ac:dyDescent="0.2">
      <c r="D3093" s="139"/>
    </row>
    <row r="3094" spans="4:4" x14ac:dyDescent="0.2">
      <c r="D3094" s="139"/>
    </row>
    <row r="3095" spans="4:4" x14ac:dyDescent="0.2">
      <c r="D3095" s="139"/>
    </row>
    <row r="3096" spans="4:4" x14ac:dyDescent="0.2">
      <c r="D3096" s="139"/>
    </row>
    <row r="3097" spans="4:4" x14ac:dyDescent="0.2">
      <c r="D3097" s="139"/>
    </row>
    <row r="3098" spans="4:4" x14ac:dyDescent="0.2">
      <c r="D3098" s="139"/>
    </row>
    <row r="3099" spans="4:4" x14ac:dyDescent="0.2">
      <c r="D3099" s="139"/>
    </row>
    <row r="3100" spans="4:4" x14ac:dyDescent="0.2">
      <c r="D3100" s="139"/>
    </row>
    <row r="3101" spans="4:4" x14ac:dyDescent="0.2">
      <c r="D3101" s="139"/>
    </row>
    <row r="3102" spans="4:4" x14ac:dyDescent="0.2">
      <c r="D3102" s="139"/>
    </row>
    <row r="3103" spans="4:4" x14ac:dyDescent="0.2">
      <c r="D3103" s="139"/>
    </row>
    <row r="3104" spans="4:4" x14ac:dyDescent="0.2">
      <c r="D3104" s="139"/>
    </row>
    <row r="3105" spans="4:4" x14ac:dyDescent="0.2">
      <c r="D3105" s="139"/>
    </row>
    <row r="3106" spans="4:4" x14ac:dyDescent="0.2">
      <c r="D3106" s="139"/>
    </row>
    <row r="3107" spans="4:4" x14ac:dyDescent="0.2">
      <c r="D3107" s="139"/>
    </row>
    <row r="3108" spans="4:4" x14ac:dyDescent="0.2">
      <c r="D3108" s="139"/>
    </row>
    <row r="3109" spans="4:4" x14ac:dyDescent="0.2">
      <c r="D3109" s="139"/>
    </row>
    <row r="3110" spans="4:4" x14ac:dyDescent="0.2">
      <c r="D3110" s="139"/>
    </row>
    <row r="3111" spans="4:4" x14ac:dyDescent="0.2">
      <c r="D3111" s="139"/>
    </row>
    <row r="3112" spans="4:4" x14ac:dyDescent="0.2">
      <c r="D3112" s="139"/>
    </row>
    <row r="3113" spans="4:4" x14ac:dyDescent="0.2">
      <c r="D3113" s="139"/>
    </row>
    <row r="3114" spans="4:4" x14ac:dyDescent="0.2">
      <c r="D3114" s="139"/>
    </row>
    <row r="3115" spans="4:4" x14ac:dyDescent="0.2">
      <c r="D3115" s="139"/>
    </row>
    <row r="3116" spans="4:4" x14ac:dyDescent="0.2">
      <c r="D3116" s="139"/>
    </row>
    <row r="3117" spans="4:4" x14ac:dyDescent="0.2">
      <c r="D3117" s="139"/>
    </row>
    <row r="3118" spans="4:4" x14ac:dyDescent="0.2">
      <c r="D3118" s="139"/>
    </row>
    <row r="3119" spans="4:4" x14ac:dyDescent="0.2">
      <c r="D3119" s="139"/>
    </row>
    <row r="3120" spans="4:4" x14ac:dyDescent="0.2">
      <c r="D3120" s="139"/>
    </row>
    <row r="3121" spans="4:4" x14ac:dyDescent="0.2">
      <c r="D3121" s="139"/>
    </row>
    <row r="3122" spans="4:4" x14ac:dyDescent="0.2">
      <c r="D3122" s="139"/>
    </row>
    <row r="3123" spans="4:4" x14ac:dyDescent="0.2">
      <c r="D3123" s="139"/>
    </row>
    <row r="3124" spans="4:4" x14ac:dyDescent="0.2">
      <c r="D3124" s="139"/>
    </row>
    <row r="3125" spans="4:4" x14ac:dyDescent="0.2">
      <c r="D3125" s="139"/>
    </row>
    <row r="3126" spans="4:4" x14ac:dyDescent="0.2">
      <c r="D3126" s="139"/>
    </row>
    <row r="3127" spans="4:4" x14ac:dyDescent="0.2">
      <c r="D3127" s="139"/>
    </row>
    <row r="3128" spans="4:4" x14ac:dyDescent="0.2">
      <c r="D3128" s="139"/>
    </row>
    <row r="3129" spans="4:4" x14ac:dyDescent="0.2">
      <c r="D3129" s="139"/>
    </row>
    <row r="3130" spans="4:4" x14ac:dyDescent="0.2">
      <c r="D3130" s="139"/>
    </row>
    <row r="3131" spans="4:4" x14ac:dyDescent="0.2">
      <c r="D3131" s="139"/>
    </row>
    <row r="3132" spans="4:4" x14ac:dyDescent="0.2">
      <c r="D3132" s="139"/>
    </row>
    <row r="3133" spans="4:4" x14ac:dyDescent="0.2">
      <c r="D3133" s="139"/>
    </row>
    <row r="3134" spans="4:4" x14ac:dyDescent="0.2">
      <c r="D3134" s="139"/>
    </row>
    <row r="3135" spans="4:4" x14ac:dyDescent="0.2">
      <c r="D3135" s="139"/>
    </row>
    <row r="3136" spans="4:4" x14ac:dyDescent="0.2">
      <c r="D3136" s="139"/>
    </row>
    <row r="3137" spans="4:4" x14ac:dyDescent="0.2">
      <c r="D3137" s="139"/>
    </row>
    <row r="3138" spans="4:4" x14ac:dyDescent="0.2">
      <c r="D3138" s="139"/>
    </row>
    <row r="3139" spans="4:4" x14ac:dyDescent="0.2">
      <c r="D3139" s="139"/>
    </row>
    <row r="3140" spans="4:4" x14ac:dyDescent="0.2">
      <c r="D3140" s="139"/>
    </row>
    <row r="3141" spans="4:4" x14ac:dyDescent="0.2">
      <c r="D3141" s="139"/>
    </row>
    <row r="3142" spans="4:4" x14ac:dyDescent="0.2">
      <c r="D3142" s="139"/>
    </row>
    <row r="3143" spans="4:4" x14ac:dyDescent="0.2">
      <c r="D3143" s="139"/>
    </row>
    <row r="3144" spans="4:4" x14ac:dyDescent="0.2">
      <c r="D3144" s="139"/>
    </row>
    <row r="3145" spans="4:4" x14ac:dyDescent="0.2">
      <c r="D3145" s="139"/>
    </row>
    <row r="3146" spans="4:4" x14ac:dyDescent="0.2">
      <c r="D3146" s="139"/>
    </row>
    <row r="3147" spans="4:4" x14ac:dyDescent="0.2">
      <c r="D3147" s="139"/>
    </row>
    <row r="3148" spans="4:4" x14ac:dyDescent="0.2">
      <c r="D3148" s="139"/>
    </row>
    <row r="3149" spans="4:4" x14ac:dyDescent="0.2">
      <c r="D3149" s="139"/>
    </row>
    <row r="3150" spans="4:4" x14ac:dyDescent="0.2">
      <c r="D3150" s="139"/>
    </row>
    <row r="3151" spans="4:4" x14ac:dyDescent="0.2">
      <c r="D3151" s="139"/>
    </row>
    <row r="3152" spans="4:4" x14ac:dyDescent="0.2">
      <c r="D3152" s="139"/>
    </row>
    <row r="3153" spans="4:4" x14ac:dyDescent="0.2">
      <c r="D3153" s="139"/>
    </row>
    <row r="3154" spans="4:4" x14ac:dyDescent="0.2">
      <c r="D3154" s="139"/>
    </row>
    <row r="3155" spans="4:4" x14ac:dyDescent="0.2">
      <c r="D3155" s="139"/>
    </row>
    <row r="3156" spans="4:4" x14ac:dyDescent="0.2">
      <c r="D3156" s="139"/>
    </row>
    <row r="3157" spans="4:4" x14ac:dyDescent="0.2">
      <c r="D3157" s="139"/>
    </row>
    <row r="3158" spans="4:4" x14ac:dyDescent="0.2">
      <c r="D3158" s="139"/>
    </row>
    <row r="3159" spans="4:4" x14ac:dyDescent="0.2">
      <c r="D3159" s="139"/>
    </row>
    <row r="3160" spans="4:4" x14ac:dyDescent="0.2">
      <c r="D3160" s="139"/>
    </row>
    <row r="3161" spans="4:4" x14ac:dyDescent="0.2">
      <c r="D3161" s="139"/>
    </row>
    <row r="3162" spans="4:4" x14ac:dyDescent="0.2">
      <c r="D3162" s="139"/>
    </row>
    <row r="3163" spans="4:4" x14ac:dyDescent="0.2">
      <c r="D3163" s="139"/>
    </row>
    <row r="3164" spans="4:4" x14ac:dyDescent="0.2">
      <c r="D3164" s="139"/>
    </row>
    <row r="3165" spans="4:4" x14ac:dyDescent="0.2">
      <c r="D3165" s="139"/>
    </row>
    <row r="3166" spans="4:4" x14ac:dyDescent="0.2">
      <c r="D3166" s="139"/>
    </row>
    <row r="3167" spans="4:4" x14ac:dyDescent="0.2">
      <c r="D3167" s="139"/>
    </row>
    <row r="3168" spans="4:4" x14ac:dyDescent="0.2">
      <c r="D3168" s="139"/>
    </row>
    <row r="3169" spans="4:4" x14ac:dyDescent="0.2">
      <c r="D3169" s="139"/>
    </row>
    <row r="3170" spans="4:4" x14ac:dyDescent="0.2">
      <c r="D3170" s="139"/>
    </row>
    <row r="3171" spans="4:4" x14ac:dyDescent="0.2">
      <c r="D3171" s="139"/>
    </row>
    <row r="3172" spans="4:4" x14ac:dyDescent="0.2">
      <c r="D3172" s="139"/>
    </row>
    <row r="3173" spans="4:4" x14ac:dyDescent="0.2">
      <c r="D3173" s="139"/>
    </row>
    <row r="3174" spans="4:4" x14ac:dyDescent="0.2">
      <c r="D3174" s="139"/>
    </row>
    <row r="3175" spans="4:4" x14ac:dyDescent="0.2">
      <c r="D3175" s="139"/>
    </row>
    <row r="3176" spans="4:4" x14ac:dyDescent="0.2">
      <c r="D3176" s="139"/>
    </row>
    <row r="3177" spans="4:4" x14ac:dyDescent="0.2">
      <c r="D3177" s="139"/>
    </row>
    <row r="3178" spans="4:4" x14ac:dyDescent="0.2">
      <c r="D3178" s="139"/>
    </row>
    <row r="3179" spans="4:4" x14ac:dyDescent="0.2">
      <c r="D3179" s="139"/>
    </row>
    <row r="3180" spans="4:4" x14ac:dyDescent="0.2">
      <c r="D3180" s="139"/>
    </row>
    <row r="3181" spans="4:4" x14ac:dyDescent="0.2">
      <c r="D3181" s="139"/>
    </row>
    <row r="3182" spans="4:4" x14ac:dyDescent="0.2">
      <c r="D3182" s="139"/>
    </row>
    <row r="3183" spans="4:4" x14ac:dyDescent="0.2">
      <c r="D3183" s="139"/>
    </row>
    <row r="3184" spans="4:4" x14ac:dyDescent="0.2">
      <c r="D3184" s="139"/>
    </row>
    <row r="3185" spans="4:4" x14ac:dyDescent="0.2">
      <c r="D3185" s="139"/>
    </row>
    <row r="3186" spans="4:4" x14ac:dyDescent="0.2">
      <c r="D3186" s="139"/>
    </row>
    <row r="3187" spans="4:4" x14ac:dyDescent="0.2">
      <c r="D3187" s="139"/>
    </row>
    <row r="3188" spans="4:4" x14ac:dyDescent="0.2">
      <c r="D3188" s="139"/>
    </row>
    <row r="3189" spans="4:4" x14ac:dyDescent="0.2">
      <c r="D3189" s="139"/>
    </row>
    <row r="3190" spans="4:4" x14ac:dyDescent="0.2">
      <c r="D3190" s="139"/>
    </row>
    <row r="3191" spans="4:4" x14ac:dyDescent="0.2">
      <c r="D3191" s="139"/>
    </row>
    <row r="3192" spans="4:4" x14ac:dyDescent="0.2">
      <c r="D3192" s="139"/>
    </row>
    <row r="3193" spans="4:4" x14ac:dyDescent="0.2">
      <c r="D3193" s="139"/>
    </row>
    <row r="3194" spans="4:4" x14ac:dyDescent="0.2">
      <c r="D3194" s="139"/>
    </row>
    <row r="3195" spans="4:4" x14ac:dyDescent="0.2">
      <c r="D3195" s="139"/>
    </row>
    <row r="3196" spans="4:4" x14ac:dyDescent="0.2">
      <c r="D3196" s="139"/>
    </row>
    <row r="3197" spans="4:4" x14ac:dyDescent="0.2">
      <c r="D3197" s="139"/>
    </row>
    <row r="3198" spans="4:4" x14ac:dyDescent="0.2">
      <c r="D3198" s="139"/>
    </row>
    <row r="3199" spans="4:4" x14ac:dyDescent="0.2">
      <c r="D3199" s="139"/>
    </row>
    <row r="3200" spans="4:4" x14ac:dyDescent="0.2">
      <c r="D3200" s="139"/>
    </row>
    <row r="3201" spans="4:4" x14ac:dyDescent="0.2">
      <c r="D3201" s="139"/>
    </row>
    <row r="3202" spans="4:4" x14ac:dyDescent="0.2">
      <c r="D3202" s="139"/>
    </row>
    <row r="3203" spans="4:4" x14ac:dyDescent="0.2">
      <c r="D3203" s="139"/>
    </row>
    <row r="3204" spans="4:4" x14ac:dyDescent="0.2">
      <c r="D3204" s="139"/>
    </row>
    <row r="3205" spans="4:4" x14ac:dyDescent="0.2">
      <c r="D3205" s="139"/>
    </row>
    <row r="3206" spans="4:4" x14ac:dyDescent="0.2">
      <c r="D3206" s="139"/>
    </row>
    <row r="3207" spans="4:4" x14ac:dyDescent="0.2">
      <c r="D3207" s="139"/>
    </row>
    <row r="3208" spans="4:4" x14ac:dyDescent="0.2">
      <c r="D3208" s="139"/>
    </row>
    <row r="3209" spans="4:4" x14ac:dyDescent="0.2">
      <c r="D3209" s="139"/>
    </row>
    <row r="3210" spans="4:4" x14ac:dyDescent="0.2">
      <c r="D3210" s="139"/>
    </row>
    <row r="3211" spans="4:4" x14ac:dyDescent="0.2">
      <c r="D3211" s="139"/>
    </row>
    <row r="3212" spans="4:4" x14ac:dyDescent="0.2">
      <c r="D3212" s="139"/>
    </row>
    <row r="3213" spans="4:4" x14ac:dyDescent="0.2">
      <c r="D3213" s="139"/>
    </row>
    <row r="3214" spans="4:4" x14ac:dyDescent="0.2">
      <c r="D3214" s="139"/>
    </row>
    <row r="3215" spans="4:4" x14ac:dyDescent="0.2">
      <c r="D3215" s="139"/>
    </row>
    <row r="3216" spans="4:4" x14ac:dyDescent="0.2">
      <c r="D3216" s="139"/>
    </row>
    <row r="3217" spans="4:4" x14ac:dyDescent="0.2">
      <c r="D3217" s="139"/>
    </row>
    <row r="3218" spans="4:4" x14ac:dyDescent="0.2">
      <c r="D3218" s="139"/>
    </row>
    <row r="3219" spans="4:4" x14ac:dyDescent="0.2">
      <c r="D3219" s="139"/>
    </row>
    <row r="3220" spans="4:4" x14ac:dyDescent="0.2">
      <c r="D3220" s="139"/>
    </row>
    <row r="3221" spans="4:4" x14ac:dyDescent="0.2">
      <c r="D3221" s="139"/>
    </row>
    <row r="3222" spans="4:4" x14ac:dyDescent="0.2">
      <c r="D3222" s="139"/>
    </row>
    <row r="3223" spans="4:4" x14ac:dyDescent="0.2">
      <c r="D3223" s="139"/>
    </row>
    <row r="3224" spans="4:4" x14ac:dyDescent="0.2">
      <c r="D3224" s="139"/>
    </row>
    <row r="3225" spans="4:4" x14ac:dyDescent="0.2">
      <c r="D3225" s="139"/>
    </row>
    <row r="3226" spans="4:4" x14ac:dyDescent="0.2">
      <c r="D3226" s="139"/>
    </row>
    <row r="3227" spans="4:4" x14ac:dyDescent="0.2">
      <c r="D3227" s="139"/>
    </row>
    <row r="3228" spans="4:4" x14ac:dyDescent="0.2">
      <c r="D3228" s="139"/>
    </row>
    <row r="3229" spans="4:4" x14ac:dyDescent="0.2">
      <c r="D3229" s="139"/>
    </row>
    <row r="3230" spans="4:4" x14ac:dyDescent="0.2">
      <c r="D3230" s="139"/>
    </row>
    <row r="3231" spans="4:4" x14ac:dyDescent="0.2">
      <c r="D3231" s="139"/>
    </row>
    <row r="3232" spans="4:4" x14ac:dyDescent="0.2">
      <c r="D3232" s="139"/>
    </row>
    <row r="3233" spans="4:4" x14ac:dyDescent="0.2">
      <c r="D3233" s="139"/>
    </row>
    <row r="3234" spans="4:4" x14ac:dyDescent="0.2">
      <c r="D3234" s="139"/>
    </row>
    <row r="3235" spans="4:4" x14ac:dyDescent="0.2">
      <c r="D3235" s="139"/>
    </row>
    <row r="3236" spans="4:4" x14ac:dyDescent="0.2">
      <c r="D3236" s="139"/>
    </row>
    <row r="3237" spans="4:4" x14ac:dyDescent="0.2">
      <c r="D3237" s="139"/>
    </row>
    <row r="3238" spans="4:4" x14ac:dyDescent="0.2">
      <c r="D3238" s="139"/>
    </row>
    <row r="3239" spans="4:4" x14ac:dyDescent="0.2">
      <c r="D3239" s="139"/>
    </row>
    <row r="3240" spans="4:4" x14ac:dyDescent="0.2">
      <c r="D3240" s="139"/>
    </row>
    <row r="3241" spans="4:4" x14ac:dyDescent="0.2">
      <c r="D3241" s="139"/>
    </row>
    <row r="3242" spans="4:4" x14ac:dyDescent="0.2">
      <c r="D3242" s="139"/>
    </row>
    <row r="3243" spans="4:4" x14ac:dyDescent="0.2">
      <c r="D3243" s="139"/>
    </row>
    <row r="3244" spans="4:4" x14ac:dyDescent="0.2">
      <c r="D3244" s="139"/>
    </row>
    <row r="3245" spans="4:4" x14ac:dyDescent="0.2">
      <c r="D3245" s="139"/>
    </row>
    <row r="3246" spans="4:4" x14ac:dyDescent="0.2">
      <c r="D3246" s="139"/>
    </row>
    <row r="3247" spans="4:4" x14ac:dyDescent="0.2">
      <c r="D3247" s="139"/>
    </row>
    <row r="3248" spans="4:4" x14ac:dyDescent="0.2">
      <c r="D3248" s="139"/>
    </row>
    <row r="3249" spans="4:4" x14ac:dyDescent="0.2">
      <c r="D3249" s="139"/>
    </row>
    <row r="3250" spans="4:4" x14ac:dyDescent="0.2">
      <c r="D3250" s="139"/>
    </row>
    <row r="3251" spans="4:4" x14ac:dyDescent="0.2">
      <c r="D3251" s="139"/>
    </row>
    <row r="3252" spans="4:4" x14ac:dyDescent="0.2">
      <c r="D3252" s="139"/>
    </row>
    <row r="3253" spans="4:4" x14ac:dyDescent="0.2">
      <c r="D3253" s="139"/>
    </row>
    <row r="3254" spans="4:4" x14ac:dyDescent="0.2">
      <c r="D3254" s="139"/>
    </row>
    <row r="3255" spans="4:4" x14ac:dyDescent="0.2">
      <c r="D3255" s="139"/>
    </row>
    <row r="3256" spans="4:4" x14ac:dyDescent="0.2">
      <c r="D3256" s="139"/>
    </row>
    <row r="3257" spans="4:4" x14ac:dyDescent="0.2">
      <c r="D3257" s="139"/>
    </row>
    <row r="3258" spans="4:4" x14ac:dyDescent="0.2">
      <c r="D3258" s="139"/>
    </row>
    <row r="3259" spans="4:4" x14ac:dyDescent="0.2">
      <c r="D3259" s="139"/>
    </row>
    <row r="3260" spans="4:4" x14ac:dyDescent="0.2">
      <c r="D3260" s="139"/>
    </row>
    <row r="3261" spans="4:4" x14ac:dyDescent="0.2">
      <c r="D3261" s="139"/>
    </row>
    <row r="3262" spans="4:4" x14ac:dyDescent="0.2">
      <c r="D3262" s="139"/>
    </row>
    <row r="3263" spans="4:4" x14ac:dyDescent="0.2">
      <c r="D3263" s="139"/>
    </row>
    <row r="3264" spans="4:4" x14ac:dyDescent="0.2">
      <c r="D3264" s="139"/>
    </row>
    <row r="3265" spans="4:4" x14ac:dyDescent="0.2">
      <c r="D3265" s="139"/>
    </row>
    <row r="3266" spans="4:4" x14ac:dyDescent="0.2">
      <c r="D3266" s="139"/>
    </row>
    <row r="3267" spans="4:4" x14ac:dyDescent="0.2">
      <c r="D3267" s="139"/>
    </row>
    <row r="3268" spans="4:4" x14ac:dyDescent="0.2">
      <c r="D3268" s="139"/>
    </row>
    <row r="3269" spans="4:4" x14ac:dyDescent="0.2">
      <c r="D3269" s="139"/>
    </row>
    <row r="3270" spans="4:4" x14ac:dyDescent="0.2">
      <c r="D3270" s="139"/>
    </row>
    <row r="3271" spans="4:4" x14ac:dyDescent="0.2">
      <c r="D3271" s="139"/>
    </row>
    <row r="3272" spans="4:4" x14ac:dyDescent="0.2">
      <c r="D3272" s="139"/>
    </row>
    <row r="3273" spans="4:4" x14ac:dyDescent="0.2">
      <c r="D3273" s="139"/>
    </row>
    <row r="3274" spans="4:4" x14ac:dyDescent="0.2">
      <c r="D3274" s="139"/>
    </row>
    <row r="3275" spans="4:4" x14ac:dyDescent="0.2">
      <c r="D3275" s="139"/>
    </row>
    <row r="3276" spans="4:4" x14ac:dyDescent="0.2">
      <c r="D3276" s="139"/>
    </row>
    <row r="3277" spans="4:4" x14ac:dyDescent="0.2">
      <c r="D3277" s="139"/>
    </row>
    <row r="3278" spans="4:4" x14ac:dyDescent="0.2">
      <c r="D3278" s="139"/>
    </row>
    <row r="3279" spans="4:4" x14ac:dyDescent="0.2">
      <c r="D3279" s="139"/>
    </row>
    <row r="3280" spans="4:4" x14ac:dyDescent="0.2">
      <c r="D3280" s="139"/>
    </row>
    <row r="3281" spans="4:4" x14ac:dyDescent="0.2">
      <c r="D3281" s="139"/>
    </row>
    <row r="3282" spans="4:4" x14ac:dyDescent="0.2">
      <c r="D3282" s="139"/>
    </row>
    <row r="3283" spans="4:4" x14ac:dyDescent="0.2">
      <c r="D3283" s="139"/>
    </row>
    <row r="3284" spans="4:4" x14ac:dyDescent="0.2">
      <c r="D3284" s="139"/>
    </row>
    <row r="3285" spans="4:4" x14ac:dyDescent="0.2">
      <c r="D3285" s="139"/>
    </row>
    <row r="3286" spans="4:4" x14ac:dyDescent="0.2">
      <c r="D3286" s="139"/>
    </row>
    <row r="3287" spans="4:4" x14ac:dyDescent="0.2">
      <c r="D3287" s="139"/>
    </row>
    <row r="3288" spans="4:4" x14ac:dyDescent="0.2">
      <c r="D3288" s="139"/>
    </row>
    <row r="3289" spans="4:4" x14ac:dyDescent="0.2">
      <c r="D3289" s="139"/>
    </row>
    <row r="3290" spans="4:4" x14ac:dyDescent="0.2">
      <c r="D3290" s="139"/>
    </row>
    <row r="3291" spans="4:4" x14ac:dyDescent="0.2">
      <c r="D3291" s="139"/>
    </row>
    <row r="3292" spans="4:4" x14ac:dyDescent="0.2">
      <c r="D3292" s="139"/>
    </row>
    <row r="3293" spans="4:4" x14ac:dyDescent="0.2">
      <c r="D3293" s="139"/>
    </row>
    <row r="3294" spans="4:4" x14ac:dyDescent="0.2">
      <c r="D3294" s="139"/>
    </row>
    <row r="3295" spans="4:4" x14ac:dyDescent="0.2">
      <c r="D3295" s="139"/>
    </row>
    <row r="3296" spans="4:4" x14ac:dyDescent="0.2">
      <c r="D3296" s="139"/>
    </row>
    <row r="3297" spans="4:4" x14ac:dyDescent="0.2">
      <c r="D3297" s="139"/>
    </row>
    <row r="3298" spans="4:4" x14ac:dyDescent="0.2">
      <c r="D3298" s="139"/>
    </row>
    <row r="3299" spans="4:4" x14ac:dyDescent="0.2">
      <c r="D3299" s="139"/>
    </row>
    <row r="3300" spans="4:4" x14ac:dyDescent="0.2">
      <c r="D3300" s="139"/>
    </row>
    <row r="3301" spans="4:4" x14ac:dyDescent="0.2">
      <c r="D3301" s="139"/>
    </row>
    <row r="3302" spans="4:4" x14ac:dyDescent="0.2">
      <c r="D3302" s="139"/>
    </row>
    <row r="3303" spans="4:4" x14ac:dyDescent="0.2">
      <c r="D3303" s="139"/>
    </row>
    <row r="3304" spans="4:4" x14ac:dyDescent="0.2">
      <c r="D3304" s="139"/>
    </row>
    <row r="3305" spans="4:4" x14ac:dyDescent="0.2">
      <c r="D3305" s="139"/>
    </row>
    <row r="3306" spans="4:4" x14ac:dyDescent="0.2">
      <c r="D3306" s="139"/>
    </row>
    <row r="3307" spans="4:4" x14ac:dyDescent="0.2">
      <c r="D3307" s="139"/>
    </row>
    <row r="3308" spans="4:4" x14ac:dyDescent="0.2">
      <c r="D3308" s="139"/>
    </row>
    <row r="3309" spans="4:4" x14ac:dyDescent="0.2">
      <c r="D3309" s="139"/>
    </row>
    <row r="3310" spans="4:4" x14ac:dyDescent="0.2">
      <c r="D3310" s="139"/>
    </row>
    <row r="3311" spans="4:4" x14ac:dyDescent="0.2">
      <c r="D3311" s="139"/>
    </row>
    <row r="3312" spans="4:4" x14ac:dyDescent="0.2">
      <c r="D3312" s="139"/>
    </row>
    <row r="3313" spans="4:4" x14ac:dyDescent="0.2">
      <c r="D3313" s="139"/>
    </row>
    <row r="3314" spans="4:4" x14ac:dyDescent="0.2">
      <c r="D3314" s="139"/>
    </row>
    <row r="3315" spans="4:4" x14ac:dyDescent="0.2">
      <c r="D3315" s="139"/>
    </row>
    <row r="3316" spans="4:4" x14ac:dyDescent="0.2">
      <c r="D3316" s="139"/>
    </row>
    <row r="3317" spans="4:4" x14ac:dyDescent="0.2">
      <c r="D3317" s="139"/>
    </row>
    <row r="3318" spans="4:4" x14ac:dyDescent="0.2">
      <c r="D3318" s="139"/>
    </row>
    <row r="3319" spans="4:4" x14ac:dyDescent="0.2">
      <c r="D3319" s="139"/>
    </row>
    <row r="3320" spans="4:4" x14ac:dyDescent="0.2">
      <c r="D3320" s="139"/>
    </row>
    <row r="3321" spans="4:4" x14ac:dyDescent="0.2">
      <c r="D3321" s="139"/>
    </row>
    <row r="3322" spans="4:4" x14ac:dyDescent="0.2">
      <c r="D3322" s="139"/>
    </row>
    <row r="3323" spans="4:4" x14ac:dyDescent="0.2">
      <c r="D3323" s="139"/>
    </row>
    <row r="3324" spans="4:4" x14ac:dyDescent="0.2">
      <c r="D3324" s="139"/>
    </row>
    <row r="3325" spans="4:4" x14ac:dyDescent="0.2">
      <c r="D3325" s="139"/>
    </row>
    <row r="3326" spans="4:4" x14ac:dyDescent="0.2">
      <c r="D3326" s="139"/>
    </row>
    <row r="3327" spans="4:4" x14ac:dyDescent="0.2">
      <c r="D3327" s="139"/>
    </row>
    <row r="3328" spans="4:4" x14ac:dyDescent="0.2">
      <c r="D3328" s="139"/>
    </row>
    <row r="3329" spans="4:4" x14ac:dyDescent="0.2">
      <c r="D3329" s="139"/>
    </row>
    <row r="3330" spans="4:4" x14ac:dyDescent="0.2">
      <c r="D3330" s="139"/>
    </row>
    <row r="3331" spans="4:4" x14ac:dyDescent="0.2">
      <c r="D3331" s="139"/>
    </row>
    <row r="3332" spans="4:4" x14ac:dyDescent="0.2">
      <c r="D3332" s="139"/>
    </row>
    <row r="3333" spans="4:4" x14ac:dyDescent="0.2">
      <c r="D3333" s="139"/>
    </row>
    <row r="3334" spans="4:4" x14ac:dyDescent="0.2">
      <c r="D3334" s="139"/>
    </row>
    <row r="3335" spans="4:4" x14ac:dyDescent="0.2">
      <c r="D3335" s="139"/>
    </row>
    <row r="3336" spans="4:4" x14ac:dyDescent="0.2">
      <c r="D3336" s="139"/>
    </row>
    <row r="3337" spans="4:4" x14ac:dyDescent="0.2">
      <c r="D3337" s="139"/>
    </row>
    <row r="3338" spans="4:4" x14ac:dyDescent="0.2">
      <c r="D3338" s="139"/>
    </row>
    <row r="3339" spans="4:4" x14ac:dyDescent="0.2">
      <c r="D3339" s="139"/>
    </row>
    <row r="3340" spans="4:4" x14ac:dyDescent="0.2">
      <c r="D3340" s="139"/>
    </row>
    <row r="3341" spans="4:4" x14ac:dyDescent="0.2">
      <c r="D3341" s="139"/>
    </row>
    <row r="3342" spans="4:4" x14ac:dyDescent="0.2">
      <c r="D3342" s="139"/>
    </row>
    <row r="3343" spans="4:4" x14ac:dyDescent="0.2">
      <c r="D3343" s="139"/>
    </row>
    <row r="3344" spans="4:4" x14ac:dyDescent="0.2">
      <c r="D3344" s="139"/>
    </row>
    <row r="3345" spans="4:4" x14ac:dyDescent="0.2">
      <c r="D3345" s="139"/>
    </row>
    <row r="3346" spans="4:4" x14ac:dyDescent="0.2">
      <c r="D3346" s="139"/>
    </row>
    <row r="3347" spans="4:4" x14ac:dyDescent="0.2">
      <c r="D3347" s="139"/>
    </row>
    <row r="3348" spans="4:4" x14ac:dyDescent="0.2">
      <c r="D3348" s="139"/>
    </row>
    <row r="3349" spans="4:4" x14ac:dyDescent="0.2">
      <c r="D3349" s="139"/>
    </row>
    <row r="3350" spans="4:4" x14ac:dyDescent="0.2">
      <c r="D3350" s="139"/>
    </row>
    <row r="3351" spans="4:4" x14ac:dyDescent="0.2">
      <c r="D3351" s="139"/>
    </row>
    <row r="3352" spans="4:4" x14ac:dyDescent="0.2">
      <c r="D3352" s="139"/>
    </row>
    <row r="3353" spans="4:4" x14ac:dyDescent="0.2">
      <c r="D3353" s="139"/>
    </row>
    <row r="3354" spans="4:4" x14ac:dyDescent="0.2">
      <c r="D3354" s="139"/>
    </row>
    <row r="3355" spans="4:4" x14ac:dyDescent="0.2">
      <c r="D3355" s="139"/>
    </row>
    <row r="3356" spans="4:4" x14ac:dyDescent="0.2">
      <c r="D3356" s="139"/>
    </row>
    <row r="3357" spans="4:4" x14ac:dyDescent="0.2">
      <c r="D3357" s="139"/>
    </row>
    <row r="3358" spans="4:4" x14ac:dyDescent="0.2">
      <c r="D3358" s="139"/>
    </row>
    <row r="3359" spans="4:4" x14ac:dyDescent="0.2">
      <c r="D3359" s="139"/>
    </row>
    <row r="3360" spans="4:4" x14ac:dyDescent="0.2">
      <c r="D3360" s="139"/>
    </row>
    <row r="3361" spans="4:4" x14ac:dyDescent="0.2">
      <c r="D3361" s="139"/>
    </row>
    <row r="3362" spans="4:4" x14ac:dyDescent="0.2">
      <c r="D3362" s="139"/>
    </row>
    <row r="3363" spans="4:4" x14ac:dyDescent="0.2">
      <c r="D3363" s="139"/>
    </row>
    <row r="3364" spans="4:4" x14ac:dyDescent="0.2">
      <c r="D3364" s="139"/>
    </row>
    <row r="3365" spans="4:4" x14ac:dyDescent="0.2">
      <c r="D3365" s="139"/>
    </row>
    <row r="3366" spans="4:4" x14ac:dyDescent="0.2">
      <c r="D3366" s="139"/>
    </row>
    <row r="3367" spans="4:4" x14ac:dyDescent="0.2">
      <c r="D3367" s="139"/>
    </row>
    <row r="3368" spans="4:4" x14ac:dyDescent="0.2">
      <c r="D3368" s="139"/>
    </row>
    <row r="3369" spans="4:4" x14ac:dyDescent="0.2">
      <c r="D3369" s="139"/>
    </row>
    <row r="3370" spans="4:4" x14ac:dyDescent="0.2">
      <c r="D3370" s="139"/>
    </row>
    <row r="3371" spans="4:4" x14ac:dyDescent="0.2">
      <c r="D3371" s="139"/>
    </row>
    <row r="3372" spans="4:4" x14ac:dyDescent="0.2">
      <c r="D3372" s="139"/>
    </row>
    <row r="3373" spans="4:4" x14ac:dyDescent="0.2">
      <c r="D3373" s="139"/>
    </row>
    <row r="3374" spans="4:4" x14ac:dyDescent="0.2">
      <c r="D3374" s="139"/>
    </row>
    <row r="3375" spans="4:4" x14ac:dyDescent="0.2">
      <c r="D3375" s="139"/>
    </row>
    <row r="3376" spans="4:4" x14ac:dyDescent="0.2">
      <c r="D3376" s="139"/>
    </row>
    <row r="3377" spans="4:4" x14ac:dyDescent="0.2">
      <c r="D3377" s="139"/>
    </row>
    <row r="3378" spans="4:4" x14ac:dyDescent="0.2">
      <c r="D3378" s="139"/>
    </row>
    <row r="3379" spans="4:4" x14ac:dyDescent="0.2">
      <c r="D3379" s="139"/>
    </row>
    <row r="3380" spans="4:4" x14ac:dyDescent="0.2">
      <c r="D3380" s="139"/>
    </row>
    <row r="3381" spans="4:4" x14ac:dyDescent="0.2">
      <c r="D3381" s="139"/>
    </row>
    <row r="3382" spans="4:4" x14ac:dyDescent="0.2">
      <c r="D3382" s="139"/>
    </row>
    <row r="3383" spans="4:4" x14ac:dyDescent="0.2">
      <c r="D3383" s="139"/>
    </row>
    <row r="3384" spans="4:4" x14ac:dyDescent="0.2">
      <c r="D3384" s="139"/>
    </row>
    <row r="3385" spans="4:4" x14ac:dyDescent="0.2">
      <c r="D3385" s="139"/>
    </row>
    <row r="3386" spans="4:4" x14ac:dyDescent="0.2">
      <c r="D3386" s="139"/>
    </row>
    <row r="3387" spans="4:4" x14ac:dyDescent="0.2">
      <c r="D3387" s="139"/>
    </row>
    <row r="3388" spans="4:4" x14ac:dyDescent="0.2">
      <c r="D3388" s="139"/>
    </row>
    <row r="3389" spans="4:4" x14ac:dyDescent="0.2">
      <c r="D3389" s="139"/>
    </row>
    <row r="3390" spans="4:4" x14ac:dyDescent="0.2">
      <c r="D3390" s="139"/>
    </row>
    <row r="3391" spans="4:4" x14ac:dyDescent="0.2">
      <c r="D3391" s="139"/>
    </row>
    <row r="3392" spans="4:4" x14ac:dyDescent="0.2">
      <c r="D3392" s="139"/>
    </row>
    <row r="3393" spans="4:4" x14ac:dyDescent="0.2">
      <c r="D3393" s="139"/>
    </row>
    <row r="3394" spans="4:4" x14ac:dyDescent="0.2">
      <c r="D3394" s="139"/>
    </row>
    <row r="3395" spans="4:4" x14ac:dyDescent="0.2">
      <c r="D3395" s="139"/>
    </row>
    <row r="3396" spans="4:4" x14ac:dyDescent="0.2">
      <c r="D3396" s="139"/>
    </row>
    <row r="3397" spans="4:4" x14ac:dyDescent="0.2">
      <c r="D3397" s="139"/>
    </row>
    <row r="3398" spans="4:4" x14ac:dyDescent="0.2">
      <c r="D3398" s="139"/>
    </row>
    <row r="3399" spans="4:4" x14ac:dyDescent="0.2">
      <c r="D3399" s="139"/>
    </row>
    <row r="3400" spans="4:4" x14ac:dyDescent="0.2">
      <c r="D3400" s="139"/>
    </row>
    <row r="3401" spans="4:4" x14ac:dyDescent="0.2">
      <c r="D3401" s="139"/>
    </row>
    <row r="3402" spans="4:4" x14ac:dyDescent="0.2">
      <c r="D3402" s="139"/>
    </row>
    <row r="3403" spans="4:4" x14ac:dyDescent="0.2">
      <c r="D3403" s="139"/>
    </row>
    <row r="3404" spans="4:4" x14ac:dyDescent="0.2">
      <c r="D3404" s="139"/>
    </row>
    <row r="3405" spans="4:4" x14ac:dyDescent="0.2">
      <c r="D3405" s="139"/>
    </row>
    <row r="3406" spans="4:4" x14ac:dyDescent="0.2">
      <c r="D3406" s="139"/>
    </row>
    <row r="3407" spans="4:4" x14ac:dyDescent="0.2">
      <c r="D3407" s="139"/>
    </row>
    <row r="3408" spans="4:4" x14ac:dyDescent="0.2">
      <c r="D3408" s="139"/>
    </row>
    <row r="3409" spans="4:4" x14ac:dyDescent="0.2">
      <c r="D3409" s="139"/>
    </row>
    <row r="3410" spans="4:4" x14ac:dyDescent="0.2">
      <c r="D3410" s="139"/>
    </row>
    <row r="3411" spans="4:4" x14ac:dyDescent="0.2">
      <c r="D3411" s="139"/>
    </row>
    <row r="3412" spans="4:4" x14ac:dyDescent="0.2">
      <c r="D3412" s="139"/>
    </row>
    <row r="3413" spans="4:4" x14ac:dyDescent="0.2">
      <c r="D3413" s="139"/>
    </row>
    <row r="3414" spans="4:4" x14ac:dyDescent="0.2">
      <c r="D3414" s="139"/>
    </row>
    <row r="3415" spans="4:4" x14ac:dyDescent="0.2">
      <c r="D3415" s="139"/>
    </row>
    <row r="3416" spans="4:4" x14ac:dyDescent="0.2">
      <c r="D3416" s="139"/>
    </row>
    <row r="3417" spans="4:4" x14ac:dyDescent="0.2">
      <c r="D3417" s="139"/>
    </row>
    <row r="3418" spans="4:4" x14ac:dyDescent="0.2">
      <c r="D3418" s="139"/>
    </row>
    <row r="3419" spans="4:4" x14ac:dyDescent="0.2">
      <c r="D3419" s="139"/>
    </row>
    <row r="3420" spans="4:4" x14ac:dyDescent="0.2">
      <c r="D3420" s="139"/>
    </row>
    <row r="3421" spans="4:4" x14ac:dyDescent="0.2">
      <c r="D3421" s="139"/>
    </row>
    <row r="3422" spans="4:4" x14ac:dyDescent="0.2">
      <c r="D3422" s="139"/>
    </row>
    <row r="3423" spans="4:4" x14ac:dyDescent="0.2">
      <c r="D3423" s="139"/>
    </row>
    <row r="3424" spans="4:4" x14ac:dyDescent="0.2">
      <c r="D3424" s="139"/>
    </row>
    <row r="3425" spans="4:4" x14ac:dyDescent="0.2">
      <c r="D3425" s="139"/>
    </row>
    <row r="3426" spans="4:4" x14ac:dyDescent="0.2">
      <c r="D3426" s="139"/>
    </row>
    <row r="3427" spans="4:4" x14ac:dyDescent="0.2">
      <c r="D3427" s="139"/>
    </row>
    <row r="3428" spans="4:4" x14ac:dyDescent="0.2">
      <c r="D3428" s="139"/>
    </row>
    <row r="3429" spans="4:4" x14ac:dyDescent="0.2">
      <c r="D3429" s="139"/>
    </row>
    <row r="3430" spans="4:4" x14ac:dyDescent="0.2">
      <c r="D3430" s="139"/>
    </row>
    <row r="3431" spans="4:4" x14ac:dyDescent="0.2">
      <c r="D3431" s="139"/>
    </row>
    <row r="3432" spans="4:4" x14ac:dyDescent="0.2">
      <c r="D3432" s="139"/>
    </row>
    <row r="3433" spans="4:4" x14ac:dyDescent="0.2">
      <c r="D3433" s="139"/>
    </row>
    <row r="3434" spans="4:4" x14ac:dyDescent="0.2">
      <c r="D3434" s="139"/>
    </row>
    <row r="3435" spans="4:4" x14ac:dyDescent="0.2">
      <c r="D3435" s="139"/>
    </row>
    <row r="3436" spans="4:4" x14ac:dyDescent="0.2">
      <c r="D3436" s="139"/>
    </row>
    <row r="3437" spans="4:4" x14ac:dyDescent="0.2">
      <c r="D3437" s="139"/>
    </row>
    <row r="3438" spans="4:4" x14ac:dyDescent="0.2">
      <c r="D3438" s="139"/>
    </row>
    <row r="3439" spans="4:4" x14ac:dyDescent="0.2">
      <c r="D3439" s="139"/>
    </row>
    <row r="3440" spans="4:4" x14ac:dyDescent="0.2">
      <c r="D3440" s="139"/>
    </row>
    <row r="3441" spans="4:4" x14ac:dyDescent="0.2">
      <c r="D3441" s="139"/>
    </row>
    <row r="3442" spans="4:4" x14ac:dyDescent="0.2">
      <c r="D3442" s="139"/>
    </row>
    <row r="3443" spans="4:4" x14ac:dyDescent="0.2">
      <c r="D3443" s="139"/>
    </row>
    <row r="3444" spans="4:4" x14ac:dyDescent="0.2">
      <c r="D3444" s="139"/>
    </row>
    <row r="3445" spans="4:4" x14ac:dyDescent="0.2">
      <c r="D3445" s="139"/>
    </row>
    <row r="3446" spans="4:4" x14ac:dyDescent="0.2">
      <c r="D3446" s="139"/>
    </row>
    <row r="3447" spans="4:4" x14ac:dyDescent="0.2">
      <c r="D3447" s="139"/>
    </row>
    <row r="3448" spans="4:4" x14ac:dyDescent="0.2">
      <c r="D3448" s="139"/>
    </row>
    <row r="3449" spans="4:4" x14ac:dyDescent="0.2">
      <c r="D3449" s="139"/>
    </row>
    <row r="3450" spans="4:4" x14ac:dyDescent="0.2">
      <c r="D3450" s="139"/>
    </row>
    <row r="3451" spans="4:4" x14ac:dyDescent="0.2">
      <c r="D3451" s="139"/>
    </row>
    <row r="3452" spans="4:4" x14ac:dyDescent="0.2">
      <c r="D3452" s="139"/>
    </row>
    <row r="3453" spans="4:4" x14ac:dyDescent="0.2">
      <c r="D3453" s="139"/>
    </row>
    <row r="3454" spans="4:4" x14ac:dyDescent="0.2">
      <c r="D3454" s="139"/>
    </row>
    <row r="3455" spans="4:4" x14ac:dyDescent="0.2">
      <c r="D3455" s="139"/>
    </row>
    <row r="3456" spans="4:4" x14ac:dyDescent="0.2">
      <c r="D3456" s="139"/>
    </row>
    <row r="3457" spans="4:4" x14ac:dyDescent="0.2">
      <c r="D3457" s="139"/>
    </row>
    <row r="3458" spans="4:4" x14ac:dyDescent="0.2">
      <c r="D3458" s="139"/>
    </row>
    <row r="3459" spans="4:4" x14ac:dyDescent="0.2">
      <c r="D3459" s="139"/>
    </row>
    <row r="3460" spans="4:4" x14ac:dyDescent="0.2">
      <c r="D3460" s="139"/>
    </row>
    <row r="3461" spans="4:4" x14ac:dyDescent="0.2">
      <c r="D3461" s="139"/>
    </row>
    <row r="3462" spans="4:4" x14ac:dyDescent="0.2">
      <c r="D3462" s="139"/>
    </row>
    <row r="3463" spans="4:4" x14ac:dyDescent="0.2">
      <c r="D3463" s="139"/>
    </row>
    <row r="3464" spans="4:4" x14ac:dyDescent="0.2">
      <c r="D3464" s="139"/>
    </row>
    <row r="3465" spans="4:4" x14ac:dyDescent="0.2">
      <c r="D3465" s="139"/>
    </row>
    <row r="3466" spans="4:4" x14ac:dyDescent="0.2">
      <c r="D3466" s="139"/>
    </row>
    <row r="3467" spans="4:4" x14ac:dyDescent="0.2">
      <c r="D3467" s="139"/>
    </row>
    <row r="3468" spans="4:4" x14ac:dyDescent="0.2">
      <c r="D3468" s="139"/>
    </row>
    <row r="3469" spans="4:4" x14ac:dyDescent="0.2">
      <c r="D3469" s="139"/>
    </row>
    <row r="3470" spans="4:4" x14ac:dyDescent="0.2">
      <c r="D3470" s="139"/>
    </row>
    <row r="3471" spans="4:4" x14ac:dyDescent="0.2">
      <c r="D3471" s="139"/>
    </row>
    <row r="3472" spans="4:4" x14ac:dyDescent="0.2">
      <c r="D3472" s="139"/>
    </row>
    <row r="3473" spans="4:4" x14ac:dyDescent="0.2">
      <c r="D3473" s="139"/>
    </row>
    <row r="3474" spans="4:4" x14ac:dyDescent="0.2">
      <c r="D3474" s="139"/>
    </row>
    <row r="3475" spans="4:4" x14ac:dyDescent="0.2">
      <c r="D3475" s="139"/>
    </row>
    <row r="3476" spans="4:4" x14ac:dyDescent="0.2">
      <c r="D3476" s="139"/>
    </row>
    <row r="3477" spans="4:4" x14ac:dyDescent="0.2">
      <c r="D3477" s="139"/>
    </row>
    <row r="3478" spans="4:4" x14ac:dyDescent="0.2">
      <c r="D3478" s="139"/>
    </row>
    <row r="3479" spans="4:4" x14ac:dyDescent="0.2">
      <c r="D3479" s="139"/>
    </row>
    <row r="3480" spans="4:4" x14ac:dyDescent="0.2">
      <c r="D3480" s="139"/>
    </row>
    <row r="3481" spans="4:4" x14ac:dyDescent="0.2">
      <c r="D3481" s="139"/>
    </row>
    <row r="3482" spans="4:4" x14ac:dyDescent="0.2">
      <c r="D3482" s="139"/>
    </row>
    <row r="3483" spans="4:4" x14ac:dyDescent="0.2">
      <c r="D3483" s="139"/>
    </row>
    <row r="3484" spans="4:4" x14ac:dyDescent="0.2">
      <c r="D3484" s="139"/>
    </row>
    <row r="3485" spans="4:4" x14ac:dyDescent="0.2">
      <c r="D3485" s="139"/>
    </row>
    <row r="3486" spans="4:4" x14ac:dyDescent="0.2">
      <c r="D3486" s="139"/>
    </row>
    <row r="3487" spans="4:4" x14ac:dyDescent="0.2">
      <c r="D3487" s="139"/>
    </row>
    <row r="3488" spans="4:4" x14ac:dyDescent="0.2">
      <c r="D3488" s="139"/>
    </row>
    <row r="3489" spans="4:4" x14ac:dyDescent="0.2">
      <c r="D3489" s="139"/>
    </row>
    <row r="3490" spans="4:4" x14ac:dyDescent="0.2">
      <c r="D3490" s="139"/>
    </row>
    <row r="3491" spans="4:4" x14ac:dyDescent="0.2">
      <c r="D3491" s="139"/>
    </row>
    <row r="3492" spans="4:4" x14ac:dyDescent="0.2">
      <c r="D3492" s="139"/>
    </row>
    <row r="3493" spans="4:4" x14ac:dyDescent="0.2">
      <c r="D3493" s="139"/>
    </row>
    <row r="3494" spans="4:4" x14ac:dyDescent="0.2">
      <c r="D3494" s="139"/>
    </row>
    <row r="3495" spans="4:4" x14ac:dyDescent="0.2">
      <c r="D3495" s="139"/>
    </row>
    <row r="3496" spans="4:4" x14ac:dyDescent="0.2">
      <c r="D3496" s="139"/>
    </row>
    <row r="3497" spans="4:4" x14ac:dyDescent="0.2">
      <c r="D3497" s="139"/>
    </row>
    <row r="3498" spans="4:4" x14ac:dyDescent="0.2">
      <c r="D3498" s="139"/>
    </row>
    <row r="3499" spans="4:4" x14ac:dyDescent="0.2">
      <c r="D3499" s="139"/>
    </row>
    <row r="3500" spans="4:4" x14ac:dyDescent="0.2">
      <c r="D3500" s="139"/>
    </row>
    <row r="3501" spans="4:4" x14ac:dyDescent="0.2">
      <c r="D3501" s="139"/>
    </row>
    <row r="3502" spans="4:4" x14ac:dyDescent="0.2">
      <c r="D3502" s="139"/>
    </row>
    <row r="3503" spans="4:4" x14ac:dyDescent="0.2">
      <c r="D3503" s="139"/>
    </row>
    <row r="3504" spans="4:4" x14ac:dyDescent="0.2">
      <c r="D3504" s="139"/>
    </row>
    <row r="3505" spans="4:4" x14ac:dyDescent="0.2">
      <c r="D3505" s="139"/>
    </row>
    <row r="3506" spans="4:4" x14ac:dyDescent="0.2">
      <c r="D3506" s="139"/>
    </row>
    <row r="3507" spans="4:4" x14ac:dyDescent="0.2">
      <c r="D3507" s="139"/>
    </row>
    <row r="3508" spans="4:4" x14ac:dyDescent="0.2">
      <c r="D3508" s="139"/>
    </row>
    <row r="3509" spans="4:4" x14ac:dyDescent="0.2">
      <c r="D3509" s="139"/>
    </row>
    <row r="3510" spans="4:4" x14ac:dyDescent="0.2">
      <c r="D3510" s="139"/>
    </row>
    <row r="3511" spans="4:4" x14ac:dyDescent="0.2">
      <c r="D3511" s="139"/>
    </row>
    <row r="3512" spans="4:4" x14ac:dyDescent="0.2">
      <c r="D3512" s="139"/>
    </row>
    <row r="3513" spans="4:4" x14ac:dyDescent="0.2">
      <c r="D3513" s="139"/>
    </row>
    <row r="3514" spans="4:4" x14ac:dyDescent="0.2">
      <c r="D3514" s="139"/>
    </row>
    <row r="3515" spans="4:4" x14ac:dyDescent="0.2">
      <c r="D3515" s="139"/>
    </row>
    <row r="3516" spans="4:4" x14ac:dyDescent="0.2">
      <c r="D3516" s="139"/>
    </row>
    <row r="3517" spans="4:4" x14ac:dyDescent="0.2">
      <c r="D3517" s="139"/>
    </row>
    <row r="3518" spans="4:4" x14ac:dyDescent="0.2">
      <c r="D3518" s="139"/>
    </row>
    <row r="3519" spans="4:4" x14ac:dyDescent="0.2">
      <c r="D3519" s="139"/>
    </row>
    <row r="3520" spans="4:4" x14ac:dyDescent="0.2">
      <c r="D3520" s="139"/>
    </row>
    <row r="3521" spans="4:4" x14ac:dyDescent="0.2">
      <c r="D3521" s="139"/>
    </row>
    <row r="3522" spans="4:4" x14ac:dyDescent="0.2">
      <c r="D3522" s="139"/>
    </row>
    <row r="3523" spans="4:4" x14ac:dyDescent="0.2">
      <c r="D3523" s="139"/>
    </row>
    <row r="3524" spans="4:4" x14ac:dyDescent="0.2">
      <c r="D3524" s="139"/>
    </row>
    <row r="3525" spans="4:4" x14ac:dyDescent="0.2">
      <c r="D3525" s="139"/>
    </row>
    <row r="3526" spans="4:4" x14ac:dyDescent="0.2">
      <c r="D3526" s="139"/>
    </row>
    <row r="3527" spans="4:4" x14ac:dyDescent="0.2">
      <c r="D3527" s="139"/>
    </row>
    <row r="3528" spans="4:4" x14ac:dyDescent="0.2">
      <c r="D3528" s="139"/>
    </row>
    <row r="3529" spans="4:4" x14ac:dyDescent="0.2">
      <c r="D3529" s="139"/>
    </row>
    <row r="3530" spans="4:4" x14ac:dyDescent="0.2">
      <c r="D3530" s="139"/>
    </row>
    <row r="3531" spans="4:4" x14ac:dyDescent="0.2">
      <c r="D3531" s="139"/>
    </row>
    <row r="3532" spans="4:4" x14ac:dyDescent="0.2">
      <c r="D3532" s="139"/>
    </row>
    <row r="3533" spans="4:4" x14ac:dyDescent="0.2">
      <c r="D3533" s="139"/>
    </row>
    <row r="3534" spans="4:4" x14ac:dyDescent="0.2">
      <c r="D3534" s="139"/>
    </row>
    <row r="3535" spans="4:4" x14ac:dyDescent="0.2">
      <c r="D3535" s="139"/>
    </row>
    <row r="3536" spans="4:4" x14ac:dyDescent="0.2">
      <c r="D3536" s="139"/>
    </row>
    <row r="3537" spans="4:4" x14ac:dyDescent="0.2">
      <c r="D3537" s="139"/>
    </row>
    <row r="3538" spans="4:4" x14ac:dyDescent="0.2">
      <c r="D3538" s="139"/>
    </row>
    <row r="3539" spans="4:4" x14ac:dyDescent="0.2">
      <c r="D3539" s="139"/>
    </row>
    <row r="3540" spans="4:4" x14ac:dyDescent="0.2">
      <c r="D3540" s="139"/>
    </row>
    <row r="3541" spans="4:4" x14ac:dyDescent="0.2">
      <c r="D3541" s="139"/>
    </row>
    <row r="3542" spans="4:4" x14ac:dyDescent="0.2">
      <c r="D3542" s="139"/>
    </row>
    <row r="3543" spans="4:4" x14ac:dyDescent="0.2">
      <c r="D3543" s="139"/>
    </row>
    <row r="3544" spans="4:4" x14ac:dyDescent="0.2">
      <c r="D3544" s="139"/>
    </row>
    <row r="3545" spans="4:4" x14ac:dyDescent="0.2">
      <c r="D3545" s="139"/>
    </row>
    <row r="3546" spans="4:4" x14ac:dyDescent="0.2">
      <c r="D3546" s="139"/>
    </row>
    <row r="3547" spans="4:4" x14ac:dyDescent="0.2">
      <c r="D3547" s="139"/>
    </row>
    <row r="3548" spans="4:4" x14ac:dyDescent="0.2">
      <c r="D3548" s="139"/>
    </row>
    <row r="3549" spans="4:4" x14ac:dyDescent="0.2">
      <c r="D3549" s="139"/>
    </row>
    <row r="3550" spans="4:4" x14ac:dyDescent="0.2">
      <c r="D3550" s="139"/>
    </row>
    <row r="3551" spans="4:4" x14ac:dyDescent="0.2">
      <c r="D3551" s="139"/>
    </row>
    <row r="3552" spans="4:4" x14ac:dyDescent="0.2">
      <c r="D3552" s="139"/>
    </row>
    <row r="3553" spans="4:4" x14ac:dyDescent="0.2">
      <c r="D3553" s="139"/>
    </row>
    <row r="3554" spans="4:4" x14ac:dyDescent="0.2">
      <c r="D3554" s="139"/>
    </row>
    <row r="3555" spans="4:4" x14ac:dyDescent="0.2">
      <c r="D3555" s="139"/>
    </row>
    <row r="3556" spans="4:4" x14ac:dyDescent="0.2">
      <c r="D3556" s="139"/>
    </row>
    <row r="3557" spans="4:4" x14ac:dyDescent="0.2">
      <c r="D3557" s="139"/>
    </row>
    <row r="3558" spans="4:4" x14ac:dyDescent="0.2">
      <c r="D3558" s="139"/>
    </row>
    <row r="3559" spans="4:4" x14ac:dyDescent="0.2">
      <c r="D3559" s="139"/>
    </row>
    <row r="3560" spans="4:4" x14ac:dyDescent="0.2">
      <c r="D3560" s="139"/>
    </row>
    <row r="3561" spans="4:4" x14ac:dyDescent="0.2">
      <c r="D3561" s="139"/>
    </row>
    <row r="3562" spans="4:4" x14ac:dyDescent="0.2">
      <c r="D3562" s="139"/>
    </row>
    <row r="3563" spans="4:4" x14ac:dyDescent="0.2">
      <c r="D3563" s="139"/>
    </row>
    <row r="3564" spans="4:4" x14ac:dyDescent="0.2">
      <c r="D3564" s="139"/>
    </row>
    <row r="3565" spans="4:4" x14ac:dyDescent="0.2">
      <c r="D3565" s="139"/>
    </row>
    <row r="3566" spans="4:4" x14ac:dyDescent="0.2">
      <c r="D3566" s="139"/>
    </row>
    <row r="3567" spans="4:4" x14ac:dyDescent="0.2">
      <c r="D3567" s="139"/>
    </row>
    <row r="3568" spans="4:4" x14ac:dyDescent="0.2">
      <c r="D3568" s="139"/>
    </row>
    <row r="3569" spans="4:4" x14ac:dyDescent="0.2">
      <c r="D3569" s="139"/>
    </row>
    <row r="3570" spans="4:4" x14ac:dyDescent="0.2">
      <c r="D3570" s="139"/>
    </row>
    <row r="3571" spans="4:4" x14ac:dyDescent="0.2">
      <c r="D3571" s="139"/>
    </row>
    <row r="3572" spans="4:4" x14ac:dyDescent="0.2">
      <c r="D3572" s="139"/>
    </row>
    <row r="3573" spans="4:4" x14ac:dyDescent="0.2">
      <c r="D3573" s="139"/>
    </row>
    <row r="3574" spans="4:4" x14ac:dyDescent="0.2">
      <c r="D3574" s="139"/>
    </row>
    <row r="3575" spans="4:4" x14ac:dyDescent="0.2">
      <c r="D3575" s="139"/>
    </row>
    <row r="3576" spans="4:4" x14ac:dyDescent="0.2">
      <c r="D3576" s="139"/>
    </row>
    <row r="3577" spans="4:4" x14ac:dyDescent="0.2">
      <c r="D3577" s="139"/>
    </row>
    <row r="3578" spans="4:4" x14ac:dyDescent="0.2">
      <c r="D3578" s="139"/>
    </row>
    <row r="3579" spans="4:4" x14ac:dyDescent="0.2">
      <c r="D3579" s="139"/>
    </row>
    <row r="3580" spans="4:4" x14ac:dyDescent="0.2">
      <c r="D3580" s="139"/>
    </row>
    <row r="3581" spans="4:4" x14ac:dyDescent="0.2">
      <c r="D3581" s="139"/>
    </row>
    <row r="3582" spans="4:4" x14ac:dyDescent="0.2">
      <c r="D3582" s="139"/>
    </row>
    <row r="3583" spans="4:4" x14ac:dyDescent="0.2">
      <c r="D3583" s="139"/>
    </row>
    <row r="3584" spans="4:4" x14ac:dyDescent="0.2">
      <c r="D3584" s="139"/>
    </row>
    <row r="3585" spans="4:4" x14ac:dyDescent="0.2">
      <c r="D3585" s="139"/>
    </row>
    <row r="3586" spans="4:4" x14ac:dyDescent="0.2">
      <c r="D3586" s="139"/>
    </row>
    <row r="3587" spans="4:4" x14ac:dyDescent="0.2">
      <c r="D3587" s="139"/>
    </row>
    <row r="3588" spans="4:4" x14ac:dyDescent="0.2">
      <c r="D3588" s="139"/>
    </row>
    <row r="3589" spans="4:4" x14ac:dyDescent="0.2">
      <c r="D3589" s="139"/>
    </row>
    <row r="3590" spans="4:4" x14ac:dyDescent="0.2">
      <c r="D3590" s="139"/>
    </row>
    <row r="3591" spans="4:4" x14ac:dyDescent="0.2">
      <c r="D3591" s="139"/>
    </row>
    <row r="3592" spans="4:4" x14ac:dyDescent="0.2">
      <c r="D3592" s="139"/>
    </row>
    <row r="3593" spans="4:4" x14ac:dyDescent="0.2">
      <c r="D3593" s="139"/>
    </row>
    <row r="3594" spans="4:4" x14ac:dyDescent="0.2">
      <c r="D3594" s="139"/>
    </row>
    <row r="3595" spans="4:4" x14ac:dyDescent="0.2">
      <c r="D3595" s="139"/>
    </row>
    <row r="3596" spans="4:4" x14ac:dyDescent="0.2">
      <c r="D3596" s="139"/>
    </row>
    <row r="3597" spans="4:4" x14ac:dyDescent="0.2">
      <c r="D3597" s="139"/>
    </row>
    <row r="3598" spans="4:4" x14ac:dyDescent="0.2">
      <c r="D3598" s="139"/>
    </row>
    <row r="3599" spans="4:4" x14ac:dyDescent="0.2">
      <c r="D3599" s="139"/>
    </row>
    <row r="3600" spans="4:4" x14ac:dyDescent="0.2">
      <c r="D3600" s="139"/>
    </row>
    <row r="3601" spans="4:4" x14ac:dyDescent="0.2">
      <c r="D3601" s="139"/>
    </row>
    <row r="3602" spans="4:4" x14ac:dyDescent="0.2">
      <c r="D3602" s="139"/>
    </row>
    <row r="3603" spans="4:4" x14ac:dyDescent="0.2">
      <c r="D3603" s="139"/>
    </row>
    <row r="3604" spans="4:4" x14ac:dyDescent="0.2">
      <c r="D3604" s="139"/>
    </row>
    <row r="3605" spans="4:4" x14ac:dyDescent="0.2">
      <c r="D3605" s="139"/>
    </row>
    <row r="3606" spans="4:4" x14ac:dyDescent="0.2">
      <c r="D3606" s="139"/>
    </row>
    <row r="3607" spans="4:4" x14ac:dyDescent="0.2">
      <c r="D3607" s="139"/>
    </row>
    <row r="3608" spans="4:4" x14ac:dyDescent="0.2">
      <c r="D3608" s="139"/>
    </row>
    <row r="3609" spans="4:4" x14ac:dyDescent="0.2">
      <c r="D3609" s="139"/>
    </row>
    <row r="3610" spans="4:4" x14ac:dyDescent="0.2">
      <c r="D3610" s="139"/>
    </row>
    <row r="3611" spans="4:4" x14ac:dyDescent="0.2">
      <c r="D3611" s="139"/>
    </row>
    <row r="3612" spans="4:4" x14ac:dyDescent="0.2">
      <c r="D3612" s="139"/>
    </row>
    <row r="3613" spans="4:4" x14ac:dyDescent="0.2">
      <c r="D3613" s="139"/>
    </row>
    <row r="3614" spans="4:4" x14ac:dyDescent="0.2">
      <c r="D3614" s="139"/>
    </row>
    <row r="3615" spans="4:4" x14ac:dyDescent="0.2">
      <c r="D3615" s="139"/>
    </row>
    <row r="3616" spans="4:4" x14ac:dyDescent="0.2">
      <c r="D3616" s="139"/>
    </row>
    <row r="3617" spans="4:4" x14ac:dyDescent="0.2">
      <c r="D3617" s="139"/>
    </row>
    <row r="3618" spans="4:4" x14ac:dyDescent="0.2">
      <c r="D3618" s="139"/>
    </row>
    <row r="3619" spans="4:4" x14ac:dyDescent="0.2">
      <c r="D3619" s="139"/>
    </row>
    <row r="3620" spans="4:4" x14ac:dyDescent="0.2">
      <c r="D3620" s="139"/>
    </row>
    <row r="3621" spans="4:4" x14ac:dyDescent="0.2">
      <c r="D3621" s="139"/>
    </row>
    <row r="3622" spans="4:4" x14ac:dyDescent="0.2">
      <c r="D3622" s="139"/>
    </row>
    <row r="3623" spans="4:4" x14ac:dyDescent="0.2">
      <c r="D3623" s="139"/>
    </row>
    <row r="3624" spans="4:4" x14ac:dyDescent="0.2">
      <c r="D3624" s="139"/>
    </row>
    <row r="3625" spans="4:4" x14ac:dyDescent="0.2">
      <c r="D3625" s="139"/>
    </row>
    <row r="3626" spans="4:4" x14ac:dyDescent="0.2">
      <c r="D3626" s="139"/>
    </row>
    <row r="3627" spans="4:4" x14ac:dyDescent="0.2">
      <c r="D3627" s="139"/>
    </row>
    <row r="3628" spans="4:4" x14ac:dyDescent="0.2">
      <c r="D3628" s="139"/>
    </row>
    <row r="3629" spans="4:4" x14ac:dyDescent="0.2">
      <c r="D3629" s="139"/>
    </row>
    <row r="3630" spans="4:4" x14ac:dyDescent="0.2">
      <c r="D3630" s="139"/>
    </row>
    <row r="3631" spans="4:4" x14ac:dyDescent="0.2">
      <c r="D3631" s="139"/>
    </row>
    <row r="3632" spans="4:4" x14ac:dyDescent="0.2">
      <c r="D3632" s="139"/>
    </row>
    <row r="3633" spans="4:4" x14ac:dyDescent="0.2">
      <c r="D3633" s="139"/>
    </row>
    <row r="3634" spans="4:4" x14ac:dyDescent="0.2">
      <c r="D3634" s="139"/>
    </row>
    <row r="3635" spans="4:4" x14ac:dyDescent="0.2">
      <c r="D3635" s="139"/>
    </row>
    <row r="3636" spans="4:4" x14ac:dyDescent="0.2">
      <c r="D3636" s="139"/>
    </row>
    <row r="3637" spans="4:4" x14ac:dyDescent="0.2">
      <c r="D3637" s="139"/>
    </row>
    <row r="3638" spans="4:4" x14ac:dyDescent="0.2">
      <c r="D3638" s="139"/>
    </row>
    <row r="3639" spans="4:4" x14ac:dyDescent="0.2">
      <c r="D3639" s="139"/>
    </row>
    <row r="3640" spans="4:4" x14ac:dyDescent="0.2">
      <c r="D3640" s="139"/>
    </row>
    <row r="3641" spans="4:4" x14ac:dyDescent="0.2">
      <c r="D3641" s="139"/>
    </row>
    <row r="3642" spans="4:4" x14ac:dyDescent="0.2">
      <c r="D3642" s="139"/>
    </row>
    <row r="3643" spans="4:4" x14ac:dyDescent="0.2">
      <c r="D3643" s="139"/>
    </row>
    <row r="3644" spans="4:4" x14ac:dyDescent="0.2">
      <c r="D3644" s="139"/>
    </row>
    <row r="3645" spans="4:4" x14ac:dyDescent="0.2">
      <c r="D3645" s="139"/>
    </row>
    <row r="3646" spans="4:4" x14ac:dyDescent="0.2">
      <c r="D3646" s="139"/>
    </row>
    <row r="3647" spans="4:4" x14ac:dyDescent="0.2">
      <c r="D3647" s="139"/>
    </row>
    <row r="3648" spans="4:4" x14ac:dyDescent="0.2">
      <c r="D3648" s="139"/>
    </row>
    <row r="3649" spans="4:4" x14ac:dyDescent="0.2">
      <c r="D3649" s="139"/>
    </row>
    <row r="3650" spans="4:4" x14ac:dyDescent="0.2">
      <c r="D3650" s="139"/>
    </row>
    <row r="3651" spans="4:4" x14ac:dyDescent="0.2">
      <c r="D3651" s="139"/>
    </row>
    <row r="3652" spans="4:4" x14ac:dyDescent="0.2">
      <c r="D3652" s="139"/>
    </row>
    <row r="3653" spans="4:4" x14ac:dyDescent="0.2">
      <c r="D3653" s="139"/>
    </row>
    <row r="3654" spans="4:4" x14ac:dyDescent="0.2">
      <c r="D3654" s="139"/>
    </row>
    <row r="3655" spans="4:4" x14ac:dyDescent="0.2">
      <c r="D3655" s="139"/>
    </row>
    <row r="3656" spans="4:4" x14ac:dyDescent="0.2">
      <c r="D3656" s="139"/>
    </row>
    <row r="3657" spans="4:4" x14ac:dyDescent="0.2">
      <c r="D3657" s="139"/>
    </row>
    <row r="3658" spans="4:4" x14ac:dyDescent="0.2">
      <c r="D3658" s="139"/>
    </row>
    <row r="3659" spans="4:4" x14ac:dyDescent="0.2">
      <c r="D3659" s="139"/>
    </row>
    <row r="3660" spans="4:4" x14ac:dyDescent="0.2">
      <c r="D3660" s="139"/>
    </row>
    <row r="3661" spans="4:4" x14ac:dyDescent="0.2">
      <c r="D3661" s="139"/>
    </row>
    <row r="3662" spans="4:4" x14ac:dyDescent="0.2">
      <c r="D3662" s="139"/>
    </row>
    <row r="3663" spans="4:4" x14ac:dyDescent="0.2">
      <c r="D3663" s="139"/>
    </row>
    <row r="3664" spans="4:4" x14ac:dyDescent="0.2">
      <c r="D3664" s="139"/>
    </row>
    <row r="3665" spans="4:4" x14ac:dyDescent="0.2">
      <c r="D3665" s="139"/>
    </row>
    <row r="3666" spans="4:4" x14ac:dyDescent="0.2">
      <c r="D3666" s="139"/>
    </row>
    <row r="3667" spans="4:4" x14ac:dyDescent="0.2">
      <c r="D3667" s="139"/>
    </row>
    <row r="3668" spans="4:4" x14ac:dyDescent="0.2">
      <c r="D3668" s="139"/>
    </row>
    <row r="3669" spans="4:4" x14ac:dyDescent="0.2">
      <c r="D3669" s="139"/>
    </row>
    <row r="3670" spans="4:4" x14ac:dyDescent="0.2">
      <c r="D3670" s="139"/>
    </row>
    <row r="3671" spans="4:4" x14ac:dyDescent="0.2">
      <c r="D3671" s="139"/>
    </row>
    <row r="3672" spans="4:4" x14ac:dyDescent="0.2">
      <c r="D3672" s="139"/>
    </row>
    <row r="3673" spans="4:4" x14ac:dyDescent="0.2">
      <c r="D3673" s="139"/>
    </row>
    <row r="3674" spans="4:4" x14ac:dyDescent="0.2">
      <c r="D3674" s="139"/>
    </row>
    <row r="3675" spans="4:4" x14ac:dyDescent="0.2">
      <c r="D3675" s="139"/>
    </row>
    <row r="3676" spans="4:4" x14ac:dyDescent="0.2">
      <c r="D3676" s="139"/>
    </row>
    <row r="3677" spans="4:4" x14ac:dyDescent="0.2">
      <c r="D3677" s="139"/>
    </row>
    <row r="3678" spans="4:4" x14ac:dyDescent="0.2">
      <c r="D3678" s="139"/>
    </row>
    <row r="3679" spans="4:4" x14ac:dyDescent="0.2">
      <c r="D3679" s="139"/>
    </row>
    <row r="3680" spans="4:4" x14ac:dyDescent="0.2">
      <c r="D3680" s="139"/>
    </row>
    <row r="3681" spans="4:4" x14ac:dyDescent="0.2">
      <c r="D3681" s="139"/>
    </row>
    <row r="3682" spans="4:4" x14ac:dyDescent="0.2">
      <c r="D3682" s="139"/>
    </row>
    <row r="3683" spans="4:4" x14ac:dyDescent="0.2">
      <c r="D3683" s="139"/>
    </row>
    <row r="3684" spans="4:4" x14ac:dyDescent="0.2">
      <c r="D3684" s="139"/>
    </row>
    <row r="3685" spans="4:4" x14ac:dyDescent="0.2">
      <c r="D3685" s="139"/>
    </row>
    <row r="3686" spans="4:4" x14ac:dyDescent="0.2">
      <c r="D3686" s="139"/>
    </row>
    <row r="3687" spans="4:4" x14ac:dyDescent="0.2">
      <c r="D3687" s="139"/>
    </row>
    <row r="3688" spans="4:4" x14ac:dyDescent="0.2">
      <c r="D3688" s="139"/>
    </row>
    <row r="3689" spans="4:4" x14ac:dyDescent="0.2">
      <c r="D3689" s="139"/>
    </row>
    <row r="3690" spans="4:4" x14ac:dyDescent="0.2">
      <c r="D3690" s="139"/>
    </row>
    <row r="3691" spans="4:4" x14ac:dyDescent="0.2">
      <c r="D3691" s="139"/>
    </row>
    <row r="3692" spans="4:4" x14ac:dyDescent="0.2">
      <c r="D3692" s="139"/>
    </row>
    <row r="3693" spans="4:4" x14ac:dyDescent="0.2">
      <c r="D3693" s="139"/>
    </row>
    <row r="3694" spans="4:4" x14ac:dyDescent="0.2">
      <c r="D3694" s="139"/>
    </row>
    <row r="3695" spans="4:4" x14ac:dyDescent="0.2">
      <c r="D3695" s="139"/>
    </row>
    <row r="3696" spans="4:4" x14ac:dyDescent="0.2">
      <c r="D3696" s="139"/>
    </row>
    <row r="3697" spans="4:4" x14ac:dyDescent="0.2">
      <c r="D3697" s="139"/>
    </row>
    <row r="3698" spans="4:4" x14ac:dyDescent="0.2">
      <c r="D3698" s="139"/>
    </row>
    <row r="3699" spans="4:4" x14ac:dyDescent="0.2">
      <c r="D3699" s="139"/>
    </row>
    <row r="3700" spans="4:4" x14ac:dyDescent="0.2">
      <c r="D3700" s="139"/>
    </row>
    <row r="3701" spans="4:4" x14ac:dyDescent="0.2">
      <c r="D3701" s="139"/>
    </row>
    <row r="3702" spans="4:4" x14ac:dyDescent="0.2">
      <c r="D3702" s="139"/>
    </row>
    <row r="3703" spans="4:4" x14ac:dyDescent="0.2">
      <c r="D3703" s="139"/>
    </row>
    <row r="3704" spans="4:4" x14ac:dyDescent="0.2">
      <c r="D3704" s="139"/>
    </row>
    <row r="3705" spans="4:4" x14ac:dyDescent="0.2">
      <c r="D3705" s="139"/>
    </row>
    <row r="3706" spans="4:4" x14ac:dyDescent="0.2">
      <c r="D3706" s="139"/>
    </row>
    <row r="3707" spans="4:4" x14ac:dyDescent="0.2">
      <c r="D3707" s="139"/>
    </row>
    <row r="3708" spans="4:4" x14ac:dyDescent="0.2">
      <c r="D3708" s="139"/>
    </row>
    <row r="3709" spans="4:4" x14ac:dyDescent="0.2">
      <c r="D3709" s="139"/>
    </row>
    <row r="3710" spans="4:4" x14ac:dyDescent="0.2">
      <c r="D3710" s="139"/>
    </row>
    <row r="3711" spans="4:4" x14ac:dyDescent="0.2">
      <c r="D3711" s="139"/>
    </row>
    <row r="3712" spans="4:4" x14ac:dyDescent="0.2">
      <c r="D3712" s="139"/>
    </row>
    <row r="3713" spans="4:4" x14ac:dyDescent="0.2">
      <c r="D3713" s="139"/>
    </row>
    <row r="3714" spans="4:4" x14ac:dyDescent="0.2">
      <c r="D3714" s="139"/>
    </row>
    <row r="3715" spans="4:4" x14ac:dyDescent="0.2">
      <c r="D3715" s="139"/>
    </row>
    <row r="3716" spans="4:4" x14ac:dyDescent="0.2">
      <c r="D3716" s="139"/>
    </row>
    <row r="3717" spans="4:4" x14ac:dyDescent="0.2">
      <c r="D3717" s="139"/>
    </row>
    <row r="3718" spans="4:4" x14ac:dyDescent="0.2">
      <c r="D3718" s="139"/>
    </row>
    <row r="3719" spans="4:4" x14ac:dyDescent="0.2">
      <c r="D3719" s="139"/>
    </row>
    <row r="3720" spans="4:4" x14ac:dyDescent="0.2">
      <c r="D3720" s="139"/>
    </row>
    <row r="3721" spans="4:4" x14ac:dyDescent="0.2">
      <c r="D3721" s="139"/>
    </row>
    <row r="3722" spans="4:4" x14ac:dyDescent="0.2">
      <c r="D3722" s="139"/>
    </row>
    <row r="3723" spans="4:4" x14ac:dyDescent="0.2">
      <c r="D3723" s="139"/>
    </row>
    <row r="3724" spans="4:4" x14ac:dyDescent="0.2">
      <c r="D3724" s="139"/>
    </row>
    <row r="3725" spans="4:4" x14ac:dyDescent="0.2">
      <c r="D3725" s="139"/>
    </row>
    <row r="3726" spans="4:4" x14ac:dyDescent="0.2">
      <c r="D3726" s="139"/>
    </row>
    <row r="3727" spans="4:4" x14ac:dyDescent="0.2">
      <c r="D3727" s="139"/>
    </row>
    <row r="3728" spans="4:4" x14ac:dyDescent="0.2">
      <c r="D3728" s="139"/>
    </row>
    <row r="3729" spans="4:4" x14ac:dyDescent="0.2">
      <c r="D3729" s="139"/>
    </row>
    <row r="3730" spans="4:4" x14ac:dyDescent="0.2">
      <c r="D3730" s="139"/>
    </row>
    <row r="3731" spans="4:4" x14ac:dyDescent="0.2">
      <c r="D3731" s="139"/>
    </row>
    <row r="3732" spans="4:4" x14ac:dyDescent="0.2">
      <c r="D3732" s="139"/>
    </row>
    <row r="3733" spans="4:4" x14ac:dyDescent="0.2">
      <c r="D3733" s="139"/>
    </row>
    <row r="3734" spans="4:4" x14ac:dyDescent="0.2">
      <c r="D3734" s="139"/>
    </row>
    <row r="3735" spans="4:4" x14ac:dyDescent="0.2">
      <c r="D3735" s="139"/>
    </row>
    <row r="3736" spans="4:4" x14ac:dyDescent="0.2">
      <c r="D3736" s="139"/>
    </row>
    <row r="3737" spans="4:4" x14ac:dyDescent="0.2">
      <c r="D3737" s="139"/>
    </row>
    <row r="3738" spans="4:4" x14ac:dyDescent="0.2">
      <c r="D3738" s="139"/>
    </row>
    <row r="3739" spans="4:4" x14ac:dyDescent="0.2">
      <c r="D3739" s="139"/>
    </row>
    <row r="3740" spans="4:4" x14ac:dyDescent="0.2">
      <c r="D3740" s="139"/>
    </row>
    <row r="3741" spans="4:4" x14ac:dyDescent="0.2">
      <c r="D3741" s="139"/>
    </row>
    <row r="3742" spans="4:4" x14ac:dyDescent="0.2">
      <c r="D3742" s="139"/>
    </row>
    <row r="3743" spans="4:4" x14ac:dyDescent="0.2">
      <c r="D3743" s="139"/>
    </row>
    <row r="3744" spans="4:4" x14ac:dyDescent="0.2">
      <c r="D3744" s="139"/>
    </row>
    <row r="3745" spans="4:4" x14ac:dyDescent="0.2">
      <c r="D3745" s="139"/>
    </row>
    <row r="3746" spans="4:4" x14ac:dyDescent="0.2">
      <c r="D3746" s="139"/>
    </row>
    <row r="3747" spans="4:4" x14ac:dyDescent="0.2">
      <c r="D3747" s="139"/>
    </row>
    <row r="3748" spans="4:4" x14ac:dyDescent="0.2">
      <c r="D3748" s="139"/>
    </row>
    <row r="3749" spans="4:4" x14ac:dyDescent="0.2">
      <c r="D3749" s="139"/>
    </row>
    <row r="3750" spans="4:4" x14ac:dyDescent="0.2">
      <c r="D3750" s="139"/>
    </row>
    <row r="3751" spans="4:4" x14ac:dyDescent="0.2">
      <c r="D3751" s="139"/>
    </row>
    <row r="3752" spans="4:4" x14ac:dyDescent="0.2">
      <c r="D3752" s="139"/>
    </row>
    <row r="3753" spans="4:4" x14ac:dyDescent="0.2">
      <c r="D3753" s="139"/>
    </row>
    <row r="3754" spans="4:4" x14ac:dyDescent="0.2">
      <c r="D3754" s="139"/>
    </row>
    <row r="3755" spans="4:4" x14ac:dyDescent="0.2">
      <c r="D3755" s="139"/>
    </row>
    <row r="3756" spans="4:4" x14ac:dyDescent="0.2">
      <c r="D3756" s="139"/>
    </row>
    <row r="3757" spans="4:4" x14ac:dyDescent="0.2">
      <c r="D3757" s="139"/>
    </row>
    <row r="3758" spans="4:4" x14ac:dyDescent="0.2">
      <c r="D3758" s="139"/>
    </row>
    <row r="3759" spans="4:4" x14ac:dyDescent="0.2">
      <c r="D3759" s="139"/>
    </row>
    <row r="3760" spans="4:4" x14ac:dyDescent="0.2">
      <c r="D3760" s="139"/>
    </row>
    <row r="3761" spans="4:4" x14ac:dyDescent="0.2">
      <c r="D3761" s="139"/>
    </row>
    <row r="3762" spans="4:4" x14ac:dyDescent="0.2">
      <c r="D3762" s="139"/>
    </row>
    <row r="3763" spans="4:4" x14ac:dyDescent="0.2">
      <c r="D3763" s="139"/>
    </row>
    <row r="3764" spans="4:4" x14ac:dyDescent="0.2">
      <c r="D3764" s="139"/>
    </row>
    <row r="3765" spans="4:4" x14ac:dyDescent="0.2">
      <c r="D3765" s="139"/>
    </row>
    <row r="3766" spans="4:4" x14ac:dyDescent="0.2">
      <c r="D3766" s="139"/>
    </row>
    <row r="3767" spans="4:4" x14ac:dyDescent="0.2">
      <c r="D3767" s="139"/>
    </row>
    <row r="3768" spans="4:4" x14ac:dyDescent="0.2">
      <c r="D3768" s="139"/>
    </row>
    <row r="3769" spans="4:4" x14ac:dyDescent="0.2">
      <c r="D3769" s="139"/>
    </row>
    <row r="3770" spans="4:4" x14ac:dyDescent="0.2">
      <c r="D3770" s="139"/>
    </row>
    <row r="3771" spans="4:4" x14ac:dyDescent="0.2">
      <c r="D3771" s="139"/>
    </row>
    <row r="3772" spans="4:4" x14ac:dyDescent="0.2">
      <c r="D3772" s="139"/>
    </row>
    <row r="3773" spans="4:4" x14ac:dyDescent="0.2">
      <c r="D3773" s="139"/>
    </row>
    <row r="3774" spans="4:4" x14ac:dyDescent="0.2">
      <c r="D3774" s="139"/>
    </row>
    <row r="3775" spans="4:4" x14ac:dyDescent="0.2">
      <c r="D3775" s="139"/>
    </row>
    <row r="3776" spans="4:4" x14ac:dyDescent="0.2">
      <c r="D3776" s="139"/>
    </row>
    <row r="3777" spans="4:4" x14ac:dyDescent="0.2">
      <c r="D3777" s="139"/>
    </row>
    <row r="3778" spans="4:4" x14ac:dyDescent="0.2">
      <c r="D3778" s="139"/>
    </row>
    <row r="3779" spans="4:4" x14ac:dyDescent="0.2">
      <c r="D3779" s="139"/>
    </row>
    <row r="3780" spans="4:4" x14ac:dyDescent="0.2">
      <c r="D3780" s="139"/>
    </row>
    <row r="3781" spans="4:4" x14ac:dyDescent="0.2">
      <c r="D3781" s="139"/>
    </row>
    <row r="3782" spans="4:4" x14ac:dyDescent="0.2">
      <c r="D3782" s="139"/>
    </row>
    <row r="3783" spans="4:4" x14ac:dyDescent="0.2">
      <c r="D3783" s="139"/>
    </row>
    <row r="3784" spans="4:4" x14ac:dyDescent="0.2">
      <c r="D3784" s="139"/>
    </row>
    <row r="3785" spans="4:4" x14ac:dyDescent="0.2">
      <c r="D3785" s="139"/>
    </row>
    <row r="3786" spans="4:4" x14ac:dyDescent="0.2">
      <c r="D3786" s="139"/>
    </row>
    <row r="3787" spans="4:4" x14ac:dyDescent="0.2">
      <c r="D3787" s="139"/>
    </row>
    <row r="3788" spans="4:4" x14ac:dyDescent="0.2">
      <c r="D3788" s="139"/>
    </row>
    <row r="3789" spans="4:4" x14ac:dyDescent="0.2">
      <c r="D3789" s="139"/>
    </row>
    <row r="3790" spans="4:4" x14ac:dyDescent="0.2">
      <c r="D3790" s="139"/>
    </row>
    <row r="3791" spans="4:4" x14ac:dyDescent="0.2">
      <c r="D3791" s="139"/>
    </row>
    <row r="3792" spans="4:4" x14ac:dyDescent="0.2">
      <c r="D3792" s="139"/>
    </row>
    <row r="3793" spans="4:4" x14ac:dyDescent="0.2">
      <c r="D3793" s="139"/>
    </row>
    <row r="3794" spans="4:4" x14ac:dyDescent="0.2">
      <c r="D3794" s="139"/>
    </row>
    <row r="3795" spans="4:4" x14ac:dyDescent="0.2">
      <c r="D3795" s="139"/>
    </row>
    <row r="3796" spans="4:4" x14ac:dyDescent="0.2">
      <c r="D3796" s="139"/>
    </row>
    <row r="3797" spans="4:4" x14ac:dyDescent="0.2">
      <c r="D3797" s="139"/>
    </row>
    <row r="3798" spans="4:4" x14ac:dyDescent="0.2">
      <c r="D3798" s="139"/>
    </row>
    <row r="3799" spans="4:4" x14ac:dyDescent="0.2">
      <c r="D3799" s="139"/>
    </row>
    <row r="3800" spans="4:4" x14ac:dyDescent="0.2">
      <c r="D3800" s="139"/>
    </row>
    <row r="3801" spans="4:4" x14ac:dyDescent="0.2">
      <c r="D3801" s="139"/>
    </row>
    <row r="3802" spans="4:4" x14ac:dyDescent="0.2">
      <c r="D3802" s="139"/>
    </row>
    <row r="3803" spans="4:4" x14ac:dyDescent="0.2">
      <c r="D3803" s="139"/>
    </row>
    <row r="3804" spans="4:4" x14ac:dyDescent="0.2">
      <c r="D3804" s="139"/>
    </row>
    <row r="3805" spans="4:4" x14ac:dyDescent="0.2">
      <c r="D3805" s="139"/>
    </row>
    <row r="3806" spans="4:4" x14ac:dyDescent="0.2">
      <c r="D3806" s="139"/>
    </row>
    <row r="3807" spans="4:4" x14ac:dyDescent="0.2">
      <c r="D3807" s="139"/>
    </row>
    <row r="3808" spans="4:4" x14ac:dyDescent="0.2">
      <c r="D3808" s="139"/>
    </row>
    <row r="3809" spans="4:4" x14ac:dyDescent="0.2">
      <c r="D3809" s="139"/>
    </row>
    <row r="3810" spans="4:4" x14ac:dyDescent="0.2">
      <c r="D3810" s="139"/>
    </row>
    <row r="3811" spans="4:4" x14ac:dyDescent="0.2">
      <c r="D3811" s="139"/>
    </row>
    <row r="3812" spans="4:4" x14ac:dyDescent="0.2">
      <c r="D3812" s="139"/>
    </row>
    <row r="3813" spans="4:4" x14ac:dyDescent="0.2">
      <c r="D3813" s="139"/>
    </row>
    <row r="3814" spans="4:4" x14ac:dyDescent="0.2">
      <c r="D3814" s="139"/>
    </row>
    <row r="3815" spans="4:4" x14ac:dyDescent="0.2">
      <c r="D3815" s="139"/>
    </row>
    <row r="3816" spans="4:4" x14ac:dyDescent="0.2">
      <c r="D3816" s="139"/>
    </row>
    <row r="3817" spans="4:4" x14ac:dyDescent="0.2">
      <c r="D3817" s="139"/>
    </row>
    <row r="3818" spans="4:4" x14ac:dyDescent="0.2">
      <c r="D3818" s="139"/>
    </row>
    <row r="3819" spans="4:4" x14ac:dyDescent="0.2">
      <c r="D3819" s="139"/>
    </row>
    <row r="3820" spans="4:4" x14ac:dyDescent="0.2">
      <c r="D3820" s="139"/>
    </row>
    <row r="3821" spans="4:4" x14ac:dyDescent="0.2">
      <c r="D3821" s="139"/>
    </row>
    <row r="3822" spans="4:4" x14ac:dyDescent="0.2">
      <c r="D3822" s="139"/>
    </row>
    <row r="3823" spans="4:4" x14ac:dyDescent="0.2">
      <c r="D3823" s="139"/>
    </row>
    <row r="3824" spans="4:4" x14ac:dyDescent="0.2">
      <c r="D3824" s="139"/>
    </row>
    <row r="3825" spans="4:4" x14ac:dyDescent="0.2">
      <c r="D3825" s="139"/>
    </row>
    <row r="3826" spans="4:4" x14ac:dyDescent="0.2">
      <c r="D3826" s="139"/>
    </row>
    <row r="3827" spans="4:4" x14ac:dyDescent="0.2">
      <c r="D3827" s="139"/>
    </row>
    <row r="3828" spans="4:4" x14ac:dyDescent="0.2">
      <c r="D3828" s="139"/>
    </row>
    <row r="3829" spans="4:4" x14ac:dyDescent="0.2">
      <c r="D3829" s="139"/>
    </row>
    <row r="3830" spans="4:4" x14ac:dyDescent="0.2">
      <c r="D3830" s="139"/>
    </row>
    <row r="3831" spans="4:4" x14ac:dyDescent="0.2">
      <c r="D3831" s="139"/>
    </row>
    <row r="3832" spans="4:4" x14ac:dyDescent="0.2">
      <c r="D3832" s="139"/>
    </row>
    <row r="3833" spans="4:4" x14ac:dyDescent="0.2">
      <c r="D3833" s="139"/>
    </row>
    <row r="3834" spans="4:4" x14ac:dyDescent="0.2">
      <c r="D3834" s="139"/>
    </row>
    <row r="3835" spans="4:4" x14ac:dyDescent="0.2">
      <c r="D3835" s="139"/>
    </row>
    <row r="3836" spans="4:4" x14ac:dyDescent="0.2">
      <c r="D3836" s="139"/>
    </row>
    <row r="3837" spans="4:4" x14ac:dyDescent="0.2">
      <c r="D3837" s="139"/>
    </row>
    <row r="3838" spans="4:4" x14ac:dyDescent="0.2">
      <c r="D3838" s="139"/>
    </row>
    <row r="3839" spans="4:4" x14ac:dyDescent="0.2">
      <c r="D3839" s="139"/>
    </row>
    <row r="3840" spans="4:4" x14ac:dyDescent="0.2">
      <c r="D3840" s="139"/>
    </row>
    <row r="3841" spans="4:4" x14ac:dyDescent="0.2">
      <c r="D3841" s="139"/>
    </row>
    <row r="3842" spans="4:4" x14ac:dyDescent="0.2">
      <c r="D3842" s="139"/>
    </row>
    <row r="3843" spans="4:4" x14ac:dyDescent="0.2">
      <c r="D3843" s="139"/>
    </row>
    <row r="3844" spans="4:4" x14ac:dyDescent="0.2">
      <c r="D3844" s="139"/>
    </row>
    <row r="3845" spans="4:4" x14ac:dyDescent="0.2">
      <c r="D3845" s="139"/>
    </row>
    <row r="3846" spans="4:4" x14ac:dyDescent="0.2">
      <c r="D3846" s="139"/>
    </row>
    <row r="3847" spans="4:4" x14ac:dyDescent="0.2">
      <c r="D3847" s="139"/>
    </row>
    <row r="3848" spans="4:4" x14ac:dyDescent="0.2">
      <c r="D3848" s="139"/>
    </row>
    <row r="3849" spans="4:4" x14ac:dyDescent="0.2">
      <c r="D3849" s="139"/>
    </row>
    <row r="3850" spans="4:4" x14ac:dyDescent="0.2">
      <c r="D3850" s="139"/>
    </row>
    <row r="3851" spans="4:4" x14ac:dyDescent="0.2">
      <c r="D3851" s="139"/>
    </row>
    <row r="3852" spans="4:4" x14ac:dyDescent="0.2">
      <c r="D3852" s="139"/>
    </row>
    <row r="3853" spans="4:4" x14ac:dyDescent="0.2">
      <c r="D3853" s="139"/>
    </row>
    <row r="3854" spans="4:4" x14ac:dyDescent="0.2">
      <c r="D3854" s="139"/>
    </row>
    <row r="3855" spans="4:4" x14ac:dyDescent="0.2">
      <c r="D3855" s="139"/>
    </row>
    <row r="3856" spans="4:4" x14ac:dyDescent="0.2">
      <c r="D3856" s="139"/>
    </row>
    <row r="3857" spans="4:4" x14ac:dyDescent="0.2">
      <c r="D3857" s="139"/>
    </row>
    <row r="3858" spans="4:4" x14ac:dyDescent="0.2">
      <c r="D3858" s="139"/>
    </row>
    <row r="3859" spans="4:4" x14ac:dyDescent="0.2">
      <c r="D3859" s="139"/>
    </row>
    <row r="3860" spans="4:4" x14ac:dyDescent="0.2">
      <c r="D3860" s="139"/>
    </row>
    <row r="3861" spans="4:4" x14ac:dyDescent="0.2">
      <c r="D3861" s="139"/>
    </row>
    <row r="3862" spans="4:4" x14ac:dyDescent="0.2">
      <c r="D3862" s="139"/>
    </row>
    <row r="3863" spans="4:4" x14ac:dyDescent="0.2">
      <c r="D3863" s="139"/>
    </row>
    <row r="3864" spans="4:4" x14ac:dyDescent="0.2">
      <c r="D3864" s="139"/>
    </row>
    <row r="3865" spans="4:4" x14ac:dyDescent="0.2">
      <c r="D3865" s="139"/>
    </row>
    <row r="3866" spans="4:4" x14ac:dyDescent="0.2">
      <c r="D3866" s="139"/>
    </row>
    <row r="3867" spans="4:4" x14ac:dyDescent="0.2">
      <c r="D3867" s="139"/>
    </row>
    <row r="3868" spans="4:4" x14ac:dyDescent="0.2">
      <c r="D3868" s="139"/>
    </row>
    <row r="3869" spans="4:4" x14ac:dyDescent="0.2">
      <c r="D3869" s="139"/>
    </row>
    <row r="3870" spans="4:4" x14ac:dyDescent="0.2">
      <c r="D3870" s="139"/>
    </row>
    <row r="3871" spans="4:4" x14ac:dyDescent="0.2">
      <c r="D3871" s="139"/>
    </row>
    <row r="3872" spans="4:4" x14ac:dyDescent="0.2">
      <c r="D3872" s="139"/>
    </row>
    <row r="3873" spans="4:4" x14ac:dyDescent="0.2">
      <c r="D3873" s="139"/>
    </row>
    <row r="3874" spans="4:4" x14ac:dyDescent="0.2">
      <c r="D3874" s="139"/>
    </row>
    <row r="3875" spans="4:4" x14ac:dyDescent="0.2">
      <c r="D3875" s="139"/>
    </row>
    <row r="3876" spans="4:4" x14ac:dyDescent="0.2">
      <c r="D3876" s="139"/>
    </row>
    <row r="3877" spans="4:4" x14ac:dyDescent="0.2">
      <c r="D3877" s="139"/>
    </row>
    <row r="3878" spans="4:4" x14ac:dyDescent="0.2">
      <c r="D3878" s="139"/>
    </row>
    <row r="3879" spans="4:4" x14ac:dyDescent="0.2">
      <c r="D3879" s="139"/>
    </row>
    <row r="3880" spans="4:4" x14ac:dyDescent="0.2">
      <c r="D3880" s="139"/>
    </row>
    <row r="3881" spans="4:4" x14ac:dyDescent="0.2">
      <c r="D3881" s="139"/>
    </row>
    <row r="3882" spans="4:4" x14ac:dyDescent="0.2">
      <c r="D3882" s="139"/>
    </row>
    <row r="3883" spans="4:4" x14ac:dyDescent="0.2">
      <c r="D3883" s="139"/>
    </row>
    <row r="3884" spans="4:4" x14ac:dyDescent="0.2">
      <c r="D3884" s="139"/>
    </row>
    <row r="3885" spans="4:4" x14ac:dyDescent="0.2">
      <c r="D3885" s="139"/>
    </row>
    <row r="3886" spans="4:4" x14ac:dyDescent="0.2">
      <c r="D3886" s="139"/>
    </row>
    <row r="3887" spans="4:4" x14ac:dyDescent="0.2">
      <c r="D3887" s="139"/>
    </row>
    <row r="3888" spans="4:4" x14ac:dyDescent="0.2">
      <c r="D3888" s="139"/>
    </row>
    <row r="3889" spans="4:4" x14ac:dyDescent="0.2">
      <c r="D3889" s="139"/>
    </row>
    <row r="3890" spans="4:4" x14ac:dyDescent="0.2">
      <c r="D3890" s="139"/>
    </row>
    <row r="3891" spans="4:4" x14ac:dyDescent="0.2">
      <c r="D3891" s="139"/>
    </row>
    <row r="3892" spans="4:4" x14ac:dyDescent="0.2">
      <c r="D3892" s="139"/>
    </row>
    <row r="3893" spans="4:4" x14ac:dyDescent="0.2">
      <c r="D3893" s="139"/>
    </row>
    <row r="3894" spans="4:4" x14ac:dyDescent="0.2">
      <c r="D3894" s="139"/>
    </row>
    <row r="3895" spans="4:4" x14ac:dyDescent="0.2">
      <c r="D3895" s="139"/>
    </row>
    <row r="3896" spans="4:4" x14ac:dyDescent="0.2">
      <c r="D3896" s="139"/>
    </row>
    <row r="3897" spans="4:4" x14ac:dyDescent="0.2">
      <c r="D3897" s="139"/>
    </row>
    <row r="3898" spans="4:4" x14ac:dyDescent="0.2">
      <c r="D3898" s="139"/>
    </row>
    <row r="3899" spans="4:4" x14ac:dyDescent="0.2">
      <c r="D3899" s="139"/>
    </row>
    <row r="3900" spans="4:4" x14ac:dyDescent="0.2">
      <c r="D3900" s="139"/>
    </row>
    <row r="3901" spans="4:4" x14ac:dyDescent="0.2">
      <c r="D3901" s="139"/>
    </row>
    <row r="3902" spans="4:4" x14ac:dyDescent="0.2">
      <c r="D3902" s="139"/>
    </row>
    <row r="3903" spans="4:4" x14ac:dyDescent="0.2">
      <c r="D3903" s="139"/>
    </row>
    <row r="3904" spans="4:4" x14ac:dyDescent="0.2">
      <c r="D3904" s="139"/>
    </row>
    <row r="3905" spans="4:4" x14ac:dyDescent="0.2">
      <c r="D3905" s="139"/>
    </row>
    <row r="3906" spans="4:4" x14ac:dyDescent="0.2">
      <c r="D3906" s="139"/>
    </row>
    <row r="3907" spans="4:4" x14ac:dyDescent="0.2">
      <c r="D3907" s="139"/>
    </row>
    <row r="3908" spans="4:4" x14ac:dyDescent="0.2">
      <c r="D3908" s="139"/>
    </row>
    <row r="3909" spans="4:4" x14ac:dyDescent="0.2">
      <c r="D3909" s="139"/>
    </row>
    <row r="3910" spans="4:4" x14ac:dyDescent="0.2">
      <c r="D3910" s="139"/>
    </row>
    <row r="3911" spans="4:4" x14ac:dyDescent="0.2">
      <c r="D3911" s="139"/>
    </row>
    <row r="3912" spans="4:4" x14ac:dyDescent="0.2">
      <c r="D3912" s="139"/>
    </row>
    <row r="3913" spans="4:4" x14ac:dyDescent="0.2">
      <c r="D3913" s="139"/>
    </row>
    <row r="3914" spans="4:4" x14ac:dyDescent="0.2">
      <c r="D3914" s="139"/>
    </row>
    <row r="3915" spans="4:4" x14ac:dyDescent="0.2">
      <c r="D3915" s="139"/>
    </row>
    <row r="3916" spans="4:4" x14ac:dyDescent="0.2">
      <c r="D3916" s="139"/>
    </row>
    <row r="3917" spans="4:4" x14ac:dyDescent="0.2">
      <c r="D3917" s="139"/>
    </row>
    <row r="3918" spans="4:4" x14ac:dyDescent="0.2">
      <c r="D3918" s="139"/>
    </row>
    <row r="3919" spans="4:4" x14ac:dyDescent="0.2">
      <c r="D3919" s="139"/>
    </row>
    <row r="3920" spans="4:4" x14ac:dyDescent="0.2">
      <c r="D3920" s="139"/>
    </row>
    <row r="3921" spans="4:4" x14ac:dyDescent="0.2">
      <c r="D3921" s="139"/>
    </row>
    <row r="3922" spans="4:4" x14ac:dyDescent="0.2">
      <c r="D3922" s="139"/>
    </row>
    <row r="3923" spans="4:4" x14ac:dyDescent="0.2">
      <c r="D3923" s="139"/>
    </row>
    <row r="3924" spans="4:4" x14ac:dyDescent="0.2">
      <c r="D3924" s="139"/>
    </row>
    <row r="3925" spans="4:4" x14ac:dyDescent="0.2">
      <c r="D3925" s="139"/>
    </row>
    <row r="3926" spans="4:4" x14ac:dyDescent="0.2">
      <c r="D3926" s="139"/>
    </row>
    <row r="3927" spans="4:4" x14ac:dyDescent="0.2">
      <c r="D3927" s="139"/>
    </row>
    <row r="3928" spans="4:4" x14ac:dyDescent="0.2">
      <c r="D3928" s="139"/>
    </row>
    <row r="3929" spans="4:4" x14ac:dyDescent="0.2">
      <c r="D3929" s="139"/>
    </row>
    <row r="3930" spans="4:4" x14ac:dyDescent="0.2">
      <c r="D3930" s="139"/>
    </row>
    <row r="3931" spans="4:4" x14ac:dyDescent="0.2">
      <c r="D3931" s="139"/>
    </row>
    <row r="3932" spans="4:4" x14ac:dyDescent="0.2">
      <c r="D3932" s="139"/>
    </row>
    <row r="3933" spans="4:4" x14ac:dyDescent="0.2">
      <c r="D3933" s="139"/>
    </row>
    <row r="3934" spans="4:4" x14ac:dyDescent="0.2">
      <c r="D3934" s="139"/>
    </row>
    <row r="3935" spans="4:4" x14ac:dyDescent="0.2">
      <c r="D3935" s="139"/>
    </row>
    <row r="3936" spans="4:4" x14ac:dyDescent="0.2">
      <c r="D3936" s="139"/>
    </row>
    <row r="3937" spans="4:4" x14ac:dyDescent="0.2">
      <c r="D3937" s="139"/>
    </row>
    <row r="3938" spans="4:4" x14ac:dyDescent="0.2">
      <c r="D3938" s="139"/>
    </row>
    <row r="3939" spans="4:4" x14ac:dyDescent="0.2">
      <c r="D3939" s="139"/>
    </row>
    <row r="3940" spans="4:4" x14ac:dyDescent="0.2">
      <c r="D3940" s="139"/>
    </row>
    <row r="3941" spans="4:4" x14ac:dyDescent="0.2">
      <c r="D3941" s="139"/>
    </row>
    <row r="3942" spans="4:4" x14ac:dyDescent="0.2">
      <c r="D3942" s="139"/>
    </row>
    <row r="3943" spans="4:4" x14ac:dyDescent="0.2">
      <c r="D3943" s="139"/>
    </row>
    <row r="3944" spans="4:4" x14ac:dyDescent="0.2">
      <c r="D3944" s="139"/>
    </row>
    <row r="3945" spans="4:4" x14ac:dyDescent="0.2">
      <c r="D3945" s="139"/>
    </row>
    <row r="3946" spans="4:4" x14ac:dyDescent="0.2">
      <c r="D3946" s="139"/>
    </row>
    <row r="3947" spans="4:4" x14ac:dyDescent="0.2">
      <c r="D3947" s="139"/>
    </row>
    <row r="3948" spans="4:4" x14ac:dyDescent="0.2">
      <c r="D3948" s="139"/>
    </row>
    <row r="3949" spans="4:4" x14ac:dyDescent="0.2">
      <c r="D3949" s="139"/>
    </row>
    <row r="3950" spans="4:4" x14ac:dyDescent="0.2">
      <c r="D3950" s="139"/>
    </row>
    <row r="3951" spans="4:4" x14ac:dyDescent="0.2">
      <c r="D3951" s="139"/>
    </row>
    <row r="3952" spans="4:4" x14ac:dyDescent="0.2">
      <c r="D3952" s="139"/>
    </row>
    <row r="3953" spans="4:4" x14ac:dyDescent="0.2">
      <c r="D3953" s="139"/>
    </row>
    <row r="3954" spans="4:4" x14ac:dyDescent="0.2">
      <c r="D3954" s="139"/>
    </row>
    <row r="3955" spans="4:4" x14ac:dyDescent="0.2">
      <c r="D3955" s="139"/>
    </row>
    <row r="3956" spans="4:4" x14ac:dyDescent="0.2">
      <c r="D3956" s="139"/>
    </row>
    <row r="3957" spans="4:4" x14ac:dyDescent="0.2">
      <c r="D3957" s="139"/>
    </row>
    <row r="3958" spans="4:4" x14ac:dyDescent="0.2">
      <c r="D3958" s="139"/>
    </row>
    <row r="3959" spans="4:4" x14ac:dyDescent="0.2">
      <c r="D3959" s="139"/>
    </row>
    <row r="3960" spans="4:4" x14ac:dyDescent="0.2">
      <c r="D3960" s="139"/>
    </row>
    <row r="3961" spans="4:4" x14ac:dyDescent="0.2">
      <c r="D3961" s="139"/>
    </row>
    <row r="3962" spans="4:4" x14ac:dyDescent="0.2">
      <c r="D3962" s="139"/>
    </row>
    <row r="3963" spans="4:4" x14ac:dyDescent="0.2">
      <c r="D3963" s="139"/>
    </row>
    <row r="3964" spans="4:4" x14ac:dyDescent="0.2">
      <c r="D3964" s="139"/>
    </row>
    <row r="3965" spans="4:4" x14ac:dyDescent="0.2">
      <c r="D3965" s="139"/>
    </row>
    <row r="3966" spans="4:4" x14ac:dyDescent="0.2">
      <c r="D3966" s="139"/>
    </row>
    <row r="3967" spans="4:4" x14ac:dyDescent="0.2">
      <c r="D3967" s="139"/>
    </row>
    <row r="3968" spans="4:4" x14ac:dyDescent="0.2">
      <c r="D3968" s="139"/>
    </row>
    <row r="3969" spans="4:4" x14ac:dyDescent="0.2">
      <c r="D3969" s="139"/>
    </row>
    <row r="3970" spans="4:4" x14ac:dyDescent="0.2">
      <c r="D3970" s="139"/>
    </row>
    <row r="3971" spans="4:4" x14ac:dyDescent="0.2">
      <c r="D3971" s="139"/>
    </row>
    <row r="3972" spans="4:4" x14ac:dyDescent="0.2">
      <c r="D3972" s="139"/>
    </row>
    <row r="3973" spans="4:4" x14ac:dyDescent="0.2">
      <c r="D3973" s="139"/>
    </row>
    <row r="3974" spans="4:4" x14ac:dyDescent="0.2">
      <c r="D3974" s="139"/>
    </row>
    <row r="3975" spans="4:4" x14ac:dyDescent="0.2">
      <c r="D3975" s="139"/>
    </row>
    <row r="3976" spans="4:4" x14ac:dyDescent="0.2">
      <c r="D3976" s="139"/>
    </row>
    <row r="3977" spans="4:4" x14ac:dyDescent="0.2">
      <c r="D3977" s="139"/>
    </row>
    <row r="3978" spans="4:4" x14ac:dyDescent="0.2">
      <c r="D3978" s="139"/>
    </row>
    <row r="3979" spans="4:4" x14ac:dyDescent="0.2">
      <c r="D3979" s="139"/>
    </row>
    <row r="3980" spans="4:4" x14ac:dyDescent="0.2">
      <c r="D3980" s="139"/>
    </row>
    <row r="3981" spans="4:4" x14ac:dyDescent="0.2">
      <c r="D3981" s="139"/>
    </row>
    <row r="3982" spans="4:4" x14ac:dyDescent="0.2">
      <c r="D3982" s="139"/>
    </row>
    <row r="3983" spans="4:4" x14ac:dyDescent="0.2">
      <c r="D3983" s="139"/>
    </row>
    <row r="3984" spans="4:4" x14ac:dyDescent="0.2">
      <c r="D3984" s="139"/>
    </row>
    <row r="3985" spans="4:4" x14ac:dyDescent="0.2">
      <c r="D3985" s="139"/>
    </row>
    <row r="3986" spans="4:4" x14ac:dyDescent="0.2">
      <c r="D3986" s="139"/>
    </row>
    <row r="3987" spans="4:4" x14ac:dyDescent="0.2">
      <c r="D3987" s="139"/>
    </row>
    <row r="3988" spans="4:4" x14ac:dyDescent="0.2">
      <c r="D3988" s="139"/>
    </row>
    <row r="3989" spans="4:4" x14ac:dyDescent="0.2">
      <c r="D3989" s="139"/>
    </row>
    <row r="3990" spans="4:4" x14ac:dyDescent="0.2">
      <c r="D3990" s="139"/>
    </row>
    <row r="3991" spans="4:4" x14ac:dyDescent="0.2">
      <c r="D3991" s="139"/>
    </row>
    <row r="3992" spans="4:4" x14ac:dyDescent="0.2">
      <c r="D3992" s="139"/>
    </row>
    <row r="3993" spans="4:4" x14ac:dyDescent="0.2">
      <c r="D3993" s="139"/>
    </row>
    <row r="3994" spans="4:4" x14ac:dyDescent="0.2">
      <c r="D3994" s="139"/>
    </row>
    <row r="3995" spans="4:4" x14ac:dyDescent="0.2">
      <c r="D3995" s="139"/>
    </row>
    <row r="3996" spans="4:4" x14ac:dyDescent="0.2">
      <c r="D3996" s="139"/>
    </row>
    <row r="3997" spans="4:4" x14ac:dyDescent="0.2">
      <c r="D3997" s="139"/>
    </row>
    <row r="3998" spans="4:4" x14ac:dyDescent="0.2">
      <c r="D3998" s="139"/>
    </row>
    <row r="3999" spans="4:4" x14ac:dyDescent="0.2">
      <c r="D3999" s="139"/>
    </row>
    <row r="4000" spans="4:4" x14ac:dyDescent="0.2">
      <c r="D4000" s="139"/>
    </row>
    <row r="4001" spans="4:4" x14ac:dyDescent="0.2">
      <c r="D4001" s="139"/>
    </row>
    <row r="4002" spans="4:4" x14ac:dyDescent="0.2">
      <c r="D4002" s="139"/>
    </row>
    <row r="4003" spans="4:4" x14ac:dyDescent="0.2">
      <c r="D4003" s="139"/>
    </row>
    <row r="4004" spans="4:4" x14ac:dyDescent="0.2">
      <c r="D4004" s="139"/>
    </row>
    <row r="4005" spans="4:4" x14ac:dyDescent="0.2">
      <c r="D4005" s="139"/>
    </row>
    <row r="4006" spans="4:4" x14ac:dyDescent="0.2">
      <c r="D4006" s="139"/>
    </row>
    <row r="4007" spans="4:4" x14ac:dyDescent="0.2">
      <c r="D4007" s="139"/>
    </row>
    <row r="4008" spans="4:4" x14ac:dyDescent="0.2">
      <c r="D4008" s="139"/>
    </row>
    <row r="4009" spans="4:4" x14ac:dyDescent="0.2">
      <c r="D4009" s="139"/>
    </row>
    <row r="4010" spans="4:4" x14ac:dyDescent="0.2">
      <c r="D4010" s="139"/>
    </row>
    <row r="4011" spans="4:4" x14ac:dyDescent="0.2">
      <c r="D4011" s="139"/>
    </row>
    <row r="4012" spans="4:4" x14ac:dyDescent="0.2">
      <c r="D4012" s="139"/>
    </row>
    <row r="4013" spans="4:4" x14ac:dyDescent="0.2">
      <c r="D4013" s="139"/>
    </row>
    <row r="4014" spans="4:4" x14ac:dyDescent="0.2">
      <c r="D4014" s="139"/>
    </row>
    <row r="4015" spans="4:4" x14ac:dyDescent="0.2">
      <c r="D4015" s="139"/>
    </row>
    <row r="4016" spans="4:4" x14ac:dyDescent="0.2">
      <c r="D4016" s="139"/>
    </row>
    <row r="4017" spans="4:4" x14ac:dyDescent="0.2">
      <c r="D4017" s="139"/>
    </row>
    <row r="4018" spans="4:4" x14ac:dyDescent="0.2">
      <c r="D4018" s="139"/>
    </row>
    <row r="4019" spans="4:4" x14ac:dyDescent="0.2">
      <c r="D4019" s="139"/>
    </row>
    <row r="4020" spans="4:4" x14ac:dyDescent="0.2">
      <c r="D4020" s="139"/>
    </row>
    <row r="4021" spans="4:4" x14ac:dyDescent="0.2">
      <c r="D4021" s="139"/>
    </row>
    <row r="4022" spans="4:4" x14ac:dyDescent="0.2">
      <c r="D4022" s="139"/>
    </row>
    <row r="4023" spans="4:4" x14ac:dyDescent="0.2">
      <c r="D4023" s="139"/>
    </row>
    <row r="4024" spans="4:4" x14ac:dyDescent="0.2">
      <c r="D4024" s="139"/>
    </row>
    <row r="4025" spans="4:4" x14ac:dyDescent="0.2">
      <c r="D4025" s="139"/>
    </row>
    <row r="4026" spans="4:4" x14ac:dyDescent="0.2">
      <c r="D4026" s="139"/>
    </row>
    <row r="4027" spans="4:4" x14ac:dyDescent="0.2">
      <c r="D4027" s="139"/>
    </row>
    <row r="4028" spans="4:4" x14ac:dyDescent="0.2">
      <c r="D4028" s="139"/>
    </row>
    <row r="4029" spans="4:4" x14ac:dyDescent="0.2">
      <c r="D4029" s="139"/>
    </row>
    <row r="4030" spans="4:4" x14ac:dyDescent="0.2">
      <c r="D4030" s="139"/>
    </row>
    <row r="4031" spans="4:4" x14ac:dyDescent="0.2">
      <c r="D4031" s="139"/>
    </row>
    <row r="4032" spans="4:4" x14ac:dyDescent="0.2">
      <c r="D4032" s="139"/>
    </row>
    <row r="4033" spans="4:4" x14ac:dyDescent="0.2">
      <c r="D4033" s="139"/>
    </row>
    <row r="4034" spans="4:4" x14ac:dyDescent="0.2">
      <c r="D4034" s="139"/>
    </row>
    <row r="4035" spans="4:4" x14ac:dyDescent="0.2">
      <c r="D4035" s="139"/>
    </row>
    <row r="4036" spans="4:4" x14ac:dyDescent="0.2">
      <c r="D4036" s="139"/>
    </row>
    <row r="4037" spans="4:4" x14ac:dyDescent="0.2">
      <c r="D4037" s="139"/>
    </row>
    <row r="4038" spans="4:4" x14ac:dyDescent="0.2">
      <c r="D4038" s="139"/>
    </row>
    <row r="4039" spans="4:4" x14ac:dyDescent="0.2">
      <c r="D4039" s="139"/>
    </row>
    <row r="4040" spans="4:4" x14ac:dyDescent="0.2">
      <c r="D4040" s="139"/>
    </row>
    <row r="4041" spans="4:4" x14ac:dyDescent="0.2">
      <c r="D4041" s="139"/>
    </row>
    <row r="4042" spans="4:4" x14ac:dyDescent="0.2">
      <c r="D4042" s="139"/>
    </row>
    <row r="4043" spans="4:4" x14ac:dyDescent="0.2">
      <c r="D4043" s="139"/>
    </row>
    <row r="4044" spans="4:4" x14ac:dyDescent="0.2">
      <c r="D4044" s="139"/>
    </row>
    <row r="4045" spans="4:4" x14ac:dyDescent="0.2">
      <c r="D4045" s="139"/>
    </row>
    <row r="4046" spans="4:4" x14ac:dyDescent="0.2">
      <c r="D4046" s="139"/>
    </row>
    <row r="4047" spans="4:4" x14ac:dyDescent="0.2">
      <c r="D4047" s="139"/>
    </row>
    <row r="4048" spans="4:4" x14ac:dyDescent="0.2">
      <c r="D4048" s="139"/>
    </row>
    <row r="4049" spans="4:4" x14ac:dyDescent="0.2">
      <c r="D4049" s="139"/>
    </row>
    <row r="4050" spans="4:4" x14ac:dyDescent="0.2">
      <c r="D4050" s="139"/>
    </row>
    <row r="4051" spans="4:4" x14ac:dyDescent="0.2">
      <c r="D4051" s="139"/>
    </row>
    <row r="4052" spans="4:4" x14ac:dyDescent="0.2">
      <c r="D4052" s="139"/>
    </row>
    <row r="4053" spans="4:4" x14ac:dyDescent="0.2">
      <c r="D4053" s="139"/>
    </row>
    <row r="4054" spans="4:4" x14ac:dyDescent="0.2">
      <c r="D4054" s="139"/>
    </row>
    <row r="4055" spans="4:4" x14ac:dyDescent="0.2">
      <c r="D4055" s="139"/>
    </row>
    <row r="4056" spans="4:4" x14ac:dyDescent="0.2">
      <c r="D4056" s="139"/>
    </row>
    <row r="4057" spans="4:4" x14ac:dyDescent="0.2">
      <c r="D4057" s="139"/>
    </row>
    <row r="4058" spans="4:4" x14ac:dyDescent="0.2">
      <c r="D4058" s="139"/>
    </row>
    <row r="4059" spans="4:4" x14ac:dyDescent="0.2">
      <c r="D4059" s="139"/>
    </row>
    <row r="4060" spans="4:4" x14ac:dyDescent="0.2">
      <c r="D4060" s="139"/>
    </row>
    <row r="4061" spans="4:4" x14ac:dyDescent="0.2">
      <c r="D4061" s="139"/>
    </row>
    <row r="4062" spans="4:4" x14ac:dyDescent="0.2">
      <c r="D4062" s="139"/>
    </row>
    <row r="4063" spans="4:4" x14ac:dyDescent="0.2">
      <c r="D4063" s="139"/>
    </row>
    <row r="4064" spans="4:4" x14ac:dyDescent="0.2">
      <c r="D4064" s="139"/>
    </row>
    <row r="4065" spans="4:4" x14ac:dyDescent="0.2">
      <c r="D4065" s="139"/>
    </row>
    <row r="4066" spans="4:4" x14ac:dyDescent="0.2">
      <c r="D4066" s="139"/>
    </row>
    <row r="4067" spans="4:4" x14ac:dyDescent="0.2">
      <c r="D4067" s="139"/>
    </row>
    <row r="4068" spans="4:4" x14ac:dyDescent="0.2">
      <c r="D4068" s="139"/>
    </row>
    <row r="4069" spans="4:4" x14ac:dyDescent="0.2">
      <c r="D4069" s="139"/>
    </row>
    <row r="4070" spans="4:4" x14ac:dyDescent="0.2">
      <c r="D4070" s="139"/>
    </row>
    <row r="4071" spans="4:4" x14ac:dyDescent="0.2">
      <c r="D4071" s="139"/>
    </row>
    <row r="4072" spans="4:4" x14ac:dyDescent="0.2">
      <c r="D4072" s="139"/>
    </row>
    <row r="4073" spans="4:4" x14ac:dyDescent="0.2">
      <c r="D4073" s="139"/>
    </row>
    <row r="4074" spans="4:4" x14ac:dyDescent="0.2">
      <c r="D4074" s="139"/>
    </row>
    <row r="4075" spans="4:4" x14ac:dyDescent="0.2">
      <c r="D4075" s="139"/>
    </row>
    <row r="4076" spans="4:4" x14ac:dyDescent="0.2">
      <c r="D4076" s="139"/>
    </row>
    <row r="4077" spans="4:4" x14ac:dyDescent="0.2">
      <c r="D4077" s="139"/>
    </row>
    <row r="4078" spans="4:4" x14ac:dyDescent="0.2">
      <c r="D4078" s="139"/>
    </row>
    <row r="4079" spans="4:4" x14ac:dyDescent="0.2">
      <c r="D4079" s="139"/>
    </row>
    <row r="4080" spans="4:4" x14ac:dyDescent="0.2">
      <c r="D4080" s="139"/>
    </row>
    <row r="4081" spans="4:4" x14ac:dyDescent="0.2">
      <c r="D4081" s="139"/>
    </row>
    <row r="4082" spans="4:4" x14ac:dyDescent="0.2">
      <c r="D4082" s="139"/>
    </row>
    <row r="4083" spans="4:4" x14ac:dyDescent="0.2">
      <c r="D4083" s="139"/>
    </row>
    <row r="4084" spans="4:4" x14ac:dyDescent="0.2">
      <c r="D4084" s="139"/>
    </row>
    <row r="4085" spans="4:4" x14ac:dyDescent="0.2">
      <c r="D4085" s="139"/>
    </row>
    <row r="4086" spans="4:4" x14ac:dyDescent="0.2">
      <c r="D4086" s="139"/>
    </row>
    <row r="4087" spans="4:4" x14ac:dyDescent="0.2">
      <c r="D4087" s="139"/>
    </row>
    <row r="4088" spans="4:4" x14ac:dyDescent="0.2">
      <c r="D4088" s="139"/>
    </row>
    <row r="4089" spans="4:4" x14ac:dyDescent="0.2">
      <c r="D4089" s="139"/>
    </row>
    <row r="4090" spans="4:4" x14ac:dyDescent="0.2">
      <c r="D4090" s="139"/>
    </row>
    <row r="4091" spans="4:4" x14ac:dyDescent="0.2">
      <c r="D4091" s="139"/>
    </row>
    <row r="4092" spans="4:4" x14ac:dyDescent="0.2">
      <c r="D4092" s="139"/>
    </row>
    <row r="4093" spans="4:4" x14ac:dyDescent="0.2">
      <c r="D4093" s="139"/>
    </row>
    <row r="4094" spans="4:4" x14ac:dyDescent="0.2">
      <c r="D4094" s="139"/>
    </row>
    <row r="4095" spans="4:4" x14ac:dyDescent="0.2">
      <c r="D4095" s="139"/>
    </row>
    <row r="4096" spans="4:4" x14ac:dyDescent="0.2">
      <c r="D4096" s="139"/>
    </row>
    <row r="4097" spans="4:4" x14ac:dyDescent="0.2">
      <c r="D4097" s="139"/>
    </row>
    <row r="4098" spans="4:4" x14ac:dyDescent="0.2">
      <c r="D4098" s="139"/>
    </row>
    <row r="4099" spans="4:4" x14ac:dyDescent="0.2">
      <c r="D4099" s="139"/>
    </row>
    <row r="4100" spans="4:4" x14ac:dyDescent="0.2">
      <c r="D4100" s="139"/>
    </row>
    <row r="4101" spans="4:4" x14ac:dyDescent="0.2">
      <c r="D4101" s="139"/>
    </row>
    <row r="4102" spans="4:4" x14ac:dyDescent="0.2">
      <c r="D4102" s="139"/>
    </row>
    <row r="4103" spans="4:4" x14ac:dyDescent="0.2">
      <c r="D4103" s="139"/>
    </row>
    <row r="4104" spans="4:4" x14ac:dyDescent="0.2">
      <c r="D4104" s="139"/>
    </row>
    <row r="4105" spans="4:4" x14ac:dyDescent="0.2">
      <c r="D4105" s="139"/>
    </row>
    <row r="4106" spans="4:4" x14ac:dyDescent="0.2">
      <c r="D4106" s="139"/>
    </row>
    <row r="4107" spans="4:4" x14ac:dyDescent="0.2">
      <c r="D4107" s="139"/>
    </row>
    <row r="4108" spans="4:4" x14ac:dyDescent="0.2">
      <c r="D4108" s="139"/>
    </row>
    <row r="4109" spans="4:4" x14ac:dyDescent="0.2">
      <c r="D4109" s="139"/>
    </row>
    <row r="4110" spans="4:4" x14ac:dyDescent="0.2">
      <c r="D4110" s="139"/>
    </row>
    <row r="4111" spans="4:4" x14ac:dyDescent="0.2">
      <c r="D4111" s="139"/>
    </row>
    <row r="4112" spans="4:4" x14ac:dyDescent="0.2">
      <c r="D4112" s="139"/>
    </row>
    <row r="4113" spans="4:4" x14ac:dyDescent="0.2">
      <c r="D4113" s="139"/>
    </row>
    <row r="4114" spans="4:4" x14ac:dyDescent="0.2">
      <c r="D4114" s="139"/>
    </row>
    <row r="4115" spans="4:4" x14ac:dyDescent="0.2">
      <c r="D4115" s="139"/>
    </row>
    <row r="4116" spans="4:4" x14ac:dyDescent="0.2">
      <c r="D4116" s="139"/>
    </row>
    <row r="4117" spans="4:4" x14ac:dyDescent="0.2">
      <c r="D4117" s="139"/>
    </row>
    <row r="4118" spans="4:4" x14ac:dyDescent="0.2">
      <c r="D4118" s="139"/>
    </row>
    <row r="4119" spans="4:4" x14ac:dyDescent="0.2">
      <c r="D4119" s="139"/>
    </row>
    <row r="4120" spans="4:4" x14ac:dyDescent="0.2">
      <c r="D4120" s="139"/>
    </row>
    <row r="4121" spans="4:4" x14ac:dyDescent="0.2">
      <c r="D4121" s="139"/>
    </row>
    <row r="4122" spans="4:4" x14ac:dyDescent="0.2">
      <c r="D4122" s="139"/>
    </row>
    <row r="4123" spans="4:4" x14ac:dyDescent="0.2">
      <c r="D4123" s="139"/>
    </row>
    <row r="4124" spans="4:4" x14ac:dyDescent="0.2">
      <c r="D4124" s="139"/>
    </row>
    <row r="4125" spans="4:4" x14ac:dyDescent="0.2">
      <c r="D4125" s="139"/>
    </row>
    <row r="4126" spans="4:4" x14ac:dyDescent="0.2">
      <c r="D4126" s="139"/>
    </row>
    <row r="4127" spans="4:4" x14ac:dyDescent="0.2">
      <c r="D4127" s="139"/>
    </row>
    <row r="4128" spans="4:4" x14ac:dyDescent="0.2">
      <c r="D4128" s="139"/>
    </row>
    <row r="4129" spans="4:4" x14ac:dyDescent="0.2">
      <c r="D4129" s="139"/>
    </row>
    <row r="4130" spans="4:4" x14ac:dyDescent="0.2">
      <c r="D4130" s="139"/>
    </row>
    <row r="4131" spans="4:4" x14ac:dyDescent="0.2">
      <c r="D4131" s="139"/>
    </row>
    <row r="4132" spans="4:4" x14ac:dyDescent="0.2">
      <c r="D4132" s="139"/>
    </row>
    <row r="4133" spans="4:4" x14ac:dyDescent="0.2">
      <c r="D4133" s="139"/>
    </row>
    <row r="4134" spans="4:4" x14ac:dyDescent="0.2">
      <c r="D4134" s="139"/>
    </row>
    <row r="4135" spans="4:4" x14ac:dyDescent="0.2">
      <c r="D4135" s="139"/>
    </row>
    <row r="4136" spans="4:4" x14ac:dyDescent="0.2">
      <c r="D4136" s="139"/>
    </row>
    <row r="4137" spans="4:4" x14ac:dyDescent="0.2">
      <c r="D4137" s="139"/>
    </row>
    <row r="4138" spans="4:4" x14ac:dyDescent="0.2">
      <c r="D4138" s="139"/>
    </row>
    <row r="4139" spans="4:4" x14ac:dyDescent="0.2">
      <c r="D4139" s="139"/>
    </row>
    <row r="4140" spans="4:4" x14ac:dyDescent="0.2">
      <c r="D4140" s="139"/>
    </row>
    <row r="4141" spans="4:4" x14ac:dyDescent="0.2">
      <c r="D4141" s="139"/>
    </row>
    <row r="4142" spans="4:4" x14ac:dyDescent="0.2">
      <c r="D4142" s="139"/>
    </row>
    <row r="4143" spans="4:4" x14ac:dyDescent="0.2">
      <c r="D4143" s="139"/>
    </row>
    <row r="4144" spans="4:4" x14ac:dyDescent="0.2">
      <c r="D4144" s="139"/>
    </row>
    <row r="4145" spans="4:4" x14ac:dyDescent="0.2">
      <c r="D4145" s="139"/>
    </row>
    <row r="4146" spans="4:4" x14ac:dyDescent="0.2">
      <c r="D4146" s="139"/>
    </row>
    <row r="4147" spans="4:4" x14ac:dyDescent="0.2">
      <c r="D4147" s="139"/>
    </row>
    <row r="4148" spans="4:4" x14ac:dyDescent="0.2">
      <c r="D4148" s="139"/>
    </row>
    <row r="4149" spans="4:4" x14ac:dyDescent="0.2">
      <c r="D4149" s="139"/>
    </row>
    <row r="4150" spans="4:4" x14ac:dyDescent="0.2">
      <c r="D4150" s="139"/>
    </row>
    <row r="4151" spans="4:4" x14ac:dyDescent="0.2">
      <c r="D4151" s="139"/>
    </row>
    <row r="4152" spans="4:4" x14ac:dyDescent="0.2">
      <c r="D4152" s="139"/>
    </row>
    <row r="4153" spans="4:4" x14ac:dyDescent="0.2">
      <c r="D4153" s="139"/>
    </row>
    <row r="4154" spans="4:4" x14ac:dyDescent="0.2">
      <c r="D4154" s="139"/>
    </row>
    <row r="4155" spans="4:4" x14ac:dyDescent="0.2">
      <c r="D4155" s="139"/>
    </row>
    <row r="4156" spans="4:4" x14ac:dyDescent="0.2">
      <c r="D4156" s="139"/>
    </row>
    <row r="4157" spans="4:4" x14ac:dyDescent="0.2">
      <c r="D4157" s="139"/>
    </row>
    <row r="4158" spans="4:4" x14ac:dyDescent="0.2">
      <c r="D4158" s="139"/>
    </row>
    <row r="4159" spans="4:4" x14ac:dyDescent="0.2">
      <c r="D4159" s="139"/>
    </row>
    <row r="4160" spans="4:4" x14ac:dyDescent="0.2">
      <c r="D4160" s="139"/>
    </row>
    <row r="4161" spans="4:4" x14ac:dyDescent="0.2">
      <c r="D4161" s="139"/>
    </row>
    <row r="4162" spans="4:4" x14ac:dyDescent="0.2">
      <c r="D4162" s="139"/>
    </row>
    <row r="4163" spans="4:4" x14ac:dyDescent="0.2">
      <c r="D4163" s="139"/>
    </row>
    <row r="4164" spans="4:4" x14ac:dyDescent="0.2">
      <c r="D4164" s="139"/>
    </row>
    <row r="4165" spans="4:4" x14ac:dyDescent="0.2">
      <c r="D4165" s="139"/>
    </row>
    <row r="4166" spans="4:4" x14ac:dyDescent="0.2">
      <c r="D4166" s="139"/>
    </row>
    <row r="4167" spans="4:4" x14ac:dyDescent="0.2">
      <c r="D4167" s="139"/>
    </row>
    <row r="4168" spans="4:4" x14ac:dyDescent="0.2">
      <c r="D4168" s="139"/>
    </row>
    <row r="4169" spans="4:4" x14ac:dyDescent="0.2">
      <c r="D4169" s="139"/>
    </row>
    <row r="4170" spans="4:4" x14ac:dyDescent="0.2">
      <c r="D4170" s="139"/>
    </row>
    <row r="4171" spans="4:4" x14ac:dyDescent="0.2">
      <c r="D4171" s="139"/>
    </row>
    <row r="4172" spans="4:4" x14ac:dyDescent="0.2">
      <c r="D4172" s="139"/>
    </row>
    <row r="4173" spans="4:4" x14ac:dyDescent="0.2">
      <c r="D4173" s="139"/>
    </row>
    <row r="4174" spans="4:4" x14ac:dyDescent="0.2">
      <c r="D4174" s="139"/>
    </row>
    <row r="4175" spans="4:4" x14ac:dyDescent="0.2">
      <c r="D4175" s="139"/>
    </row>
    <row r="4176" spans="4:4" x14ac:dyDescent="0.2">
      <c r="D4176" s="139"/>
    </row>
    <row r="4177" spans="4:4" x14ac:dyDescent="0.2">
      <c r="D4177" s="139"/>
    </row>
    <row r="4178" spans="4:4" x14ac:dyDescent="0.2">
      <c r="D4178" s="139"/>
    </row>
    <row r="4179" spans="4:4" x14ac:dyDescent="0.2">
      <c r="D4179" s="139"/>
    </row>
    <row r="4180" spans="4:4" x14ac:dyDescent="0.2">
      <c r="D4180" s="139"/>
    </row>
    <row r="4181" spans="4:4" x14ac:dyDescent="0.2">
      <c r="D4181" s="139"/>
    </row>
    <row r="4182" spans="4:4" x14ac:dyDescent="0.2">
      <c r="D4182" s="139"/>
    </row>
    <row r="4183" spans="4:4" x14ac:dyDescent="0.2">
      <c r="D4183" s="139"/>
    </row>
    <row r="4184" spans="4:4" x14ac:dyDescent="0.2">
      <c r="D4184" s="139"/>
    </row>
    <row r="4185" spans="4:4" x14ac:dyDescent="0.2">
      <c r="D4185" s="139"/>
    </row>
    <row r="4186" spans="4:4" x14ac:dyDescent="0.2">
      <c r="D4186" s="139"/>
    </row>
    <row r="4187" spans="4:4" x14ac:dyDescent="0.2">
      <c r="D4187" s="139"/>
    </row>
    <row r="4188" spans="4:4" x14ac:dyDescent="0.2">
      <c r="D4188" s="139"/>
    </row>
    <row r="4189" spans="4:4" x14ac:dyDescent="0.2">
      <c r="D4189" s="139"/>
    </row>
    <row r="4190" spans="4:4" x14ac:dyDescent="0.2">
      <c r="D4190" s="139"/>
    </row>
    <row r="4191" spans="4:4" x14ac:dyDescent="0.2">
      <c r="D4191" s="139"/>
    </row>
    <row r="4192" spans="4:4" x14ac:dyDescent="0.2">
      <c r="D4192" s="139"/>
    </row>
    <row r="4193" spans="4:4" x14ac:dyDescent="0.2">
      <c r="D4193" s="139"/>
    </row>
    <row r="4194" spans="4:4" x14ac:dyDescent="0.2">
      <c r="D4194" s="139"/>
    </row>
    <row r="4195" spans="4:4" x14ac:dyDescent="0.2">
      <c r="D4195" s="139"/>
    </row>
    <row r="4196" spans="4:4" x14ac:dyDescent="0.2">
      <c r="D4196" s="139"/>
    </row>
    <row r="4197" spans="4:4" x14ac:dyDescent="0.2">
      <c r="D4197" s="139"/>
    </row>
    <row r="4198" spans="4:4" x14ac:dyDescent="0.2">
      <c r="D4198" s="139"/>
    </row>
    <row r="4199" spans="4:4" x14ac:dyDescent="0.2">
      <c r="D4199" s="139"/>
    </row>
    <row r="4200" spans="4:4" x14ac:dyDescent="0.2">
      <c r="D4200" s="139"/>
    </row>
    <row r="4201" spans="4:4" x14ac:dyDescent="0.2">
      <c r="D4201" s="139"/>
    </row>
    <row r="4202" spans="4:4" x14ac:dyDescent="0.2">
      <c r="D4202" s="139"/>
    </row>
    <row r="4203" spans="4:4" x14ac:dyDescent="0.2">
      <c r="D4203" s="139"/>
    </row>
    <row r="4204" spans="4:4" x14ac:dyDescent="0.2">
      <c r="D4204" s="139"/>
    </row>
    <row r="4205" spans="4:4" x14ac:dyDescent="0.2">
      <c r="D4205" s="139"/>
    </row>
    <row r="4206" spans="4:4" x14ac:dyDescent="0.2">
      <c r="D4206" s="139"/>
    </row>
    <row r="4207" spans="4:4" x14ac:dyDescent="0.2">
      <c r="D4207" s="139"/>
    </row>
    <row r="4208" spans="4:4" x14ac:dyDescent="0.2">
      <c r="D4208" s="139"/>
    </row>
    <row r="4209" spans="4:4" x14ac:dyDescent="0.2">
      <c r="D4209" s="139"/>
    </row>
    <row r="4210" spans="4:4" x14ac:dyDescent="0.2">
      <c r="D4210" s="139"/>
    </row>
    <row r="4211" spans="4:4" x14ac:dyDescent="0.2">
      <c r="D4211" s="139"/>
    </row>
    <row r="4212" spans="4:4" x14ac:dyDescent="0.2">
      <c r="D4212" s="139"/>
    </row>
    <row r="4213" spans="4:4" x14ac:dyDescent="0.2">
      <c r="D4213" s="139"/>
    </row>
    <row r="4214" spans="4:4" x14ac:dyDescent="0.2">
      <c r="D4214" s="139"/>
    </row>
    <row r="4215" spans="4:4" x14ac:dyDescent="0.2">
      <c r="D4215" s="139"/>
    </row>
    <row r="4216" spans="4:4" x14ac:dyDescent="0.2">
      <c r="D4216" s="139"/>
    </row>
    <row r="4217" spans="4:4" x14ac:dyDescent="0.2">
      <c r="D4217" s="139"/>
    </row>
    <row r="4218" spans="4:4" x14ac:dyDescent="0.2">
      <c r="D4218" s="139"/>
    </row>
    <row r="4219" spans="4:4" x14ac:dyDescent="0.2">
      <c r="D4219" s="139"/>
    </row>
    <row r="4220" spans="4:4" x14ac:dyDescent="0.2">
      <c r="D4220" s="139"/>
    </row>
    <row r="4221" spans="4:4" x14ac:dyDescent="0.2">
      <c r="D4221" s="139"/>
    </row>
    <row r="4222" spans="4:4" x14ac:dyDescent="0.2">
      <c r="D4222" s="139"/>
    </row>
    <row r="4223" spans="4:4" x14ac:dyDescent="0.2">
      <c r="D4223" s="139"/>
    </row>
    <row r="4224" spans="4:4" x14ac:dyDescent="0.2">
      <c r="D4224" s="139"/>
    </row>
    <row r="4225" spans="4:4" x14ac:dyDescent="0.2">
      <c r="D4225" s="139"/>
    </row>
    <row r="4226" spans="4:4" x14ac:dyDescent="0.2">
      <c r="D4226" s="139"/>
    </row>
    <row r="4227" spans="4:4" x14ac:dyDescent="0.2">
      <c r="D4227" s="139"/>
    </row>
    <row r="4228" spans="4:4" x14ac:dyDescent="0.2">
      <c r="D4228" s="139"/>
    </row>
    <row r="4229" spans="4:4" x14ac:dyDescent="0.2">
      <c r="D4229" s="139"/>
    </row>
    <row r="4230" spans="4:4" x14ac:dyDescent="0.2">
      <c r="D4230" s="139"/>
    </row>
    <row r="4231" spans="4:4" x14ac:dyDescent="0.2">
      <c r="D4231" s="139"/>
    </row>
    <row r="4232" spans="4:4" x14ac:dyDescent="0.2">
      <c r="D4232" s="139"/>
    </row>
    <row r="4233" spans="4:4" x14ac:dyDescent="0.2">
      <c r="D4233" s="139"/>
    </row>
    <row r="4234" spans="4:4" x14ac:dyDescent="0.2">
      <c r="D4234" s="139"/>
    </row>
    <row r="4235" spans="4:4" x14ac:dyDescent="0.2">
      <c r="D4235" s="139"/>
    </row>
    <row r="4236" spans="4:4" x14ac:dyDescent="0.2">
      <c r="D4236" s="139"/>
    </row>
    <row r="4237" spans="4:4" x14ac:dyDescent="0.2">
      <c r="D4237" s="139"/>
    </row>
    <row r="4238" spans="4:4" x14ac:dyDescent="0.2">
      <c r="D4238" s="139"/>
    </row>
    <row r="4239" spans="4:4" x14ac:dyDescent="0.2">
      <c r="D4239" s="139"/>
    </row>
    <row r="4240" spans="4:4" x14ac:dyDescent="0.2">
      <c r="D4240" s="139"/>
    </row>
    <row r="4241" spans="4:4" x14ac:dyDescent="0.2">
      <c r="D4241" s="139"/>
    </row>
    <row r="4242" spans="4:4" x14ac:dyDescent="0.2">
      <c r="D4242" s="139"/>
    </row>
    <row r="4243" spans="4:4" x14ac:dyDescent="0.2">
      <c r="D4243" s="139"/>
    </row>
    <row r="4244" spans="4:4" x14ac:dyDescent="0.2">
      <c r="D4244" s="139"/>
    </row>
    <row r="4245" spans="4:4" x14ac:dyDescent="0.2">
      <c r="D4245" s="139"/>
    </row>
    <row r="4246" spans="4:4" x14ac:dyDescent="0.2">
      <c r="D4246" s="139"/>
    </row>
    <row r="4247" spans="4:4" x14ac:dyDescent="0.2">
      <c r="D4247" s="139"/>
    </row>
    <row r="4248" spans="4:4" x14ac:dyDescent="0.2">
      <c r="D4248" s="139"/>
    </row>
    <row r="4249" spans="4:4" x14ac:dyDescent="0.2">
      <c r="D4249" s="139"/>
    </row>
    <row r="4250" spans="4:4" x14ac:dyDescent="0.2">
      <c r="D4250" s="139"/>
    </row>
    <row r="4251" spans="4:4" x14ac:dyDescent="0.2">
      <c r="D4251" s="139"/>
    </row>
    <row r="4252" spans="4:4" x14ac:dyDescent="0.2">
      <c r="D4252" s="139"/>
    </row>
    <row r="4253" spans="4:4" x14ac:dyDescent="0.2">
      <c r="D4253" s="139"/>
    </row>
    <row r="4254" spans="4:4" x14ac:dyDescent="0.2">
      <c r="D4254" s="139"/>
    </row>
    <row r="4255" spans="4:4" x14ac:dyDescent="0.2">
      <c r="D4255" s="139"/>
    </row>
    <row r="4256" spans="4:4" x14ac:dyDescent="0.2">
      <c r="D4256" s="139"/>
    </row>
    <row r="4257" spans="4:4" x14ac:dyDescent="0.2">
      <c r="D4257" s="139"/>
    </row>
    <row r="4258" spans="4:4" x14ac:dyDescent="0.2">
      <c r="D4258" s="139"/>
    </row>
    <row r="4259" spans="4:4" x14ac:dyDescent="0.2">
      <c r="D4259" s="139"/>
    </row>
    <row r="4260" spans="4:4" x14ac:dyDescent="0.2">
      <c r="D4260" s="139"/>
    </row>
    <row r="4261" spans="4:4" x14ac:dyDescent="0.2">
      <c r="D4261" s="139"/>
    </row>
    <row r="4262" spans="4:4" x14ac:dyDescent="0.2">
      <c r="D4262" s="139"/>
    </row>
    <row r="4263" spans="4:4" x14ac:dyDescent="0.2">
      <c r="D4263" s="139"/>
    </row>
    <row r="4264" spans="4:4" x14ac:dyDescent="0.2">
      <c r="D4264" s="139"/>
    </row>
    <row r="4265" spans="4:4" x14ac:dyDescent="0.2">
      <c r="D4265" s="139"/>
    </row>
    <row r="4266" spans="4:4" x14ac:dyDescent="0.2">
      <c r="D4266" s="139"/>
    </row>
    <row r="4267" spans="4:4" x14ac:dyDescent="0.2">
      <c r="D4267" s="139"/>
    </row>
    <row r="4268" spans="4:4" x14ac:dyDescent="0.2">
      <c r="D4268" s="139"/>
    </row>
    <row r="4269" spans="4:4" x14ac:dyDescent="0.2">
      <c r="D4269" s="139"/>
    </row>
    <row r="4270" spans="4:4" x14ac:dyDescent="0.2">
      <c r="D4270" s="139"/>
    </row>
    <row r="4271" spans="4:4" x14ac:dyDescent="0.2">
      <c r="D4271" s="139"/>
    </row>
    <row r="4272" spans="4:4" x14ac:dyDescent="0.2">
      <c r="D4272" s="139"/>
    </row>
    <row r="4273" spans="4:4" x14ac:dyDescent="0.2">
      <c r="D4273" s="139"/>
    </row>
    <row r="4274" spans="4:4" x14ac:dyDescent="0.2">
      <c r="D4274" s="139"/>
    </row>
    <row r="4275" spans="4:4" x14ac:dyDescent="0.2">
      <c r="D4275" s="139"/>
    </row>
    <row r="4276" spans="4:4" x14ac:dyDescent="0.2">
      <c r="D4276" s="139"/>
    </row>
    <row r="4277" spans="4:4" x14ac:dyDescent="0.2">
      <c r="D4277" s="139"/>
    </row>
    <row r="4278" spans="4:4" x14ac:dyDescent="0.2">
      <c r="D4278" s="139"/>
    </row>
    <row r="4279" spans="4:4" x14ac:dyDescent="0.2">
      <c r="D4279" s="139"/>
    </row>
    <row r="4280" spans="4:4" x14ac:dyDescent="0.2">
      <c r="D4280" s="139"/>
    </row>
    <row r="4281" spans="4:4" x14ac:dyDescent="0.2">
      <c r="D4281" s="139"/>
    </row>
    <row r="4282" spans="4:4" x14ac:dyDescent="0.2">
      <c r="D4282" s="139"/>
    </row>
    <row r="4283" spans="4:4" x14ac:dyDescent="0.2">
      <c r="D4283" s="139"/>
    </row>
    <row r="4284" spans="4:4" x14ac:dyDescent="0.2">
      <c r="D4284" s="139"/>
    </row>
    <row r="4285" spans="4:4" x14ac:dyDescent="0.2">
      <c r="D4285" s="139"/>
    </row>
    <row r="4286" spans="4:4" x14ac:dyDescent="0.2">
      <c r="D4286" s="139"/>
    </row>
    <row r="4287" spans="4:4" x14ac:dyDescent="0.2">
      <c r="D4287" s="139"/>
    </row>
    <row r="4288" spans="4:4" x14ac:dyDescent="0.2">
      <c r="D4288" s="139"/>
    </row>
    <row r="4289" spans="4:4" x14ac:dyDescent="0.2">
      <c r="D4289" s="139"/>
    </row>
    <row r="4290" spans="4:4" x14ac:dyDescent="0.2">
      <c r="D4290" s="139"/>
    </row>
    <row r="4291" spans="4:4" x14ac:dyDescent="0.2">
      <c r="D4291" s="139"/>
    </row>
    <row r="4292" spans="4:4" x14ac:dyDescent="0.2">
      <c r="D4292" s="139"/>
    </row>
    <row r="4293" spans="4:4" x14ac:dyDescent="0.2">
      <c r="D4293" s="139"/>
    </row>
    <row r="4294" spans="4:4" x14ac:dyDescent="0.2">
      <c r="D4294" s="139"/>
    </row>
    <row r="4295" spans="4:4" x14ac:dyDescent="0.2">
      <c r="D4295" s="139"/>
    </row>
    <row r="4296" spans="4:4" x14ac:dyDescent="0.2">
      <c r="D4296" s="139"/>
    </row>
    <row r="4297" spans="4:4" x14ac:dyDescent="0.2">
      <c r="D4297" s="139"/>
    </row>
    <row r="4298" spans="4:4" x14ac:dyDescent="0.2">
      <c r="D4298" s="139"/>
    </row>
    <row r="4299" spans="4:4" x14ac:dyDescent="0.2">
      <c r="D4299" s="139"/>
    </row>
    <row r="4300" spans="4:4" x14ac:dyDescent="0.2">
      <c r="D4300" s="139"/>
    </row>
    <row r="4301" spans="4:4" x14ac:dyDescent="0.2">
      <c r="D4301" s="139"/>
    </row>
    <row r="4302" spans="4:4" x14ac:dyDescent="0.2">
      <c r="D4302" s="139"/>
    </row>
    <row r="4303" spans="4:4" x14ac:dyDescent="0.2">
      <c r="D4303" s="139"/>
    </row>
    <row r="4304" spans="4:4" x14ac:dyDescent="0.2">
      <c r="D4304" s="139"/>
    </row>
    <row r="4305" spans="4:4" x14ac:dyDescent="0.2">
      <c r="D4305" s="139"/>
    </row>
    <row r="4306" spans="4:4" x14ac:dyDescent="0.2">
      <c r="D4306" s="139"/>
    </row>
    <row r="4307" spans="4:4" x14ac:dyDescent="0.2">
      <c r="D4307" s="139"/>
    </row>
    <row r="4308" spans="4:4" x14ac:dyDescent="0.2">
      <c r="D4308" s="139"/>
    </row>
    <row r="4309" spans="4:4" x14ac:dyDescent="0.2">
      <c r="D4309" s="139"/>
    </row>
    <row r="4310" spans="4:4" x14ac:dyDescent="0.2">
      <c r="D4310" s="139"/>
    </row>
    <row r="4311" spans="4:4" x14ac:dyDescent="0.2">
      <c r="D4311" s="139"/>
    </row>
    <row r="4312" spans="4:4" x14ac:dyDescent="0.2">
      <c r="D4312" s="139"/>
    </row>
    <row r="4313" spans="4:4" x14ac:dyDescent="0.2">
      <c r="D4313" s="139"/>
    </row>
    <row r="4314" spans="4:4" x14ac:dyDescent="0.2">
      <c r="D4314" s="139"/>
    </row>
    <row r="4315" spans="4:4" x14ac:dyDescent="0.2">
      <c r="D4315" s="139"/>
    </row>
    <row r="4316" spans="4:4" x14ac:dyDescent="0.2">
      <c r="D4316" s="139"/>
    </row>
    <row r="4317" spans="4:4" x14ac:dyDescent="0.2">
      <c r="D4317" s="139"/>
    </row>
    <row r="4318" spans="4:4" x14ac:dyDescent="0.2">
      <c r="D4318" s="139"/>
    </row>
    <row r="4319" spans="4:4" x14ac:dyDescent="0.2">
      <c r="D4319" s="139"/>
    </row>
    <row r="4320" spans="4:4" x14ac:dyDescent="0.2">
      <c r="D4320" s="139"/>
    </row>
    <row r="4321" spans="4:4" x14ac:dyDescent="0.2">
      <c r="D4321" s="139"/>
    </row>
    <row r="4322" spans="4:4" x14ac:dyDescent="0.2">
      <c r="D4322" s="139"/>
    </row>
    <row r="4323" spans="4:4" x14ac:dyDescent="0.2">
      <c r="D4323" s="139"/>
    </row>
    <row r="4324" spans="4:4" x14ac:dyDescent="0.2">
      <c r="D4324" s="139"/>
    </row>
    <row r="4325" spans="4:4" x14ac:dyDescent="0.2">
      <c r="D4325" s="139"/>
    </row>
    <row r="4326" spans="4:4" x14ac:dyDescent="0.2">
      <c r="D4326" s="139"/>
    </row>
    <row r="4327" spans="4:4" x14ac:dyDescent="0.2">
      <c r="D4327" s="139"/>
    </row>
    <row r="4328" spans="4:4" x14ac:dyDescent="0.2">
      <c r="D4328" s="139"/>
    </row>
    <row r="4329" spans="4:4" x14ac:dyDescent="0.2">
      <c r="D4329" s="139"/>
    </row>
    <row r="4330" spans="4:4" x14ac:dyDescent="0.2">
      <c r="D4330" s="139"/>
    </row>
    <row r="4331" spans="4:4" x14ac:dyDescent="0.2">
      <c r="D4331" s="139"/>
    </row>
    <row r="4332" spans="4:4" x14ac:dyDescent="0.2">
      <c r="D4332" s="139"/>
    </row>
    <row r="4333" spans="4:4" x14ac:dyDescent="0.2">
      <c r="D4333" s="139"/>
    </row>
    <row r="4334" spans="4:4" x14ac:dyDescent="0.2">
      <c r="D4334" s="139"/>
    </row>
    <row r="4335" spans="4:4" x14ac:dyDescent="0.2">
      <c r="D4335" s="139"/>
    </row>
    <row r="4336" spans="4:4" x14ac:dyDescent="0.2">
      <c r="D4336" s="139"/>
    </row>
    <row r="4337" spans="4:4" x14ac:dyDescent="0.2">
      <c r="D4337" s="139"/>
    </row>
    <row r="4338" spans="4:4" x14ac:dyDescent="0.2">
      <c r="D4338" s="139"/>
    </row>
    <row r="4339" spans="4:4" x14ac:dyDescent="0.2">
      <c r="D4339" s="139"/>
    </row>
    <row r="4340" spans="4:4" x14ac:dyDescent="0.2">
      <c r="D4340" s="139"/>
    </row>
    <row r="4341" spans="4:4" x14ac:dyDescent="0.2">
      <c r="D4341" s="139"/>
    </row>
    <row r="4342" spans="4:4" x14ac:dyDescent="0.2">
      <c r="D4342" s="139"/>
    </row>
    <row r="4343" spans="4:4" x14ac:dyDescent="0.2">
      <c r="D4343" s="139"/>
    </row>
    <row r="4344" spans="4:4" x14ac:dyDescent="0.2">
      <c r="D4344" s="139"/>
    </row>
    <row r="4345" spans="4:4" x14ac:dyDescent="0.2">
      <c r="D4345" s="139"/>
    </row>
    <row r="4346" spans="4:4" x14ac:dyDescent="0.2">
      <c r="D4346" s="139"/>
    </row>
    <row r="4347" spans="4:4" x14ac:dyDescent="0.2">
      <c r="D4347" s="139"/>
    </row>
    <row r="4348" spans="4:4" x14ac:dyDescent="0.2">
      <c r="D4348" s="139"/>
    </row>
    <row r="4349" spans="4:4" x14ac:dyDescent="0.2">
      <c r="D4349" s="139"/>
    </row>
    <row r="4350" spans="4:4" x14ac:dyDescent="0.2">
      <c r="D4350" s="139"/>
    </row>
    <row r="4351" spans="4:4" x14ac:dyDescent="0.2">
      <c r="D4351" s="139"/>
    </row>
    <row r="4352" spans="4:4" x14ac:dyDescent="0.2">
      <c r="D4352" s="139"/>
    </row>
    <row r="4353" spans="4:4" x14ac:dyDescent="0.2">
      <c r="D4353" s="139"/>
    </row>
    <row r="4354" spans="4:4" x14ac:dyDescent="0.2">
      <c r="D4354" s="139"/>
    </row>
    <row r="4355" spans="4:4" x14ac:dyDescent="0.2">
      <c r="D4355" s="139"/>
    </row>
    <row r="4356" spans="4:4" x14ac:dyDescent="0.2">
      <c r="D4356" s="139"/>
    </row>
    <row r="4357" spans="4:4" x14ac:dyDescent="0.2">
      <c r="D4357" s="139"/>
    </row>
    <row r="4358" spans="4:4" x14ac:dyDescent="0.2">
      <c r="D4358" s="139"/>
    </row>
    <row r="4359" spans="4:4" x14ac:dyDescent="0.2">
      <c r="D4359" s="139"/>
    </row>
    <row r="4360" spans="4:4" x14ac:dyDescent="0.2">
      <c r="D4360" s="139"/>
    </row>
    <row r="4361" spans="4:4" x14ac:dyDescent="0.2">
      <c r="D4361" s="139"/>
    </row>
    <row r="4362" spans="4:4" x14ac:dyDescent="0.2">
      <c r="D4362" s="139"/>
    </row>
    <row r="4363" spans="4:4" x14ac:dyDescent="0.2">
      <c r="D4363" s="139"/>
    </row>
    <row r="4364" spans="4:4" x14ac:dyDescent="0.2">
      <c r="D4364" s="139"/>
    </row>
    <row r="4365" spans="4:4" x14ac:dyDescent="0.2">
      <c r="D4365" s="139"/>
    </row>
    <row r="4366" spans="4:4" x14ac:dyDescent="0.2">
      <c r="D4366" s="139"/>
    </row>
    <row r="4367" spans="4:4" x14ac:dyDescent="0.2">
      <c r="D4367" s="139"/>
    </row>
    <row r="4368" spans="4:4" x14ac:dyDescent="0.2">
      <c r="D4368" s="139"/>
    </row>
    <row r="4369" spans="4:4" x14ac:dyDescent="0.2">
      <c r="D4369" s="139"/>
    </row>
    <row r="4370" spans="4:4" x14ac:dyDescent="0.2">
      <c r="D4370" s="139"/>
    </row>
    <row r="4371" spans="4:4" x14ac:dyDescent="0.2">
      <c r="D4371" s="139"/>
    </row>
    <row r="4372" spans="4:4" x14ac:dyDescent="0.2">
      <c r="D4372" s="139"/>
    </row>
    <row r="4373" spans="4:4" x14ac:dyDescent="0.2">
      <c r="D4373" s="139"/>
    </row>
    <row r="4374" spans="4:4" x14ac:dyDescent="0.2">
      <c r="D4374" s="139"/>
    </row>
    <row r="4375" spans="4:4" x14ac:dyDescent="0.2">
      <c r="D4375" s="139"/>
    </row>
    <row r="4376" spans="4:4" x14ac:dyDescent="0.2">
      <c r="D4376" s="139"/>
    </row>
    <row r="4377" spans="4:4" x14ac:dyDescent="0.2">
      <c r="D4377" s="139"/>
    </row>
    <row r="4378" spans="4:4" x14ac:dyDescent="0.2">
      <c r="D4378" s="139"/>
    </row>
    <row r="4379" spans="4:4" x14ac:dyDescent="0.2">
      <c r="D4379" s="139"/>
    </row>
    <row r="4380" spans="4:4" x14ac:dyDescent="0.2">
      <c r="D4380" s="139"/>
    </row>
    <row r="4381" spans="4:4" x14ac:dyDescent="0.2">
      <c r="D4381" s="139"/>
    </row>
    <row r="4382" spans="4:4" x14ac:dyDescent="0.2">
      <c r="D4382" s="139"/>
    </row>
    <row r="4383" spans="4:4" x14ac:dyDescent="0.2">
      <c r="D4383" s="139"/>
    </row>
    <row r="4384" spans="4:4" x14ac:dyDescent="0.2">
      <c r="D4384" s="139"/>
    </row>
    <row r="4385" spans="4:4" x14ac:dyDescent="0.2">
      <c r="D4385" s="139"/>
    </row>
    <row r="4386" spans="4:4" x14ac:dyDescent="0.2">
      <c r="D4386" s="139"/>
    </row>
    <row r="4387" spans="4:4" x14ac:dyDescent="0.2">
      <c r="D4387" s="139"/>
    </row>
    <row r="4388" spans="4:4" x14ac:dyDescent="0.2">
      <c r="D4388" s="139"/>
    </row>
    <row r="4389" spans="4:4" x14ac:dyDescent="0.2">
      <c r="D4389" s="139"/>
    </row>
    <row r="4390" spans="4:4" x14ac:dyDescent="0.2">
      <c r="D4390" s="139"/>
    </row>
    <row r="4391" spans="4:4" x14ac:dyDescent="0.2">
      <c r="D4391" s="139"/>
    </row>
    <row r="4392" spans="4:4" x14ac:dyDescent="0.2">
      <c r="D4392" s="139"/>
    </row>
    <row r="4393" spans="4:4" x14ac:dyDescent="0.2">
      <c r="D4393" s="139"/>
    </row>
    <row r="4394" spans="4:4" x14ac:dyDescent="0.2">
      <c r="D4394" s="139"/>
    </row>
    <row r="4395" spans="4:4" x14ac:dyDescent="0.2">
      <c r="D4395" s="139"/>
    </row>
    <row r="4396" spans="4:4" x14ac:dyDescent="0.2">
      <c r="D4396" s="139"/>
    </row>
    <row r="4397" spans="4:4" x14ac:dyDescent="0.2">
      <c r="D4397" s="139"/>
    </row>
    <row r="4398" spans="4:4" x14ac:dyDescent="0.2">
      <c r="D4398" s="139"/>
    </row>
    <row r="4399" spans="4:4" x14ac:dyDescent="0.2">
      <c r="D4399" s="139"/>
    </row>
    <row r="4400" spans="4:4" x14ac:dyDescent="0.2">
      <c r="D4400" s="139"/>
    </row>
    <row r="4401" spans="4:4" x14ac:dyDescent="0.2">
      <c r="D4401" s="139"/>
    </row>
    <row r="4402" spans="4:4" x14ac:dyDescent="0.2">
      <c r="D4402" s="139"/>
    </row>
    <row r="4403" spans="4:4" x14ac:dyDescent="0.2">
      <c r="D4403" s="139"/>
    </row>
    <row r="4404" spans="4:4" x14ac:dyDescent="0.2">
      <c r="D4404" s="139"/>
    </row>
    <row r="4405" spans="4:4" x14ac:dyDescent="0.2">
      <c r="D4405" s="139"/>
    </row>
    <row r="4406" spans="4:4" x14ac:dyDescent="0.2">
      <c r="D4406" s="139"/>
    </row>
    <row r="4407" spans="4:4" x14ac:dyDescent="0.2">
      <c r="D4407" s="139"/>
    </row>
    <row r="4408" spans="4:4" x14ac:dyDescent="0.2">
      <c r="D4408" s="139"/>
    </row>
    <row r="4409" spans="4:4" x14ac:dyDescent="0.2">
      <c r="D4409" s="139"/>
    </row>
    <row r="4410" spans="4:4" x14ac:dyDescent="0.2">
      <c r="D4410" s="139"/>
    </row>
    <row r="4411" spans="4:4" x14ac:dyDescent="0.2">
      <c r="D4411" s="139"/>
    </row>
    <row r="4412" spans="4:4" x14ac:dyDescent="0.2">
      <c r="D4412" s="139"/>
    </row>
    <row r="4413" spans="4:4" x14ac:dyDescent="0.2">
      <c r="D4413" s="139"/>
    </row>
    <row r="4414" spans="4:4" x14ac:dyDescent="0.2">
      <c r="D4414" s="139"/>
    </row>
    <row r="4415" spans="4:4" x14ac:dyDescent="0.2">
      <c r="D4415" s="139"/>
    </row>
    <row r="4416" spans="4:4" x14ac:dyDescent="0.2">
      <c r="D4416" s="139"/>
    </row>
    <row r="4417" spans="4:4" x14ac:dyDescent="0.2">
      <c r="D4417" s="139"/>
    </row>
    <row r="4418" spans="4:4" x14ac:dyDescent="0.2">
      <c r="D4418" s="139"/>
    </row>
    <row r="4419" spans="4:4" x14ac:dyDescent="0.2">
      <c r="D4419" s="139"/>
    </row>
    <row r="4420" spans="4:4" x14ac:dyDescent="0.2">
      <c r="D4420" s="139"/>
    </row>
    <row r="4421" spans="4:4" x14ac:dyDescent="0.2">
      <c r="D4421" s="139"/>
    </row>
    <row r="4422" spans="4:4" x14ac:dyDescent="0.2">
      <c r="D4422" s="139"/>
    </row>
    <row r="4423" spans="4:4" x14ac:dyDescent="0.2">
      <c r="D4423" s="139"/>
    </row>
    <row r="4424" spans="4:4" x14ac:dyDescent="0.2">
      <c r="D4424" s="139"/>
    </row>
    <row r="4425" spans="4:4" x14ac:dyDescent="0.2">
      <c r="D4425" s="139"/>
    </row>
    <row r="4426" spans="4:4" x14ac:dyDescent="0.2">
      <c r="D4426" s="139"/>
    </row>
    <row r="4427" spans="4:4" x14ac:dyDescent="0.2">
      <c r="D4427" s="139"/>
    </row>
    <row r="4428" spans="4:4" x14ac:dyDescent="0.2">
      <c r="D4428" s="139"/>
    </row>
    <row r="4429" spans="4:4" x14ac:dyDescent="0.2">
      <c r="D4429" s="139"/>
    </row>
    <row r="4430" spans="4:4" x14ac:dyDescent="0.2">
      <c r="D4430" s="139"/>
    </row>
    <row r="4431" spans="4:4" x14ac:dyDescent="0.2">
      <c r="D4431" s="139"/>
    </row>
    <row r="4432" spans="4:4" x14ac:dyDescent="0.2">
      <c r="D4432" s="139"/>
    </row>
    <row r="4433" spans="4:4" x14ac:dyDescent="0.2">
      <c r="D4433" s="139"/>
    </row>
    <row r="4434" spans="4:4" x14ac:dyDescent="0.2">
      <c r="D4434" s="139"/>
    </row>
    <row r="4435" spans="4:4" x14ac:dyDescent="0.2">
      <c r="D4435" s="139"/>
    </row>
    <row r="4436" spans="4:4" x14ac:dyDescent="0.2">
      <c r="D4436" s="139"/>
    </row>
    <row r="4437" spans="4:4" x14ac:dyDescent="0.2">
      <c r="D4437" s="139"/>
    </row>
    <row r="4438" spans="4:4" x14ac:dyDescent="0.2">
      <c r="D4438" s="139"/>
    </row>
    <row r="4439" spans="4:4" x14ac:dyDescent="0.2">
      <c r="D4439" s="139"/>
    </row>
    <row r="4440" spans="4:4" x14ac:dyDescent="0.2">
      <c r="D4440" s="139"/>
    </row>
    <row r="4441" spans="4:4" x14ac:dyDescent="0.2">
      <c r="D4441" s="139"/>
    </row>
    <row r="4442" spans="4:4" x14ac:dyDescent="0.2">
      <c r="D4442" s="139"/>
    </row>
    <row r="4443" spans="4:4" x14ac:dyDescent="0.2">
      <c r="D4443" s="139"/>
    </row>
    <row r="4444" spans="4:4" x14ac:dyDescent="0.2">
      <c r="D4444" s="139"/>
    </row>
    <row r="4445" spans="4:4" x14ac:dyDescent="0.2">
      <c r="D4445" s="139"/>
    </row>
    <row r="4446" spans="4:4" x14ac:dyDescent="0.2">
      <c r="D4446" s="139"/>
    </row>
    <row r="4447" spans="4:4" x14ac:dyDescent="0.2">
      <c r="D4447" s="139"/>
    </row>
    <row r="4448" spans="4:4" x14ac:dyDescent="0.2">
      <c r="D4448" s="139"/>
    </row>
    <row r="4449" spans="4:4" x14ac:dyDescent="0.2">
      <c r="D4449" s="139"/>
    </row>
    <row r="4450" spans="4:4" x14ac:dyDescent="0.2">
      <c r="D4450" s="139"/>
    </row>
    <row r="4451" spans="4:4" x14ac:dyDescent="0.2">
      <c r="D4451" s="139"/>
    </row>
    <row r="4452" spans="4:4" x14ac:dyDescent="0.2">
      <c r="D4452" s="139"/>
    </row>
    <row r="4453" spans="4:4" x14ac:dyDescent="0.2">
      <c r="D4453" s="139"/>
    </row>
    <row r="4454" spans="4:4" x14ac:dyDescent="0.2">
      <c r="D4454" s="139"/>
    </row>
    <row r="4455" spans="4:4" x14ac:dyDescent="0.2">
      <c r="D4455" s="139"/>
    </row>
    <row r="4456" spans="4:4" x14ac:dyDescent="0.2">
      <c r="D4456" s="139"/>
    </row>
    <row r="4457" spans="4:4" x14ac:dyDescent="0.2">
      <c r="D4457" s="139"/>
    </row>
    <row r="4458" spans="4:4" x14ac:dyDescent="0.2">
      <c r="D4458" s="139"/>
    </row>
    <row r="4459" spans="4:4" x14ac:dyDescent="0.2">
      <c r="D4459" s="139"/>
    </row>
    <row r="4460" spans="4:4" x14ac:dyDescent="0.2">
      <c r="D4460" s="139"/>
    </row>
    <row r="4461" spans="4:4" x14ac:dyDescent="0.2">
      <c r="D4461" s="139"/>
    </row>
    <row r="4462" spans="4:4" x14ac:dyDescent="0.2">
      <c r="D4462" s="139"/>
    </row>
    <row r="4463" spans="4:4" x14ac:dyDescent="0.2">
      <c r="D4463" s="139"/>
    </row>
    <row r="4464" spans="4:4" x14ac:dyDescent="0.2">
      <c r="D4464" s="139"/>
    </row>
    <row r="4465" spans="4:4" x14ac:dyDescent="0.2">
      <c r="D4465" s="139"/>
    </row>
    <row r="4466" spans="4:4" x14ac:dyDescent="0.2">
      <c r="D4466" s="139"/>
    </row>
    <row r="4467" spans="4:4" x14ac:dyDescent="0.2">
      <c r="D4467" s="139"/>
    </row>
    <row r="4468" spans="4:4" x14ac:dyDescent="0.2">
      <c r="D4468" s="139"/>
    </row>
    <row r="4469" spans="4:4" x14ac:dyDescent="0.2">
      <c r="D4469" s="139"/>
    </row>
    <row r="4470" spans="4:4" x14ac:dyDescent="0.2">
      <c r="D4470" s="139"/>
    </row>
    <row r="4471" spans="4:4" x14ac:dyDescent="0.2">
      <c r="D4471" s="139"/>
    </row>
    <row r="4472" spans="4:4" x14ac:dyDescent="0.2">
      <c r="D4472" s="139"/>
    </row>
    <row r="4473" spans="4:4" x14ac:dyDescent="0.2">
      <c r="D4473" s="139"/>
    </row>
    <row r="4474" spans="4:4" x14ac:dyDescent="0.2">
      <c r="D4474" s="139"/>
    </row>
    <row r="4475" spans="4:4" x14ac:dyDescent="0.2">
      <c r="D4475" s="139"/>
    </row>
    <row r="4476" spans="4:4" x14ac:dyDescent="0.2">
      <c r="D4476" s="139"/>
    </row>
    <row r="4477" spans="4:4" x14ac:dyDescent="0.2">
      <c r="D4477" s="139"/>
    </row>
    <row r="4478" spans="4:4" x14ac:dyDescent="0.2">
      <c r="D4478" s="139"/>
    </row>
    <row r="4479" spans="4:4" x14ac:dyDescent="0.2">
      <c r="D4479" s="139"/>
    </row>
    <row r="4480" spans="4:4" x14ac:dyDescent="0.2">
      <c r="D4480" s="139"/>
    </row>
    <row r="4481" spans="4:4" x14ac:dyDescent="0.2">
      <c r="D4481" s="139"/>
    </row>
    <row r="4482" spans="4:4" x14ac:dyDescent="0.2">
      <c r="D4482" s="139"/>
    </row>
    <row r="4483" spans="4:4" x14ac:dyDescent="0.2">
      <c r="D4483" s="139"/>
    </row>
    <row r="4484" spans="4:4" x14ac:dyDescent="0.2">
      <c r="D4484" s="139"/>
    </row>
    <row r="4485" spans="4:4" x14ac:dyDescent="0.2">
      <c r="D4485" s="139"/>
    </row>
    <row r="4486" spans="4:4" x14ac:dyDescent="0.2">
      <c r="D4486" s="139"/>
    </row>
    <row r="4487" spans="4:4" x14ac:dyDescent="0.2">
      <c r="D4487" s="139"/>
    </row>
    <row r="4488" spans="4:4" x14ac:dyDescent="0.2">
      <c r="D4488" s="139"/>
    </row>
    <row r="4489" spans="4:4" x14ac:dyDescent="0.2">
      <c r="D4489" s="139"/>
    </row>
    <row r="4490" spans="4:4" x14ac:dyDescent="0.2">
      <c r="D4490" s="139"/>
    </row>
    <row r="4491" spans="4:4" x14ac:dyDescent="0.2">
      <c r="D4491" s="139"/>
    </row>
    <row r="4492" spans="4:4" x14ac:dyDescent="0.2">
      <c r="D4492" s="139"/>
    </row>
    <row r="4493" spans="4:4" x14ac:dyDescent="0.2">
      <c r="D4493" s="139"/>
    </row>
    <row r="4494" spans="4:4" x14ac:dyDescent="0.2">
      <c r="D4494" s="139"/>
    </row>
    <row r="4495" spans="4:4" x14ac:dyDescent="0.2">
      <c r="D4495" s="139"/>
    </row>
    <row r="4496" spans="4:4" x14ac:dyDescent="0.2">
      <c r="D4496" s="139"/>
    </row>
    <row r="4497" spans="4:4" x14ac:dyDescent="0.2">
      <c r="D4497" s="139"/>
    </row>
    <row r="4498" spans="4:4" x14ac:dyDescent="0.2">
      <c r="D4498" s="139"/>
    </row>
    <row r="4499" spans="4:4" x14ac:dyDescent="0.2">
      <c r="D4499" s="139"/>
    </row>
    <row r="4500" spans="4:4" x14ac:dyDescent="0.2">
      <c r="D4500" s="139"/>
    </row>
    <row r="4501" spans="4:4" x14ac:dyDescent="0.2">
      <c r="D4501" s="139"/>
    </row>
    <row r="4502" spans="4:4" x14ac:dyDescent="0.2">
      <c r="D4502" s="139"/>
    </row>
    <row r="4503" spans="4:4" x14ac:dyDescent="0.2">
      <c r="D4503" s="139"/>
    </row>
    <row r="4504" spans="4:4" x14ac:dyDescent="0.2">
      <c r="D4504" s="139"/>
    </row>
    <row r="4505" spans="4:4" x14ac:dyDescent="0.2">
      <c r="D4505" s="139"/>
    </row>
    <row r="4506" spans="4:4" x14ac:dyDescent="0.2">
      <c r="D4506" s="139"/>
    </row>
    <row r="4507" spans="4:4" x14ac:dyDescent="0.2">
      <c r="D4507" s="139"/>
    </row>
    <row r="4508" spans="4:4" x14ac:dyDescent="0.2">
      <c r="D4508" s="139"/>
    </row>
    <row r="4509" spans="4:4" x14ac:dyDescent="0.2">
      <c r="D4509" s="139"/>
    </row>
    <row r="4510" spans="4:4" x14ac:dyDescent="0.2">
      <c r="D4510" s="139"/>
    </row>
    <row r="4511" spans="4:4" x14ac:dyDescent="0.2">
      <c r="D4511" s="139"/>
    </row>
    <row r="4512" spans="4:4" x14ac:dyDescent="0.2">
      <c r="D4512" s="139"/>
    </row>
    <row r="4513" spans="4:4" x14ac:dyDescent="0.2">
      <c r="D4513" s="139"/>
    </row>
    <row r="4514" spans="4:4" x14ac:dyDescent="0.2">
      <c r="D4514" s="139"/>
    </row>
    <row r="4515" spans="4:4" x14ac:dyDescent="0.2">
      <c r="D4515" s="139"/>
    </row>
    <row r="4516" spans="4:4" x14ac:dyDescent="0.2">
      <c r="D4516" s="139"/>
    </row>
    <row r="4517" spans="4:4" x14ac:dyDescent="0.2">
      <c r="D4517" s="139"/>
    </row>
    <row r="4518" spans="4:4" x14ac:dyDescent="0.2">
      <c r="D4518" s="139"/>
    </row>
    <row r="4519" spans="4:4" x14ac:dyDescent="0.2">
      <c r="D4519" s="139"/>
    </row>
    <row r="4520" spans="4:4" x14ac:dyDescent="0.2">
      <c r="D4520" s="139"/>
    </row>
    <row r="4521" spans="4:4" x14ac:dyDescent="0.2">
      <c r="D4521" s="139"/>
    </row>
    <row r="4522" spans="4:4" x14ac:dyDescent="0.2">
      <c r="D4522" s="139"/>
    </row>
    <row r="4523" spans="4:4" x14ac:dyDescent="0.2">
      <c r="D4523" s="139"/>
    </row>
    <row r="4524" spans="4:4" x14ac:dyDescent="0.2">
      <c r="D4524" s="139"/>
    </row>
    <row r="4525" spans="4:4" x14ac:dyDescent="0.2">
      <c r="D4525" s="139"/>
    </row>
    <row r="4526" spans="4:4" x14ac:dyDescent="0.2">
      <c r="D4526" s="139"/>
    </row>
    <row r="4527" spans="4:4" x14ac:dyDescent="0.2">
      <c r="D4527" s="139"/>
    </row>
    <row r="4528" spans="4:4" x14ac:dyDescent="0.2">
      <c r="D4528" s="139"/>
    </row>
    <row r="4529" spans="4:4" x14ac:dyDescent="0.2">
      <c r="D4529" s="139"/>
    </row>
    <row r="4530" spans="4:4" x14ac:dyDescent="0.2">
      <c r="D4530" s="139"/>
    </row>
    <row r="4531" spans="4:4" x14ac:dyDescent="0.2">
      <c r="D4531" s="139"/>
    </row>
    <row r="4532" spans="4:4" x14ac:dyDescent="0.2">
      <c r="D4532" s="139"/>
    </row>
    <row r="4533" spans="4:4" x14ac:dyDescent="0.2">
      <c r="D4533" s="139"/>
    </row>
    <row r="4534" spans="4:4" x14ac:dyDescent="0.2">
      <c r="D4534" s="139"/>
    </row>
    <row r="4535" spans="4:4" x14ac:dyDescent="0.2">
      <c r="D4535" s="139"/>
    </row>
    <row r="4536" spans="4:4" x14ac:dyDescent="0.2">
      <c r="D4536" s="139"/>
    </row>
    <row r="4537" spans="4:4" x14ac:dyDescent="0.2">
      <c r="D4537" s="139"/>
    </row>
    <row r="4538" spans="4:4" x14ac:dyDescent="0.2">
      <c r="D4538" s="139"/>
    </row>
    <row r="4539" spans="4:4" x14ac:dyDescent="0.2">
      <c r="D4539" s="139"/>
    </row>
    <row r="4540" spans="4:4" x14ac:dyDescent="0.2">
      <c r="D4540" s="139"/>
    </row>
    <row r="4541" spans="4:4" x14ac:dyDescent="0.2">
      <c r="D4541" s="139"/>
    </row>
    <row r="4542" spans="4:4" x14ac:dyDescent="0.2">
      <c r="D4542" s="139"/>
    </row>
    <row r="4543" spans="4:4" x14ac:dyDescent="0.2">
      <c r="D4543" s="139"/>
    </row>
    <row r="4544" spans="4:4" x14ac:dyDescent="0.2">
      <c r="D4544" s="139"/>
    </row>
    <row r="4545" spans="4:4" x14ac:dyDescent="0.2">
      <c r="D4545" s="139"/>
    </row>
    <row r="4546" spans="4:4" x14ac:dyDescent="0.2">
      <c r="D4546" s="139"/>
    </row>
    <row r="4547" spans="4:4" x14ac:dyDescent="0.2">
      <c r="D4547" s="139"/>
    </row>
    <row r="4548" spans="4:4" x14ac:dyDescent="0.2">
      <c r="D4548" s="139"/>
    </row>
    <row r="4549" spans="4:4" x14ac:dyDescent="0.2">
      <c r="D4549" s="139"/>
    </row>
    <row r="4550" spans="4:4" x14ac:dyDescent="0.2">
      <c r="D4550" s="139"/>
    </row>
    <row r="4551" spans="4:4" x14ac:dyDescent="0.2">
      <c r="D4551" s="139"/>
    </row>
    <row r="4552" spans="4:4" x14ac:dyDescent="0.2">
      <c r="D4552" s="139"/>
    </row>
    <row r="4553" spans="4:4" x14ac:dyDescent="0.2">
      <c r="D4553" s="139"/>
    </row>
    <row r="4554" spans="4:4" x14ac:dyDescent="0.2">
      <c r="D4554" s="139"/>
    </row>
    <row r="4555" spans="4:4" x14ac:dyDescent="0.2">
      <c r="D4555" s="139"/>
    </row>
    <row r="4556" spans="4:4" x14ac:dyDescent="0.2">
      <c r="D4556" s="139"/>
    </row>
    <row r="4557" spans="4:4" x14ac:dyDescent="0.2">
      <c r="D4557" s="139"/>
    </row>
    <row r="4558" spans="4:4" x14ac:dyDescent="0.2">
      <c r="D4558" s="139"/>
    </row>
    <row r="4559" spans="4:4" x14ac:dyDescent="0.2">
      <c r="D4559" s="139"/>
    </row>
    <row r="4560" spans="4:4" x14ac:dyDescent="0.2">
      <c r="D4560" s="139"/>
    </row>
    <row r="4561" spans="4:4" x14ac:dyDescent="0.2">
      <c r="D4561" s="139"/>
    </row>
    <row r="4562" spans="4:4" x14ac:dyDescent="0.2">
      <c r="D4562" s="139"/>
    </row>
    <row r="4563" spans="4:4" x14ac:dyDescent="0.2">
      <c r="D4563" s="139"/>
    </row>
    <row r="4564" spans="4:4" x14ac:dyDescent="0.2">
      <c r="D4564" s="139"/>
    </row>
    <row r="4565" spans="4:4" x14ac:dyDescent="0.2">
      <c r="D4565" s="139"/>
    </row>
    <row r="4566" spans="4:4" x14ac:dyDescent="0.2">
      <c r="D4566" s="139"/>
    </row>
    <row r="4567" spans="4:4" x14ac:dyDescent="0.2">
      <c r="D4567" s="139"/>
    </row>
    <row r="4568" spans="4:4" x14ac:dyDescent="0.2">
      <c r="D4568" s="139"/>
    </row>
    <row r="4569" spans="4:4" x14ac:dyDescent="0.2">
      <c r="D4569" s="139"/>
    </row>
    <row r="4570" spans="4:4" x14ac:dyDescent="0.2">
      <c r="D4570" s="139"/>
    </row>
    <row r="4571" spans="4:4" x14ac:dyDescent="0.2">
      <c r="D4571" s="139"/>
    </row>
    <row r="4572" spans="4:4" x14ac:dyDescent="0.2">
      <c r="D4572" s="139"/>
    </row>
    <row r="4573" spans="4:4" x14ac:dyDescent="0.2">
      <c r="D4573" s="139"/>
    </row>
    <row r="4574" spans="4:4" x14ac:dyDescent="0.2">
      <c r="D4574" s="139"/>
    </row>
    <row r="4575" spans="4:4" x14ac:dyDescent="0.2">
      <c r="D4575" s="139"/>
    </row>
    <row r="4576" spans="4:4" x14ac:dyDescent="0.2">
      <c r="D4576" s="139"/>
    </row>
    <row r="4577" spans="4:4" x14ac:dyDescent="0.2">
      <c r="D4577" s="139"/>
    </row>
    <row r="4578" spans="4:4" x14ac:dyDescent="0.2">
      <c r="D4578" s="139"/>
    </row>
    <row r="4579" spans="4:4" x14ac:dyDescent="0.2">
      <c r="D4579" s="139"/>
    </row>
    <row r="4580" spans="4:4" x14ac:dyDescent="0.2">
      <c r="D4580" s="139"/>
    </row>
    <row r="4581" spans="4:4" x14ac:dyDescent="0.2">
      <c r="D4581" s="139"/>
    </row>
    <row r="4582" spans="4:4" x14ac:dyDescent="0.2">
      <c r="D4582" s="139"/>
    </row>
    <row r="4583" spans="4:4" x14ac:dyDescent="0.2">
      <c r="D4583" s="139"/>
    </row>
    <row r="4584" spans="4:4" x14ac:dyDescent="0.2">
      <c r="D4584" s="139"/>
    </row>
    <row r="4585" spans="4:4" x14ac:dyDescent="0.2">
      <c r="D4585" s="139"/>
    </row>
    <row r="4586" spans="4:4" x14ac:dyDescent="0.2">
      <c r="D4586" s="139"/>
    </row>
    <row r="4587" spans="4:4" x14ac:dyDescent="0.2">
      <c r="D4587" s="139"/>
    </row>
    <row r="4588" spans="4:4" x14ac:dyDescent="0.2">
      <c r="D4588" s="139"/>
    </row>
    <row r="4589" spans="4:4" x14ac:dyDescent="0.2">
      <c r="D4589" s="139"/>
    </row>
    <row r="4590" spans="4:4" x14ac:dyDescent="0.2">
      <c r="D4590" s="139"/>
    </row>
    <row r="4591" spans="4:4" x14ac:dyDescent="0.2">
      <c r="D4591" s="139"/>
    </row>
    <row r="4592" spans="4:4" x14ac:dyDescent="0.2">
      <c r="D4592" s="139"/>
    </row>
    <row r="4593" spans="4:4" x14ac:dyDescent="0.2">
      <c r="D4593" s="139"/>
    </row>
    <row r="4594" spans="4:4" x14ac:dyDescent="0.2">
      <c r="D4594" s="139"/>
    </row>
    <row r="4595" spans="4:4" x14ac:dyDescent="0.2">
      <c r="D4595" s="139"/>
    </row>
    <row r="4596" spans="4:4" x14ac:dyDescent="0.2">
      <c r="D4596" s="139"/>
    </row>
    <row r="4597" spans="4:4" x14ac:dyDescent="0.2">
      <c r="D4597" s="139"/>
    </row>
    <row r="4598" spans="4:4" x14ac:dyDescent="0.2">
      <c r="D4598" s="139"/>
    </row>
    <row r="4599" spans="4:4" x14ac:dyDescent="0.2">
      <c r="D4599" s="139"/>
    </row>
    <row r="4600" spans="4:4" x14ac:dyDescent="0.2">
      <c r="D4600" s="139"/>
    </row>
    <row r="4601" spans="4:4" x14ac:dyDescent="0.2">
      <c r="D4601" s="139"/>
    </row>
    <row r="4602" spans="4:4" x14ac:dyDescent="0.2">
      <c r="D4602" s="139"/>
    </row>
    <row r="4603" spans="4:4" x14ac:dyDescent="0.2">
      <c r="D4603" s="139"/>
    </row>
    <row r="4604" spans="4:4" x14ac:dyDescent="0.2">
      <c r="D4604" s="139"/>
    </row>
    <row r="4605" spans="4:4" x14ac:dyDescent="0.2">
      <c r="D4605" s="139"/>
    </row>
    <row r="4606" spans="4:4" x14ac:dyDescent="0.2">
      <c r="D4606" s="139"/>
    </row>
    <row r="4607" spans="4:4" x14ac:dyDescent="0.2">
      <c r="D4607" s="139"/>
    </row>
    <row r="4608" spans="4:4" x14ac:dyDescent="0.2">
      <c r="D4608" s="139"/>
    </row>
    <row r="4609" spans="4:4" x14ac:dyDescent="0.2">
      <c r="D4609" s="139"/>
    </row>
    <row r="4610" spans="4:4" x14ac:dyDescent="0.2">
      <c r="D4610" s="139"/>
    </row>
    <row r="4611" spans="4:4" x14ac:dyDescent="0.2">
      <c r="D4611" s="139"/>
    </row>
    <row r="4612" spans="4:4" x14ac:dyDescent="0.2">
      <c r="D4612" s="139"/>
    </row>
    <row r="4613" spans="4:4" x14ac:dyDescent="0.2">
      <c r="D4613" s="139"/>
    </row>
    <row r="4614" spans="4:4" x14ac:dyDescent="0.2">
      <c r="D4614" s="139"/>
    </row>
    <row r="4615" spans="4:4" x14ac:dyDescent="0.2">
      <c r="D4615" s="139"/>
    </row>
    <row r="4616" spans="4:4" x14ac:dyDescent="0.2">
      <c r="D4616" s="139"/>
    </row>
    <row r="4617" spans="4:4" x14ac:dyDescent="0.2">
      <c r="D4617" s="139"/>
    </row>
    <row r="4618" spans="4:4" x14ac:dyDescent="0.2">
      <c r="D4618" s="139"/>
    </row>
    <row r="4619" spans="4:4" x14ac:dyDescent="0.2">
      <c r="D4619" s="139"/>
    </row>
    <row r="4620" spans="4:4" x14ac:dyDescent="0.2">
      <c r="D4620" s="139"/>
    </row>
    <row r="4621" spans="4:4" x14ac:dyDescent="0.2">
      <c r="D4621" s="139"/>
    </row>
    <row r="4622" spans="4:4" x14ac:dyDescent="0.2">
      <c r="D4622" s="139"/>
    </row>
    <row r="4623" spans="4:4" x14ac:dyDescent="0.2">
      <c r="D4623" s="139"/>
    </row>
    <row r="4624" spans="4:4" x14ac:dyDescent="0.2">
      <c r="D4624" s="139"/>
    </row>
    <row r="4625" spans="4:4" x14ac:dyDescent="0.2">
      <c r="D4625" s="139"/>
    </row>
    <row r="4626" spans="4:4" x14ac:dyDescent="0.2">
      <c r="D4626" s="139"/>
    </row>
    <row r="4627" spans="4:4" x14ac:dyDescent="0.2">
      <c r="D4627" s="139"/>
    </row>
    <row r="4628" spans="4:4" x14ac:dyDescent="0.2">
      <c r="D4628" s="139"/>
    </row>
    <row r="4629" spans="4:4" x14ac:dyDescent="0.2">
      <c r="D4629" s="139"/>
    </row>
    <row r="4630" spans="4:4" x14ac:dyDescent="0.2">
      <c r="D4630" s="139"/>
    </row>
    <row r="4631" spans="4:4" x14ac:dyDescent="0.2">
      <c r="D4631" s="139"/>
    </row>
    <row r="4632" spans="4:4" x14ac:dyDescent="0.2">
      <c r="D4632" s="139"/>
    </row>
    <row r="4633" spans="4:4" x14ac:dyDescent="0.2">
      <c r="D4633" s="139"/>
    </row>
    <row r="4634" spans="4:4" x14ac:dyDescent="0.2">
      <c r="D4634" s="139"/>
    </row>
    <row r="4635" spans="4:4" x14ac:dyDescent="0.2">
      <c r="D4635" s="139"/>
    </row>
    <row r="4636" spans="4:4" x14ac:dyDescent="0.2">
      <c r="D4636" s="139"/>
    </row>
    <row r="4637" spans="4:4" x14ac:dyDescent="0.2">
      <c r="D4637" s="139"/>
    </row>
    <row r="4638" spans="4:4" x14ac:dyDescent="0.2">
      <c r="D4638" s="139"/>
    </row>
    <row r="4639" spans="4:4" x14ac:dyDescent="0.2">
      <c r="D4639" s="139"/>
    </row>
    <row r="4640" spans="4:4" x14ac:dyDescent="0.2">
      <c r="D4640" s="139"/>
    </row>
    <row r="4641" spans="4:4" x14ac:dyDescent="0.2">
      <c r="D4641" s="139"/>
    </row>
    <row r="4642" spans="4:4" x14ac:dyDescent="0.2">
      <c r="D4642" s="139"/>
    </row>
    <row r="4643" spans="4:4" x14ac:dyDescent="0.2">
      <c r="D4643" s="139"/>
    </row>
    <row r="4644" spans="4:4" x14ac:dyDescent="0.2">
      <c r="D4644" s="139"/>
    </row>
    <row r="4645" spans="4:4" x14ac:dyDescent="0.2">
      <c r="D4645" s="139"/>
    </row>
    <row r="4646" spans="4:4" x14ac:dyDescent="0.2">
      <c r="D4646" s="139"/>
    </row>
    <row r="4647" spans="4:4" x14ac:dyDescent="0.2">
      <c r="D4647" s="139"/>
    </row>
    <row r="4648" spans="4:4" x14ac:dyDescent="0.2">
      <c r="D4648" s="139"/>
    </row>
    <row r="4649" spans="4:4" x14ac:dyDescent="0.2">
      <c r="D4649" s="139"/>
    </row>
    <row r="4650" spans="4:4" x14ac:dyDescent="0.2">
      <c r="D4650" s="139"/>
    </row>
    <row r="4651" spans="4:4" x14ac:dyDescent="0.2">
      <c r="D4651" s="139"/>
    </row>
    <row r="4652" spans="4:4" x14ac:dyDescent="0.2">
      <c r="D4652" s="139"/>
    </row>
    <row r="4653" spans="4:4" x14ac:dyDescent="0.2">
      <c r="D4653" s="139"/>
    </row>
    <row r="4654" spans="4:4" x14ac:dyDescent="0.2">
      <c r="D4654" s="139"/>
    </row>
    <row r="4655" spans="4:4" x14ac:dyDescent="0.2">
      <c r="D4655" s="139"/>
    </row>
    <row r="4656" spans="4:4" x14ac:dyDescent="0.2">
      <c r="D4656" s="139"/>
    </row>
    <row r="4657" spans="4:4" x14ac:dyDescent="0.2">
      <c r="D4657" s="139"/>
    </row>
    <row r="4658" spans="4:4" x14ac:dyDescent="0.2">
      <c r="D4658" s="139"/>
    </row>
    <row r="4659" spans="4:4" x14ac:dyDescent="0.2">
      <c r="D4659" s="139"/>
    </row>
    <row r="4660" spans="4:4" x14ac:dyDescent="0.2">
      <c r="D4660" s="139"/>
    </row>
    <row r="4661" spans="4:4" x14ac:dyDescent="0.2">
      <c r="D4661" s="139"/>
    </row>
    <row r="4662" spans="4:4" x14ac:dyDescent="0.2">
      <c r="D4662" s="139"/>
    </row>
    <row r="4663" spans="4:4" x14ac:dyDescent="0.2">
      <c r="D4663" s="139"/>
    </row>
    <row r="4664" spans="4:4" x14ac:dyDescent="0.2">
      <c r="D4664" s="139"/>
    </row>
    <row r="4665" spans="4:4" x14ac:dyDescent="0.2">
      <c r="D4665" s="139"/>
    </row>
    <row r="4666" spans="4:4" x14ac:dyDescent="0.2">
      <c r="D4666" s="139"/>
    </row>
    <row r="4667" spans="4:4" x14ac:dyDescent="0.2">
      <c r="D4667" s="139"/>
    </row>
    <row r="4668" spans="4:4" x14ac:dyDescent="0.2">
      <c r="D4668" s="139"/>
    </row>
    <row r="4669" spans="4:4" x14ac:dyDescent="0.2">
      <c r="D4669" s="139"/>
    </row>
    <row r="4670" spans="4:4" x14ac:dyDescent="0.2">
      <c r="D4670" s="139"/>
    </row>
    <row r="4671" spans="4:4" x14ac:dyDescent="0.2">
      <c r="D4671" s="139"/>
    </row>
    <row r="4672" spans="4:4" x14ac:dyDescent="0.2">
      <c r="D4672" s="139"/>
    </row>
    <row r="4673" spans="4:4" x14ac:dyDescent="0.2">
      <c r="D4673" s="139"/>
    </row>
    <row r="4674" spans="4:4" x14ac:dyDescent="0.2">
      <c r="D4674" s="139"/>
    </row>
    <row r="4675" spans="4:4" x14ac:dyDescent="0.2">
      <c r="D4675" s="139"/>
    </row>
    <row r="4676" spans="4:4" x14ac:dyDescent="0.2">
      <c r="D4676" s="139"/>
    </row>
    <row r="4677" spans="4:4" x14ac:dyDescent="0.2">
      <c r="D4677" s="139"/>
    </row>
    <row r="4678" spans="4:4" x14ac:dyDescent="0.2">
      <c r="D4678" s="139"/>
    </row>
    <row r="4679" spans="4:4" x14ac:dyDescent="0.2">
      <c r="D4679" s="139"/>
    </row>
    <row r="4680" spans="4:4" x14ac:dyDescent="0.2">
      <c r="D4680" s="139"/>
    </row>
    <row r="4681" spans="4:4" x14ac:dyDescent="0.2">
      <c r="D4681" s="139"/>
    </row>
    <row r="4682" spans="4:4" x14ac:dyDescent="0.2">
      <c r="D4682" s="139"/>
    </row>
    <row r="4683" spans="4:4" x14ac:dyDescent="0.2">
      <c r="D4683" s="139"/>
    </row>
    <row r="4684" spans="4:4" x14ac:dyDescent="0.2">
      <c r="D4684" s="139"/>
    </row>
    <row r="4685" spans="4:4" x14ac:dyDescent="0.2">
      <c r="D4685" s="139"/>
    </row>
    <row r="4686" spans="4:4" x14ac:dyDescent="0.2">
      <c r="D4686" s="139"/>
    </row>
    <row r="4687" spans="4:4" x14ac:dyDescent="0.2">
      <c r="D4687" s="139"/>
    </row>
    <row r="4688" spans="4:4" x14ac:dyDescent="0.2">
      <c r="D4688" s="139"/>
    </row>
    <row r="4689" spans="4:4" x14ac:dyDescent="0.2">
      <c r="D4689" s="139"/>
    </row>
    <row r="4690" spans="4:4" x14ac:dyDescent="0.2">
      <c r="D4690" s="139"/>
    </row>
    <row r="4691" spans="4:4" x14ac:dyDescent="0.2">
      <c r="D4691" s="139"/>
    </row>
    <row r="4692" spans="4:4" x14ac:dyDescent="0.2">
      <c r="D4692" s="139"/>
    </row>
    <row r="4693" spans="4:4" x14ac:dyDescent="0.2">
      <c r="D4693" s="139"/>
    </row>
    <row r="4694" spans="4:4" x14ac:dyDescent="0.2">
      <c r="D4694" s="139"/>
    </row>
    <row r="4695" spans="4:4" x14ac:dyDescent="0.2">
      <c r="D4695" s="139"/>
    </row>
    <row r="4696" spans="4:4" x14ac:dyDescent="0.2">
      <c r="D4696" s="139"/>
    </row>
    <row r="4697" spans="4:4" x14ac:dyDescent="0.2">
      <c r="D4697" s="139"/>
    </row>
    <row r="4698" spans="4:4" x14ac:dyDescent="0.2">
      <c r="D4698" s="139"/>
    </row>
    <row r="4699" spans="4:4" x14ac:dyDescent="0.2">
      <c r="D4699" s="139"/>
    </row>
    <row r="4700" spans="4:4" x14ac:dyDescent="0.2">
      <c r="D4700" s="139"/>
    </row>
    <row r="4701" spans="4:4" x14ac:dyDescent="0.2">
      <c r="D4701" s="139"/>
    </row>
    <row r="4702" spans="4:4" x14ac:dyDescent="0.2">
      <c r="D4702" s="139"/>
    </row>
    <row r="4703" spans="4:4" x14ac:dyDescent="0.2">
      <c r="D4703" s="139"/>
    </row>
    <row r="4704" spans="4:4" x14ac:dyDescent="0.2">
      <c r="D4704" s="139"/>
    </row>
    <row r="4705" spans="4:4" x14ac:dyDescent="0.2">
      <c r="D4705" s="139"/>
    </row>
    <row r="4706" spans="4:4" x14ac:dyDescent="0.2">
      <c r="D4706" s="139"/>
    </row>
    <row r="4707" spans="4:4" x14ac:dyDescent="0.2">
      <c r="D4707" s="139"/>
    </row>
    <row r="4708" spans="4:4" x14ac:dyDescent="0.2">
      <c r="D4708" s="139"/>
    </row>
    <row r="4709" spans="4:4" x14ac:dyDescent="0.2">
      <c r="D4709" s="139"/>
    </row>
    <row r="4710" spans="4:4" x14ac:dyDescent="0.2">
      <c r="D4710" s="139"/>
    </row>
    <row r="4711" spans="4:4" x14ac:dyDescent="0.2">
      <c r="D4711" s="139"/>
    </row>
    <row r="4712" spans="4:4" x14ac:dyDescent="0.2">
      <c r="D4712" s="139"/>
    </row>
    <row r="4713" spans="4:4" x14ac:dyDescent="0.2">
      <c r="D4713" s="139"/>
    </row>
    <row r="4714" spans="4:4" x14ac:dyDescent="0.2">
      <c r="D4714" s="139"/>
    </row>
    <row r="4715" spans="4:4" x14ac:dyDescent="0.2">
      <c r="D4715" s="139"/>
    </row>
    <row r="4716" spans="4:4" x14ac:dyDescent="0.2">
      <c r="D4716" s="139"/>
    </row>
    <row r="4717" spans="4:4" x14ac:dyDescent="0.2">
      <c r="D4717" s="139"/>
    </row>
    <row r="4718" spans="4:4" x14ac:dyDescent="0.2">
      <c r="D4718" s="139"/>
    </row>
    <row r="4719" spans="4:4" x14ac:dyDescent="0.2">
      <c r="D4719" s="139"/>
    </row>
    <row r="4720" spans="4:4" x14ac:dyDescent="0.2">
      <c r="D4720" s="139"/>
    </row>
    <row r="4721" spans="4:4" x14ac:dyDescent="0.2">
      <c r="D4721" s="139"/>
    </row>
    <row r="4722" spans="4:4" x14ac:dyDescent="0.2">
      <c r="D4722" s="139"/>
    </row>
    <row r="4723" spans="4:4" x14ac:dyDescent="0.2">
      <c r="D4723" s="139"/>
    </row>
    <row r="4724" spans="4:4" x14ac:dyDescent="0.2">
      <c r="D4724" s="139"/>
    </row>
    <row r="4725" spans="4:4" x14ac:dyDescent="0.2">
      <c r="D4725" s="139"/>
    </row>
    <row r="4726" spans="4:4" x14ac:dyDescent="0.2">
      <c r="D4726" s="139"/>
    </row>
    <row r="4727" spans="4:4" x14ac:dyDescent="0.2">
      <c r="D4727" s="139"/>
    </row>
    <row r="4728" spans="4:4" x14ac:dyDescent="0.2">
      <c r="D4728" s="139"/>
    </row>
    <row r="4729" spans="4:4" x14ac:dyDescent="0.2">
      <c r="D4729" s="139"/>
    </row>
    <row r="4730" spans="4:4" x14ac:dyDescent="0.2">
      <c r="D4730" s="139"/>
    </row>
    <row r="4731" spans="4:4" x14ac:dyDescent="0.2">
      <c r="D4731" s="139"/>
    </row>
    <row r="4732" spans="4:4" x14ac:dyDescent="0.2">
      <c r="D4732" s="139"/>
    </row>
    <row r="4733" spans="4:4" x14ac:dyDescent="0.2">
      <c r="D4733" s="139"/>
    </row>
    <row r="4734" spans="4:4" x14ac:dyDescent="0.2">
      <c r="D4734" s="139"/>
    </row>
    <row r="4735" spans="4:4" x14ac:dyDescent="0.2">
      <c r="D4735" s="139"/>
    </row>
    <row r="4736" spans="4:4" x14ac:dyDescent="0.2">
      <c r="D4736" s="139"/>
    </row>
    <row r="4737" spans="4:4" x14ac:dyDescent="0.2">
      <c r="D4737" s="139"/>
    </row>
    <row r="4738" spans="4:4" x14ac:dyDescent="0.2">
      <c r="D4738" s="139"/>
    </row>
    <row r="4739" spans="4:4" x14ac:dyDescent="0.2">
      <c r="D4739" s="139"/>
    </row>
    <row r="4740" spans="4:4" x14ac:dyDescent="0.2">
      <c r="D4740" s="139"/>
    </row>
    <row r="4741" spans="4:4" x14ac:dyDescent="0.2">
      <c r="D4741" s="139"/>
    </row>
    <row r="4742" spans="4:4" x14ac:dyDescent="0.2">
      <c r="D4742" s="139"/>
    </row>
    <row r="4743" spans="4:4" x14ac:dyDescent="0.2">
      <c r="D4743" s="139"/>
    </row>
    <row r="4744" spans="4:4" x14ac:dyDescent="0.2">
      <c r="D4744" s="139"/>
    </row>
    <row r="4745" spans="4:4" x14ac:dyDescent="0.2">
      <c r="D4745" s="139"/>
    </row>
    <row r="4746" spans="4:4" x14ac:dyDescent="0.2">
      <c r="D4746" s="139"/>
    </row>
    <row r="4747" spans="4:4" x14ac:dyDescent="0.2">
      <c r="D4747" s="139"/>
    </row>
    <row r="4748" spans="4:4" x14ac:dyDescent="0.2">
      <c r="D4748" s="139"/>
    </row>
    <row r="4749" spans="4:4" x14ac:dyDescent="0.2">
      <c r="D4749" s="139"/>
    </row>
    <row r="4750" spans="4:4" x14ac:dyDescent="0.2">
      <c r="D4750" s="139"/>
    </row>
    <row r="4751" spans="4:4" x14ac:dyDescent="0.2">
      <c r="D4751" s="139"/>
    </row>
    <row r="4752" spans="4:4" x14ac:dyDescent="0.2">
      <c r="D4752" s="139"/>
    </row>
    <row r="4753" spans="4:4" x14ac:dyDescent="0.2">
      <c r="D4753" s="139"/>
    </row>
    <row r="4754" spans="4:4" x14ac:dyDescent="0.2">
      <c r="D4754" s="139"/>
    </row>
    <row r="4755" spans="4:4" x14ac:dyDescent="0.2">
      <c r="D4755" s="139"/>
    </row>
    <row r="4756" spans="4:4" x14ac:dyDescent="0.2">
      <c r="D4756" s="139"/>
    </row>
    <row r="4757" spans="4:4" x14ac:dyDescent="0.2">
      <c r="D4757" s="139"/>
    </row>
    <row r="4758" spans="4:4" x14ac:dyDescent="0.2">
      <c r="D4758" s="139"/>
    </row>
    <row r="4759" spans="4:4" x14ac:dyDescent="0.2">
      <c r="D4759" s="139"/>
    </row>
    <row r="4760" spans="4:4" x14ac:dyDescent="0.2">
      <c r="D4760" s="139"/>
    </row>
    <row r="4761" spans="4:4" x14ac:dyDescent="0.2">
      <c r="D4761" s="139"/>
    </row>
    <row r="4762" spans="4:4" x14ac:dyDescent="0.2">
      <c r="D4762" s="139"/>
    </row>
    <row r="4763" spans="4:4" x14ac:dyDescent="0.2">
      <c r="D4763" s="139"/>
    </row>
    <row r="4764" spans="4:4" x14ac:dyDescent="0.2">
      <c r="D4764" s="139"/>
    </row>
    <row r="4765" spans="4:4" x14ac:dyDescent="0.2">
      <c r="D4765" s="139"/>
    </row>
    <row r="4766" spans="4:4" x14ac:dyDescent="0.2">
      <c r="D4766" s="139"/>
    </row>
    <row r="4767" spans="4:4" x14ac:dyDescent="0.2">
      <c r="D4767" s="139"/>
    </row>
    <row r="4768" spans="4:4" x14ac:dyDescent="0.2">
      <c r="D4768" s="139"/>
    </row>
    <row r="4769" spans="4:4" x14ac:dyDescent="0.2">
      <c r="D4769" s="139"/>
    </row>
    <row r="4770" spans="4:4" x14ac:dyDescent="0.2">
      <c r="D4770" s="139"/>
    </row>
    <row r="4771" spans="4:4" x14ac:dyDescent="0.2">
      <c r="D4771" s="139"/>
    </row>
    <row r="4772" spans="4:4" x14ac:dyDescent="0.2">
      <c r="D4772" s="139"/>
    </row>
    <row r="4773" spans="4:4" x14ac:dyDescent="0.2">
      <c r="D4773" s="139"/>
    </row>
    <row r="4774" spans="4:4" x14ac:dyDescent="0.2">
      <c r="D4774" s="139"/>
    </row>
    <row r="4775" spans="4:4" x14ac:dyDescent="0.2">
      <c r="D4775" s="139"/>
    </row>
    <row r="4776" spans="4:4" x14ac:dyDescent="0.2">
      <c r="D4776" s="139"/>
    </row>
    <row r="4777" spans="4:4" x14ac:dyDescent="0.2">
      <c r="D4777" s="139"/>
    </row>
    <row r="4778" spans="4:4" x14ac:dyDescent="0.2">
      <c r="D4778" s="139"/>
    </row>
    <row r="4779" spans="4:4" x14ac:dyDescent="0.2">
      <c r="D4779" s="139"/>
    </row>
    <row r="4780" spans="4:4" x14ac:dyDescent="0.2">
      <c r="D4780" s="139"/>
    </row>
    <row r="4781" spans="4:4" x14ac:dyDescent="0.2">
      <c r="D4781" s="139"/>
    </row>
    <row r="4782" spans="4:4" x14ac:dyDescent="0.2">
      <c r="D4782" s="139"/>
    </row>
    <row r="4783" spans="4:4" x14ac:dyDescent="0.2">
      <c r="D4783" s="139"/>
    </row>
    <row r="4784" spans="4:4" x14ac:dyDescent="0.2">
      <c r="D4784" s="139"/>
    </row>
    <row r="4785" spans="4:4" x14ac:dyDescent="0.2">
      <c r="D4785" s="139"/>
    </row>
    <row r="4786" spans="4:4" x14ac:dyDescent="0.2">
      <c r="D4786" s="139"/>
    </row>
    <row r="4787" spans="4:4" x14ac:dyDescent="0.2">
      <c r="D4787" s="139"/>
    </row>
    <row r="4788" spans="4:4" x14ac:dyDescent="0.2">
      <c r="D4788" s="139"/>
    </row>
    <row r="4789" spans="4:4" x14ac:dyDescent="0.2">
      <c r="D4789" s="139"/>
    </row>
    <row r="4790" spans="4:4" x14ac:dyDescent="0.2">
      <c r="D4790" s="139"/>
    </row>
    <row r="4791" spans="4:4" x14ac:dyDescent="0.2">
      <c r="D4791" s="139"/>
    </row>
    <row r="4792" spans="4:4" x14ac:dyDescent="0.2">
      <c r="D4792" s="139"/>
    </row>
    <row r="4793" spans="4:4" x14ac:dyDescent="0.2">
      <c r="D4793" s="139"/>
    </row>
    <row r="4794" spans="4:4" x14ac:dyDescent="0.2">
      <c r="D4794" s="139"/>
    </row>
    <row r="4795" spans="4:4" x14ac:dyDescent="0.2">
      <c r="D4795" s="139"/>
    </row>
    <row r="4796" spans="4:4" x14ac:dyDescent="0.2">
      <c r="D4796" s="139"/>
    </row>
    <row r="4797" spans="4:4" x14ac:dyDescent="0.2">
      <c r="D4797" s="139"/>
    </row>
    <row r="4798" spans="4:4" x14ac:dyDescent="0.2">
      <c r="D4798" s="139"/>
    </row>
    <row r="4799" spans="4:4" x14ac:dyDescent="0.2">
      <c r="D4799" s="139"/>
    </row>
    <row r="4800" spans="4:4" x14ac:dyDescent="0.2">
      <c r="D4800" s="139"/>
    </row>
    <row r="4801" spans="4:4" x14ac:dyDescent="0.2">
      <c r="D4801" s="139"/>
    </row>
    <row r="4802" spans="4:4" x14ac:dyDescent="0.2">
      <c r="D4802" s="139"/>
    </row>
    <row r="4803" spans="4:4" x14ac:dyDescent="0.2">
      <c r="D4803" s="139"/>
    </row>
    <row r="4804" spans="4:4" x14ac:dyDescent="0.2">
      <c r="D4804" s="139"/>
    </row>
    <row r="4805" spans="4:4" x14ac:dyDescent="0.2">
      <c r="D4805" s="139"/>
    </row>
    <row r="4806" spans="4:4" x14ac:dyDescent="0.2">
      <c r="D4806" s="139"/>
    </row>
    <row r="4807" spans="4:4" x14ac:dyDescent="0.2">
      <c r="D4807" s="139"/>
    </row>
    <row r="4808" spans="4:4" x14ac:dyDescent="0.2">
      <c r="D4808" s="139"/>
    </row>
    <row r="4809" spans="4:4" x14ac:dyDescent="0.2">
      <c r="D4809" s="139"/>
    </row>
    <row r="4810" spans="4:4" x14ac:dyDescent="0.2">
      <c r="D4810" s="139"/>
    </row>
    <row r="4811" spans="4:4" x14ac:dyDescent="0.2">
      <c r="D4811" s="139"/>
    </row>
    <row r="4812" spans="4:4" x14ac:dyDescent="0.2">
      <c r="D4812" s="139"/>
    </row>
    <row r="4813" spans="4:4" x14ac:dyDescent="0.2">
      <c r="D4813" s="139"/>
    </row>
    <row r="4814" spans="4:4" x14ac:dyDescent="0.2">
      <c r="D4814" s="139"/>
    </row>
    <row r="4815" spans="4:4" x14ac:dyDescent="0.2">
      <c r="D4815" s="139"/>
    </row>
    <row r="4816" spans="4:4" x14ac:dyDescent="0.2">
      <c r="D4816" s="139"/>
    </row>
    <row r="4817" spans="4:4" x14ac:dyDescent="0.2">
      <c r="D4817" s="139"/>
    </row>
    <row r="4818" spans="4:4" x14ac:dyDescent="0.2">
      <c r="D4818" s="139"/>
    </row>
    <row r="4819" spans="4:4" x14ac:dyDescent="0.2">
      <c r="D4819" s="139"/>
    </row>
    <row r="4820" spans="4:4" x14ac:dyDescent="0.2">
      <c r="D4820" s="139"/>
    </row>
    <row r="4821" spans="4:4" x14ac:dyDescent="0.2">
      <c r="D4821" s="139"/>
    </row>
    <row r="4822" spans="4:4" x14ac:dyDescent="0.2">
      <c r="D4822" s="139"/>
    </row>
    <row r="4823" spans="4:4" x14ac:dyDescent="0.2">
      <c r="D4823" s="139"/>
    </row>
    <row r="4824" spans="4:4" x14ac:dyDescent="0.2">
      <c r="D4824" s="139"/>
    </row>
    <row r="4825" spans="4:4" x14ac:dyDescent="0.2">
      <c r="D4825" s="139"/>
    </row>
    <row r="4826" spans="4:4" x14ac:dyDescent="0.2">
      <c r="D4826" s="139"/>
    </row>
    <row r="4827" spans="4:4" x14ac:dyDescent="0.2">
      <c r="D4827" s="139"/>
    </row>
    <row r="4828" spans="4:4" x14ac:dyDescent="0.2">
      <c r="D4828" s="139"/>
    </row>
    <row r="4829" spans="4:4" x14ac:dyDescent="0.2">
      <c r="D4829" s="139"/>
    </row>
    <row r="4830" spans="4:4" x14ac:dyDescent="0.2">
      <c r="D4830" s="139"/>
    </row>
    <row r="4831" spans="4:4" x14ac:dyDescent="0.2">
      <c r="D4831" s="139"/>
    </row>
    <row r="4832" spans="4:4" x14ac:dyDescent="0.2">
      <c r="D4832" s="139"/>
    </row>
    <row r="4833" spans="4:4" x14ac:dyDescent="0.2">
      <c r="D4833" s="139"/>
    </row>
    <row r="4834" spans="4:4" x14ac:dyDescent="0.2">
      <c r="D4834" s="139"/>
    </row>
    <row r="4835" spans="4:4" x14ac:dyDescent="0.2">
      <c r="D4835" s="139"/>
    </row>
    <row r="4836" spans="4:4" x14ac:dyDescent="0.2">
      <c r="D4836" s="139"/>
    </row>
    <row r="4837" spans="4:4" x14ac:dyDescent="0.2">
      <c r="D4837" s="139"/>
    </row>
    <row r="4838" spans="4:4" x14ac:dyDescent="0.2">
      <c r="D4838" s="139"/>
    </row>
    <row r="4839" spans="4:4" x14ac:dyDescent="0.2">
      <c r="D4839" s="139"/>
    </row>
    <row r="4840" spans="4:4" x14ac:dyDescent="0.2">
      <c r="D4840" s="139"/>
    </row>
    <row r="4841" spans="4:4" x14ac:dyDescent="0.2">
      <c r="D4841" s="139"/>
    </row>
    <row r="4842" spans="4:4" x14ac:dyDescent="0.2">
      <c r="D4842" s="139"/>
    </row>
    <row r="4843" spans="4:4" x14ac:dyDescent="0.2">
      <c r="D4843" s="139"/>
    </row>
    <row r="4844" spans="4:4" x14ac:dyDescent="0.2">
      <c r="D4844" s="139"/>
    </row>
    <row r="4845" spans="4:4" x14ac:dyDescent="0.2">
      <c r="D4845" s="139"/>
    </row>
    <row r="4846" spans="4:4" x14ac:dyDescent="0.2">
      <c r="D4846" s="139"/>
    </row>
    <row r="4847" spans="4:4" x14ac:dyDescent="0.2">
      <c r="D4847" s="139"/>
    </row>
    <row r="4848" spans="4:4" x14ac:dyDescent="0.2">
      <c r="D4848" s="139"/>
    </row>
    <row r="4849" spans="4:4" x14ac:dyDescent="0.2">
      <c r="D4849" s="139"/>
    </row>
    <row r="4850" spans="4:4" x14ac:dyDescent="0.2">
      <c r="D4850" s="139"/>
    </row>
    <row r="4851" spans="4:4" x14ac:dyDescent="0.2">
      <c r="D4851" s="139"/>
    </row>
    <row r="4852" spans="4:4" x14ac:dyDescent="0.2">
      <c r="D4852" s="139"/>
    </row>
    <row r="4853" spans="4:4" x14ac:dyDescent="0.2">
      <c r="D4853" s="139"/>
    </row>
    <row r="4854" spans="4:4" x14ac:dyDescent="0.2">
      <c r="D4854" s="139"/>
    </row>
    <row r="4855" spans="4:4" x14ac:dyDescent="0.2">
      <c r="D4855" s="139"/>
    </row>
    <row r="4856" spans="4:4" x14ac:dyDescent="0.2">
      <c r="D4856" s="139"/>
    </row>
    <row r="4857" spans="4:4" x14ac:dyDescent="0.2">
      <c r="D4857" s="139"/>
    </row>
    <row r="4858" spans="4:4" x14ac:dyDescent="0.2">
      <c r="D4858" s="139"/>
    </row>
    <row r="4859" spans="4:4" x14ac:dyDescent="0.2">
      <c r="D4859" s="139"/>
    </row>
    <row r="4860" spans="4:4" x14ac:dyDescent="0.2">
      <c r="D4860" s="139"/>
    </row>
    <row r="4861" spans="4:4" x14ac:dyDescent="0.2">
      <c r="D4861" s="139"/>
    </row>
    <row r="4862" spans="4:4" x14ac:dyDescent="0.2">
      <c r="D4862" s="139"/>
    </row>
    <row r="4863" spans="4:4" x14ac:dyDescent="0.2">
      <c r="D4863" s="139"/>
    </row>
    <row r="4864" spans="4:4" x14ac:dyDescent="0.2">
      <c r="D4864" s="139"/>
    </row>
    <row r="4865" spans="4:4" x14ac:dyDescent="0.2">
      <c r="D4865" s="139"/>
    </row>
    <row r="4866" spans="4:4" x14ac:dyDescent="0.2">
      <c r="D4866" s="139"/>
    </row>
    <row r="4867" spans="4:4" x14ac:dyDescent="0.2">
      <c r="D4867" s="139"/>
    </row>
    <row r="4868" spans="4:4" x14ac:dyDescent="0.2">
      <c r="D4868" s="139"/>
    </row>
    <row r="4869" spans="4:4" x14ac:dyDescent="0.2">
      <c r="D4869" s="139"/>
    </row>
    <row r="4870" spans="4:4" x14ac:dyDescent="0.2">
      <c r="D4870" s="139"/>
    </row>
    <row r="4871" spans="4:4" x14ac:dyDescent="0.2">
      <c r="D4871" s="139"/>
    </row>
    <row r="4872" spans="4:4" x14ac:dyDescent="0.2">
      <c r="D4872" s="139"/>
    </row>
    <row r="4873" spans="4:4" x14ac:dyDescent="0.2">
      <c r="D4873" s="139"/>
    </row>
    <row r="4874" spans="4:4" x14ac:dyDescent="0.2">
      <c r="D4874" s="139"/>
    </row>
    <row r="4875" spans="4:4" x14ac:dyDescent="0.2">
      <c r="D4875" s="139"/>
    </row>
    <row r="4876" spans="4:4" x14ac:dyDescent="0.2">
      <c r="D4876" s="139"/>
    </row>
    <row r="4877" spans="4:4" x14ac:dyDescent="0.2">
      <c r="D4877" s="139"/>
    </row>
    <row r="4878" spans="4:4" x14ac:dyDescent="0.2">
      <c r="D4878" s="139"/>
    </row>
    <row r="4879" spans="4:4" x14ac:dyDescent="0.2">
      <c r="D4879" s="139"/>
    </row>
    <row r="4880" spans="4:4" x14ac:dyDescent="0.2">
      <c r="D4880" s="139"/>
    </row>
    <row r="4881" spans="4:4" x14ac:dyDescent="0.2">
      <c r="D4881" s="139"/>
    </row>
    <row r="4882" spans="4:4" x14ac:dyDescent="0.2">
      <c r="D4882" s="139"/>
    </row>
    <row r="4883" spans="4:4" x14ac:dyDescent="0.2">
      <c r="D4883" s="139"/>
    </row>
    <row r="4884" spans="4:4" x14ac:dyDescent="0.2">
      <c r="D4884" s="139"/>
    </row>
    <row r="4885" spans="4:4" x14ac:dyDescent="0.2">
      <c r="D4885" s="139"/>
    </row>
    <row r="4886" spans="4:4" x14ac:dyDescent="0.2">
      <c r="D4886" s="139"/>
    </row>
    <row r="4887" spans="4:4" x14ac:dyDescent="0.2">
      <c r="D4887" s="139"/>
    </row>
    <row r="4888" spans="4:4" x14ac:dyDescent="0.2">
      <c r="D4888" s="139"/>
    </row>
    <row r="4889" spans="4:4" x14ac:dyDescent="0.2">
      <c r="D4889" s="139"/>
    </row>
    <row r="4890" spans="4:4" x14ac:dyDescent="0.2">
      <c r="D4890" s="139"/>
    </row>
    <row r="4891" spans="4:4" x14ac:dyDescent="0.2">
      <c r="D4891" s="139"/>
    </row>
    <row r="4892" spans="4:4" x14ac:dyDescent="0.2">
      <c r="D4892" s="139"/>
    </row>
    <row r="4893" spans="4:4" x14ac:dyDescent="0.2">
      <c r="D4893" s="139"/>
    </row>
    <row r="4894" spans="4:4" x14ac:dyDescent="0.2">
      <c r="D4894" s="139"/>
    </row>
    <row r="4895" spans="4:4" x14ac:dyDescent="0.2">
      <c r="D4895" s="139"/>
    </row>
    <row r="4896" spans="4:4" x14ac:dyDescent="0.2">
      <c r="D4896" s="139"/>
    </row>
    <row r="4897" spans="4:4" x14ac:dyDescent="0.2">
      <c r="D4897" s="139"/>
    </row>
    <row r="4898" spans="4:4" x14ac:dyDescent="0.2">
      <c r="D4898" s="139"/>
    </row>
    <row r="4899" spans="4:4" x14ac:dyDescent="0.2">
      <c r="D4899" s="139"/>
    </row>
    <row r="4900" spans="4:4" x14ac:dyDescent="0.2">
      <c r="D4900" s="139"/>
    </row>
    <row r="4901" spans="4:4" x14ac:dyDescent="0.2">
      <c r="D4901" s="139"/>
    </row>
    <row r="4902" spans="4:4" x14ac:dyDescent="0.2">
      <c r="D4902" s="139"/>
    </row>
    <row r="4903" spans="4:4" x14ac:dyDescent="0.2">
      <c r="D4903" s="139"/>
    </row>
    <row r="4904" spans="4:4" x14ac:dyDescent="0.2">
      <c r="D4904" s="139"/>
    </row>
    <row r="4905" spans="4:4" x14ac:dyDescent="0.2">
      <c r="D4905" s="139"/>
    </row>
    <row r="4906" spans="4:4" x14ac:dyDescent="0.2">
      <c r="D4906" s="139"/>
    </row>
    <row r="4907" spans="4:4" x14ac:dyDescent="0.2">
      <c r="D4907" s="139"/>
    </row>
    <row r="4908" spans="4:4" x14ac:dyDescent="0.2">
      <c r="D4908" s="139"/>
    </row>
    <row r="4909" spans="4:4" x14ac:dyDescent="0.2">
      <c r="D4909" s="139"/>
    </row>
    <row r="4910" spans="4:4" x14ac:dyDescent="0.2">
      <c r="D4910" s="139"/>
    </row>
    <row r="4911" spans="4:4" x14ac:dyDescent="0.2">
      <c r="D4911" s="139"/>
    </row>
    <row r="4912" spans="4:4" x14ac:dyDescent="0.2">
      <c r="D4912" s="139"/>
    </row>
    <row r="4913" spans="4:4" x14ac:dyDescent="0.2">
      <c r="D4913" s="139"/>
    </row>
    <row r="4914" spans="4:4" x14ac:dyDescent="0.2">
      <c r="D4914" s="139"/>
    </row>
    <row r="4915" spans="4:4" x14ac:dyDescent="0.2">
      <c r="D4915" s="139"/>
    </row>
    <row r="4916" spans="4:4" x14ac:dyDescent="0.2">
      <c r="D4916" s="139"/>
    </row>
    <row r="4917" spans="4:4" x14ac:dyDescent="0.2">
      <c r="D4917" s="139"/>
    </row>
    <row r="4918" spans="4:4" x14ac:dyDescent="0.2">
      <c r="D4918" s="139"/>
    </row>
    <row r="4919" spans="4:4" x14ac:dyDescent="0.2">
      <c r="D4919" s="139"/>
    </row>
    <row r="4920" spans="4:4" x14ac:dyDescent="0.2">
      <c r="D4920" s="139"/>
    </row>
    <row r="4921" spans="4:4" x14ac:dyDescent="0.2">
      <c r="D4921" s="139"/>
    </row>
    <row r="4922" spans="4:4" x14ac:dyDescent="0.2">
      <c r="D4922" s="139"/>
    </row>
    <row r="4923" spans="4:4" x14ac:dyDescent="0.2">
      <c r="D4923" s="139"/>
    </row>
    <row r="4924" spans="4:4" x14ac:dyDescent="0.2">
      <c r="D4924" s="139"/>
    </row>
    <row r="4925" spans="4:4" x14ac:dyDescent="0.2">
      <c r="D4925" s="139"/>
    </row>
    <row r="4926" spans="4:4" x14ac:dyDescent="0.2">
      <c r="D4926" s="139"/>
    </row>
    <row r="4927" spans="4:4" x14ac:dyDescent="0.2">
      <c r="D4927" s="139"/>
    </row>
    <row r="4928" spans="4:4" x14ac:dyDescent="0.2">
      <c r="D4928" s="139"/>
    </row>
    <row r="4929" spans="4:4" x14ac:dyDescent="0.2">
      <c r="D4929" s="139"/>
    </row>
    <row r="4930" spans="4:4" x14ac:dyDescent="0.2">
      <c r="D4930" s="139"/>
    </row>
    <row r="4931" spans="4:4" x14ac:dyDescent="0.2">
      <c r="D4931" s="139"/>
    </row>
    <row r="4932" spans="4:4" x14ac:dyDescent="0.2">
      <c r="D4932" s="139"/>
    </row>
    <row r="4933" spans="4:4" x14ac:dyDescent="0.2">
      <c r="D4933" s="139"/>
    </row>
    <row r="4934" spans="4:4" x14ac:dyDescent="0.2">
      <c r="D4934" s="139"/>
    </row>
    <row r="4935" spans="4:4" x14ac:dyDescent="0.2">
      <c r="D4935" s="139"/>
    </row>
    <row r="4936" spans="4:4" x14ac:dyDescent="0.2">
      <c r="D4936" s="139"/>
    </row>
    <row r="4937" spans="4:4" x14ac:dyDescent="0.2">
      <c r="D4937" s="139"/>
    </row>
    <row r="4938" spans="4:4" x14ac:dyDescent="0.2">
      <c r="D4938" s="139"/>
    </row>
    <row r="4939" spans="4:4" x14ac:dyDescent="0.2">
      <c r="D4939" s="139"/>
    </row>
    <row r="4940" spans="4:4" x14ac:dyDescent="0.2">
      <c r="D4940" s="139"/>
    </row>
    <row r="4941" spans="4:4" x14ac:dyDescent="0.2">
      <c r="D4941" s="139"/>
    </row>
    <row r="4942" spans="4:4" x14ac:dyDescent="0.2">
      <c r="D4942" s="139"/>
    </row>
    <row r="4943" spans="4:4" x14ac:dyDescent="0.2">
      <c r="D4943" s="139"/>
    </row>
    <row r="4944" spans="4:4" x14ac:dyDescent="0.2">
      <c r="D4944" s="139"/>
    </row>
    <row r="4945" spans="4:4" x14ac:dyDescent="0.2">
      <c r="D4945" s="139"/>
    </row>
    <row r="4946" spans="4:4" x14ac:dyDescent="0.2">
      <c r="D4946" s="139"/>
    </row>
    <row r="4947" spans="4:4" x14ac:dyDescent="0.2">
      <c r="D4947" s="139"/>
    </row>
    <row r="4948" spans="4:4" x14ac:dyDescent="0.2">
      <c r="D4948" s="139"/>
    </row>
    <row r="4949" spans="4:4" x14ac:dyDescent="0.2">
      <c r="D4949" s="139"/>
    </row>
    <row r="4950" spans="4:4" x14ac:dyDescent="0.2">
      <c r="D4950" s="139"/>
    </row>
    <row r="4951" spans="4:4" x14ac:dyDescent="0.2">
      <c r="D4951" s="139"/>
    </row>
    <row r="4952" spans="4:4" x14ac:dyDescent="0.2">
      <c r="D4952" s="139"/>
    </row>
    <row r="4953" spans="4:4" x14ac:dyDescent="0.2">
      <c r="D4953" s="139"/>
    </row>
    <row r="4954" spans="4:4" x14ac:dyDescent="0.2">
      <c r="D4954" s="139"/>
    </row>
    <row r="4955" spans="4:4" x14ac:dyDescent="0.2">
      <c r="D4955" s="139"/>
    </row>
    <row r="4956" spans="4:4" x14ac:dyDescent="0.2">
      <c r="D4956" s="139"/>
    </row>
    <row r="4957" spans="4:4" x14ac:dyDescent="0.2">
      <c r="D4957" s="139"/>
    </row>
    <row r="4958" spans="4:4" x14ac:dyDescent="0.2">
      <c r="D4958" s="139"/>
    </row>
    <row r="4959" spans="4:4" x14ac:dyDescent="0.2">
      <c r="D4959" s="139"/>
    </row>
    <row r="4960" spans="4:4" x14ac:dyDescent="0.2">
      <c r="D4960" s="139"/>
    </row>
    <row r="4961" spans="4:4" x14ac:dyDescent="0.2">
      <c r="D4961" s="139"/>
    </row>
    <row r="4962" spans="4:4" x14ac:dyDescent="0.2">
      <c r="D4962" s="139"/>
    </row>
    <row r="4963" spans="4:4" x14ac:dyDescent="0.2">
      <c r="D4963" s="139"/>
    </row>
    <row r="4964" spans="4:4" x14ac:dyDescent="0.2">
      <c r="D4964" s="139"/>
    </row>
    <row r="4965" spans="4:4" x14ac:dyDescent="0.2">
      <c r="D4965" s="139"/>
    </row>
    <row r="4966" spans="4:4" x14ac:dyDescent="0.2">
      <c r="D4966" s="139"/>
    </row>
    <row r="4967" spans="4:4" x14ac:dyDescent="0.2">
      <c r="D4967" s="139"/>
    </row>
    <row r="4968" spans="4:4" x14ac:dyDescent="0.2">
      <c r="D4968" s="139"/>
    </row>
    <row r="4969" spans="4:4" x14ac:dyDescent="0.2">
      <c r="D4969" s="139"/>
    </row>
    <row r="4970" spans="4:4" x14ac:dyDescent="0.2">
      <c r="D4970" s="139"/>
    </row>
    <row r="4971" spans="4:4" x14ac:dyDescent="0.2">
      <c r="D4971" s="139"/>
    </row>
    <row r="4972" spans="4:4" x14ac:dyDescent="0.2">
      <c r="D4972" s="139"/>
    </row>
    <row r="4973" spans="4:4" x14ac:dyDescent="0.2">
      <c r="D4973" s="139"/>
    </row>
    <row r="4974" spans="4:4" x14ac:dyDescent="0.2">
      <c r="D4974" s="139"/>
    </row>
    <row r="4975" spans="4:4" x14ac:dyDescent="0.2">
      <c r="D4975" s="139"/>
    </row>
    <row r="4976" spans="4:4" x14ac:dyDescent="0.2">
      <c r="D4976" s="139"/>
    </row>
    <row r="4977" spans="4:4" x14ac:dyDescent="0.2">
      <c r="D4977" s="139"/>
    </row>
    <row r="4978" spans="4:4" x14ac:dyDescent="0.2">
      <c r="D4978" s="139"/>
    </row>
    <row r="4979" spans="4:4" x14ac:dyDescent="0.2">
      <c r="D4979" s="139"/>
    </row>
    <row r="4980" spans="4:4" x14ac:dyDescent="0.2">
      <c r="D4980" s="139"/>
    </row>
    <row r="4981" spans="4:4" x14ac:dyDescent="0.2">
      <c r="D4981" s="139"/>
    </row>
    <row r="4982" spans="4:4" x14ac:dyDescent="0.2">
      <c r="D4982" s="139"/>
    </row>
    <row r="4983" spans="4:4" x14ac:dyDescent="0.2">
      <c r="D4983" s="139"/>
    </row>
    <row r="4984" spans="4:4" x14ac:dyDescent="0.2">
      <c r="D4984" s="139"/>
    </row>
    <row r="4985" spans="4:4" x14ac:dyDescent="0.2">
      <c r="D4985" s="139"/>
    </row>
    <row r="4986" spans="4:4" x14ac:dyDescent="0.2">
      <c r="D4986" s="139"/>
    </row>
    <row r="4987" spans="4:4" x14ac:dyDescent="0.2">
      <c r="D4987" s="139"/>
    </row>
    <row r="4988" spans="4:4" x14ac:dyDescent="0.2">
      <c r="D4988" s="139"/>
    </row>
    <row r="4989" spans="4:4" x14ac:dyDescent="0.2">
      <c r="D4989" s="139"/>
    </row>
    <row r="4990" spans="4:4" x14ac:dyDescent="0.2">
      <c r="D4990" s="139"/>
    </row>
    <row r="4991" spans="4:4" x14ac:dyDescent="0.2">
      <c r="D4991" s="139"/>
    </row>
    <row r="4992" spans="4:4" x14ac:dyDescent="0.2">
      <c r="D4992" s="139"/>
    </row>
    <row r="4993" spans="4:4" x14ac:dyDescent="0.2">
      <c r="D4993" s="139"/>
    </row>
    <row r="4994" spans="4:4" x14ac:dyDescent="0.2">
      <c r="D4994" s="139"/>
    </row>
    <row r="4995" spans="4:4" x14ac:dyDescent="0.2">
      <c r="D4995" s="139"/>
    </row>
    <row r="4996" spans="4:4" x14ac:dyDescent="0.2">
      <c r="D4996" s="139"/>
    </row>
    <row r="4997" spans="4:4" x14ac:dyDescent="0.2">
      <c r="D4997" s="139"/>
    </row>
    <row r="4998" spans="4:4" x14ac:dyDescent="0.2">
      <c r="D4998" s="139"/>
    </row>
    <row r="4999" spans="4:4" x14ac:dyDescent="0.2">
      <c r="D4999" s="139"/>
    </row>
    <row r="5000" spans="4:4" x14ac:dyDescent="0.2">
      <c r="D5000" s="139"/>
    </row>
    <row r="5001" spans="4:4" x14ac:dyDescent="0.2">
      <c r="D5001" s="139"/>
    </row>
    <row r="5002" spans="4:4" x14ac:dyDescent="0.2">
      <c r="D5002" s="139"/>
    </row>
    <row r="5003" spans="4:4" x14ac:dyDescent="0.2">
      <c r="D5003" s="139"/>
    </row>
    <row r="5004" spans="4:4" x14ac:dyDescent="0.2">
      <c r="D5004" s="139"/>
    </row>
    <row r="5005" spans="4:4" x14ac:dyDescent="0.2">
      <c r="D5005" s="139"/>
    </row>
    <row r="5006" spans="4:4" x14ac:dyDescent="0.2">
      <c r="D5006" s="139"/>
    </row>
    <row r="5007" spans="4:4" x14ac:dyDescent="0.2">
      <c r="D5007" s="139"/>
    </row>
    <row r="5008" spans="4:4" x14ac:dyDescent="0.2">
      <c r="D5008" s="139"/>
    </row>
  </sheetData>
  <mergeCells count="6">
    <mergeCell ref="A666:G670"/>
    <mergeCell ref="A1:G1"/>
    <mergeCell ref="C2:G2"/>
    <mergeCell ref="C3:G3"/>
    <mergeCell ref="C4:G4"/>
    <mergeCell ref="A665:C66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60</vt:i4>
      </vt:variant>
    </vt:vector>
  </HeadingPairs>
  <TitlesOfParts>
    <vt:vector size="70" baseType="lpstr">
      <vt:lpstr>Pokyny pro vyplnění</vt:lpstr>
      <vt:lpstr>Stavba</vt:lpstr>
      <vt:lpstr>VzorPolozky</vt:lpstr>
      <vt:lpstr>01 10948_00 Pol</vt:lpstr>
      <vt:lpstr>01 10948_01-1 Pol</vt:lpstr>
      <vt:lpstr>01 10948_01-2 Pol</vt:lpstr>
      <vt:lpstr>01 10948_01-3 Pol</vt:lpstr>
      <vt:lpstr>01 10948_02-1 Pol</vt:lpstr>
      <vt:lpstr>01 10948_02-2 Pol</vt:lpstr>
      <vt:lpstr>01 10948_04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10948_00 Pol'!Názvy_tisku</vt:lpstr>
      <vt:lpstr>'01 10948_01-1 Pol'!Názvy_tisku</vt:lpstr>
      <vt:lpstr>'01 10948_01-2 Pol'!Názvy_tisku</vt:lpstr>
      <vt:lpstr>'01 10948_01-3 Pol'!Názvy_tisku</vt:lpstr>
      <vt:lpstr>'01 10948_02-1 Pol'!Názvy_tisku</vt:lpstr>
      <vt:lpstr>'01 10948_02-2 Pol'!Názvy_tisku</vt:lpstr>
      <vt:lpstr>'01 10948_04 Pol'!Názvy_tisku</vt:lpstr>
      <vt:lpstr>oadresa</vt:lpstr>
      <vt:lpstr>Stavba!Objednatel</vt:lpstr>
      <vt:lpstr>Stavba!Objekt</vt:lpstr>
      <vt:lpstr>'01 10948_00 Pol'!Oblast_tisku</vt:lpstr>
      <vt:lpstr>'01 10948_01-1 Pol'!Oblast_tisku</vt:lpstr>
      <vt:lpstr>'01 10948_01-2 Pol'!Oblast_tisku</vt:lpstr>
      <vt:lpstr>'01 10948_01-3 Pol'!Oblast_tisku</vt:lpstr>
      <vt:lpstr>'01 10948_02-1 Pol'!Oblast_tisku</vt:lpstr>
      <vt:lpstr>'01 10948_02-2 Pol'!Oblast_tisku</vt:lpstr>
      <vt:lpstr>'01 10948_04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Chadimová Michaela - Energy Benefit Centre a.s.</cp:lastModifiedBy>
  <cp:lastPrinted>2020-08-14T08:06:12Z</cp:lastPrinted>
  <dcterms:created xsi:type="dcterms:W3CDTF">2009-04-08T07:15:50Z</dcterms:created>
  <dcterms:modified xsi:type="dcterms:W3CDTF">2020-08-14T08:56:04Z</dcterms:modified>
</cp:coreProperties>
</file>