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to_sešit" defaultThemeVersion="124226"/>
  <bookViews>
    <workbookView xWindow="360" yWindow="372" windowWidth="19872" windowHeight="8748" tabRatio="788" activeTab="0"/>
  </bookViews>
  <sheets>
    <sheet name="Stavba" sheetId="1" r:id="rId1"/>
    <sheet name="I.etapa D.1.1a+b " sheetId="2" r:id="rId2"/>
    <sheet name="I.etapa D.1.4b " sheetId="3" r:id="rId3"/>
    <sheet name="I.etapa D.1.4c " sheetId="4" r:id="rId4"/>
    <sheet name="I.etapa VRN" sheetId="10" r:id="rId5"/>
    <sheet name="II.etapa D.2.1a+b " sheetId="5" r:id="rId6"/>
    <sheet name="II.etapa D.2.4a " sheetId="6" r:id="rId7"/>
    <sheet name="II.etapa D.2.4b " sheetId="7" r:id="rId8"/>
    <sheet name="II.etapa D.2.4c " sheetId="8" r:id="rId9"/>
    <sheet name="II.etapa VRN " sheetId="9" r:id="rId10"/>
  </sheet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'Stavba'!#REF!</definedName>
    <definedName name="dadresa">#REF!</definedName>
    <definedName name="Datum">#REF!</definedName>
    <definedName name="DIČ" localSheetId="0">'Stavba'!#REF!</definedName>
    <definedName name="DIČ">#REF!</definedName>
    <definedName name="Dil">#REF!</definedName>
    <definedName name="dmisto" localSheetId="0">'Stavba'!#REF!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 localSheetId="4">#REF!</definedName>
    <definedName name="Dodavka0" localSheetId="5">#REF!</definedName>
    <definedName name="Dodavka0" localSheetId="6">#REF!</definedName>
    <definedName name="Dodavka0" localSheetId="7">#REF!</definedName>
    <definedName name="Dodavka0" localSheetId="8">#REF!</definedName>
    <definedName name="Dodavka0" localSheetId="9">#REF!</definedName>
    <definedName name="Dodavka0">#REF!</definedName>
    <definedName name="dpsc" localSheetId="0">'Stavba'!#REF!</definedName>
    <definedName name="dpsc">#REF!</definedName>
    <definedName name="HSV">#REF!</definedName>
    <definedName name="HSV_" localSheetId="2">#REF!</definedName>
    <definedName name="HSV_" localSheetId="3">#REF!</definedName>
    <definedName name="HSV_" localSheetId="4">#REF!</definedName>
    <definedName name="HSV_" localSheetId="5">#REF!</definedName>
    <definedName name="HSV_" localSheetId="6">#REF!</definedName>
    <definedName name="HSV_" localSheetId="7">#REF!</definedName>
    <definedName name="HSV_" localSheetId="8">#REF!</definedName>
    <definedName name="HSV_" localSheetId="9">#REF!</definedName>
    <definedName name="HSV_">#REF!</definedName>
    <definedName name="HSV0" localSheetId="2">#REF!</definedName>
    <definedName name="HSV0" localSheetId="3">#REF!</definedName>
    <definedName name="HSV0" localSheetId="4">#REF!</definedName>
    <definedName name="HSV0" localSheetId="5">#REF!</definedName>
    <definedName name="HSV0" localSheetId="6">#REF!</definedName>
    <definedName name="HSV0" localSheetId="7">#REF!</definedName>
    <definedName name="HSV0" localSheetId="8">#REF!</definedName>
    <definedName name="HSV0" localSheetId="9">#REF!</definedName>
    <definedName name="HSV0">#REF!</definedName>
    <definedName name="HZS">#REF!</definedName>
    <definedName name="HZS0" localSheetId="2">#REF!</definedName>
    <definedName name="HZS0" localSheetId="3">#REF!</definedName>
    <definedName name="HZS0" localSheetId="4">#REF!</definedName>
    <definedName name="HZS0" localSheetId="5">#REF!</definedName>
    <definedName name="HZS0" localSheetId="6">#REF!</definedName>
    <definedName name="HZS0" localSheetId="7">#REF!</definedName>
    <definedName name="HZS0" localSheetId="8">#REF!</definedName>
    <definedName name="HZS0" localSheetId="9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 localSheetId="4">#REF!</definedName>
    <definedName name="Mont_" localSheetId="5">#REF!</definedName>
    <definedName name="Mont_" localSheetId="6">#REF!</definedName>
    <definedName name="Mont_" localSheetId="7">#REF!</definedName>
    <definedName name="Mont_" localSheetId="8">#REF!</definedName>
    <definedName name="Mont_" localSheetId="9">#REF!</definedName>
    <definedName name="Mont_">#REF!</definedName>
    <definedName name="Montaz0" localSheetId="2">#REF!</definedName>
    <definedName name="Montaz0" localSheetId="3">#REF!</definedName>
    <definedName name="Montaz0" localSheetId="4">#REF!</definedName>
    <definedName name="Montaz0" localSheetId="5">#REF!</definedName>
    <definedName name="Montaz0" localSheetId="6">#REF!</definedName>
    <definedName name="Montaz0" localSheetId="7">#REF!</definedName>
    <definedName name="Montaz0" localSheetId="8">#REF!</definedName>
    <definedName name="Montaz0" localSheetId="9">#REF!</definedName>
    <definedName name="Montaz0">#REF!</definedName>
    <definedName name="NazevDilu">#REF!</definedName>
    <definedName name="NazevObjektu" localSheetId="0">'Stavba'!$C$26</definedName>
    <definedName name="nazevobjektu">#REF!</definedName>
    <definedName name="NazevStavby" localSheetId="0">'Stavba'!$E$5</definedName>
    <definedName name="nazevstavby">#REF!</definedName>
    <definedName name="Objednatel" localSheetId="0">'Stavba'!$D$8</definedName>
    <definedName name="Objednatel">#REF!</definedName>
    <definedName name="Objekt" localSheetId="0">'Stavba'!$B$26</definedName>
    <definedName name="Objekt">#REF!</definedName>
    <definedName name="_xlnm.Print_Area" localSheetId="1">'I.etapa D.1.1a+b '!$A$1:$K$516</definedName>
    <definedName name="_xlnm.Print_Area" localSheetId="2">'I.etapa D.1.4b '!$A$1:$K$29</definedName>
    <definedName name="_xlnm.Print_Area" localSheetId="3">'I.etapa D.1.4c '!$A$1:$K$17</definedName>
    <definedName name="_xlnm.Print_Area" localSheetId="4">'I.etapa VRN'!$A$1:$K$26</definedName>
    <definedName name="_xlnm.Print_Area" localSheetId="5">'II.etapa D.2.1a+b '!$A$1:$K$686</definedName>
    <definedName name="_xlnm.Print_Area" localSheetId="6">'II.etapa D.2.4a '!$A$1:$K$92</definedName>
    <definedName name="_xlnm.Print_Area" localSheetId="7">'II.etapa D.2.4b '!$A$1:$K$70</definedName>
    <definedName name="_xlnm.Print_Area" localSheetId="8">'II.etapa D.2.4c '!$A$1:$K$18</definedName>
    <definedName name="_xlnm.Print_Area" localSheetId="9">'II.etapa VRN '!$A$1:$K$26</definedName>
    <definedName name="_xlnm.Print_Area" localSheetId="0">'Stavba'!$A$1:$I$44</definedName>
    <definedName name="odic" localSheetId="0">'Stavba'!$J$9</definedName>
    <definedName name="odic">#REF!</definedName>
    <definedName name="oico" localSheetId="0">'Stavba'!$J$8</definedName>
    <definedName name="oico">#REF!</definedName>
    <definedName name="omisto" localSheetId="0">'Stavba'!$D$10</definedName>
    <definedName name="omisto">#REF!</definedName>
    <definedName name="onazev" localSheetId="0">'Stavba'!$D$9</definedName>
    <definedName name="onazev">#REF!</definedName>
    <definedName name="opsc" localSheetId="0">'Stavba'!$C$10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 localSheetId="4">#REF!</definedName>
    <definedName name="PSV_" localSheetId="5">#REF!</definedName>
    <definedName name="PSV_" localSheetId="6">#REF!</definedName>
    <definedName name="PSV_" localSheetId="7">#REF!</definedName>
    <definedName name="PSV_" localSheetId="8">#REF!</definedName>
    <definedName name="PSV_" localSheetId="9">#REF!</definedName>
    <definedName name="PSV_">#REF!</definedName>
    <definedName name="PSV0" localSheetId="2">#REF!</definedName>
    <definedName name="PSV0" localSheetId="3">#REF!</definedName>
    <definedName name="PSV0" localSheetId="4">#REF!</definedName>
    <definedName name="PSV0" localSheetId="5">#REF!</definedName>
    <definedName name="PSV0" localSheetId="6">#REF!</definedName>
    <definedName name="PSV0" localSheetId="7">#REF!</definedName>
    <definedName name="PSV0" localSheetId="8">#REF!</definedName>
    <definedName name="PSV0" localSheetId="9">#REF!</definedName>
    <definedName name="PSV0">#REF!</definedName>
    <definedName name="SazbaDPH1">'Stavba'!$D$16</definedName>
    <definedName name="SazbaDPH2">'Stavba'!$D$18</definedName>
    <definedName name="SloupecCC" localSheetId="2">'I.etapa D.1.4b '!$G$6</definedName>
    <definedName name="SloupecCC" localSheetId="3">'I.etapa D.1.4c '!$G$6</definedName>
    <definedName name="SloupecCC" localSheetId="4">'I.etapa VRN'!$G$6</definedName>
    <definedName name="SloupecCC" localSheetId="5">'II.etapa D.2.1a+b '!$G$6</definedName>
    <definedName name="SloupecCC" localSheetId="6">'II.etapa D.2.4a '!$G$6</definedName>
    <definedName name="SloupecCC" localSheetId="7">'II.etapa D.2.4b '!$G$6</definedName>
    <definedName name="SloupecCC" localSheetId="8">'II.etapa D.2.4c '!$G$6</definedName>
    <definedName name="SloupecCC" localSheetId="9">'II.etapa VRN '!$G$6</definedName>
    <definedName name="SloupecCC">'I.etapa D.1.1a+b '!$G$6</definedName>
    <definedName name="SloupecCDH" localSheetId="2">'I.etapa D.1.4b '!$K$6</definedName>
    <definedName name="SloupecCDH" localSheetId="3">'I.etapa D.1.4c '!$K$6</definedName>
    <definedName name="SloupecCDH" localSheetId="4">'I.etapa VRN'!$K$6</definedName>
    <definedName name="SloupecCDH" localSheetId="5">'II.etapa D.2.1a+b '!$K$6</definedName>
    <definedName name="SloupecCDH" localSheetId="6">'II.etapa D.2.4a '!$K$6</definedName>
    <definedName name="SloupecCDH" localSheetId="7">'II.etapa D.2.4b '!$K$6</definedName>
    <definedName name="SloupecCDH" localSheetId="8">'II.etapa D.2.4c '!$K$6</definedName>
    <definedName name="SloupecCDH" localSheetId="9">'II.etapa VRN '!$K$6</definedName>
    <definedName name="SloupecCDH">'I.etapa D.1.1a+b '!$K$6</definedName>
    <definedName name="SloupecCisloPol" localSheetId="2">'I.etapa D.1.4b '!$B$6</definedName>
    <definedName name="SloupecCisloPol" localSheetId="3">'I.etapa D.1.4c '!$B$6</definedName>
    <definedName name="SloupecCisloPol" localSheetId="4">'I.etapa VRN'!$B$6</definedName>
    <definedName name="SloupecCisloPol" localSheetId="5">'II.etapa D.2.1a+b '!$B$6</definedName>
    <definedName name="SloupecCisloPol" localSheetId="6">'II.etapa D.2.4a '!$B$6</definedName>
    <definedName name="SloupecCisloPol" localSheetId="7">'II.etapa D.2.4b '!$B$6</definedName>
    <definedName name="SloupecCisloPol" localSheetId="8">'II.etapa D.2.4c '!$B$6</definedName>
    <definedName name="SloupecCisloPol" localSheetId="9">'II.etapa VRN '!$B$6</definedName>
    <definedName name="SloupecCisloPol">'I.etapa D.1.1a+b '!$B$6</definedName>
    <definedName name="SloupecCH" localSheetId="2">'I.etapa D.1.4b '!$I$6</definedName>
    <definedName name="SloupecCH" localSheetId="3">'I.etapa D.1.4c '!$I$6</definedName>
    <definedName name="SloupecCH" localSheetId="4">'I.etapa VRN'!$I$6</definedName>
    <definedName name="SloupecCH" localSheetId="5">'II.etapa D.2.1a+b '!$I$6</definedName>
    <definedName name="SloupecCH" localSheetId="6">'II.etapa D.2.4a '!$I$6</definedName>
    <definedName name="SloupecCH" localSheetId="7">'II.etapa D.2.4b '!$I$6</definedName>
    <definedName name="SloupecCH" localSheetId="8">'II.etapa D.2.4c '!$I$6</definedName>
    <definedName name="SloupecCH" localSheetId="9">'II.etapa VRN '!$I$6</definedName>
    <definedName name="SloupecCH">'I.etapa D.1.1a+b '!$I$6</definedName>
    <definedName name="SloupecJC" localSheetId="2">'I.etapa D.1.4b '!$F$6</definedName>
    <definedName name="SloupecJC" localSheetId="3">'I.etapa D.1.4c '!$F$6</definedName>
    <definedName name="SloupecJC" localSheetId="4">'I.etapa VRN'!$F$6</definedName>
    <definedName name="SloupecJC" localSheetId="5">'II.etapa D.2.1a+b '!$F$6</definedName>
    <definedName name="SloupecJC" localSheetId="6">'II.etapa D.2.4a '!$F$6</definedName>
    <definedName name="SloupecJC" localSheetId="7">'II.etapa D.2.4b '!$F$6</definedName>
    <definedName name="SloupecJC" localSheetId="8">'II.etapa D.2.4c '!$F$6</definedName>
    <definedName name="SloupecJC" localSheetId="9">'II.etapa VRN '!$F$6</definedName>
    <definedName name="SloupecJC">'I.etapa D.1.1a+b '!$F$6</definedName>
    <definedName name="SloupecJDH" localSheetId="2">'I.etapa D.1.4b '!$J$6</definedName>
    <definedName name="SloupecJDH" localSheetId="3">'I.etapa D.1.4c '!$J$6</definedName>
    <definedName name="SloupecJDH" localSheetId="4">'I.etapa VRN'!$J$6</definedName>
    <definedName name="SloupecJDH" localSheetId="5">'II.etapa D.2.1a+b '!$J$6</definedName>
    <definedName name="SloupecJDH" localSheetId="6">'II.etapa D.2.4a '!$J$6</definedName>
    <definedName name="SloupecJDH" localSheetId="7">'II.etapa D.2.4b '!$J$6</definedName>
    <definedName name="SloupecJDH" localSheetId="8">'II.etapa D.2.4c '!$J$6</definedName>
    <definedName name="SloupecJDH" localSheetId="9">'II.etapa VRN '!$J$6</definedName>
    <definedName name="SloupecJDH">'I.etapa D.1.1a+b '!$J$6</definedName>
    <definedName name="SloupecJDM" localSheetId="2">'I.etapa D.1.4b '!$J$6</definedName>
    <definedName name="SloupecJDM" localSheetId="3">'I.etapa D.1.4c '!$J$6</definedName>
    <definedName name="SloupecJDM" localSheetId="4">'I.etapa VRN'!$J$6</definedName>
    <definedName name="SloupecJDM" localSheetId="5">'II.etapa D.2.1a+b '!$J$6</definedName>
    <definedName name="SloupecJDM" localSheetId="6">'II.etapa D.2.4a '!$J$6</definedName>
    <definedName name="SloupecJDM" localSheetId="7">'II.etapa D.2.4b '!$J$6</definedName>
    <definedName name="SloupecJDM" localSheetId="8">'II.etapa D.2.4c '!$J$6</definedName>
    <definedName name="SloupecJDM" localSheetId="9">'II.etapa VRN '!$J$6</definedName>
    <definedName name="SloupecJDM">'I.etapa D.1.1a+b '!$J$6</definedName>
    <definedName name="SloupecJH" localSheetId="2">'I.etapa D.1.4b '!$H$6</definedName>
    <definedName name="SloupecJH" localSheetId="3">'I.etapa D.1.4c '!$H$6</definedName>
    <definedName name="SloupecJH" localSheetId="4">'I.etapa VRN'!$H$6</definedName>
    <definedName name="SloupecJH" localSheetId="5">'II.etapa D.2.1a+b '!$H$6</definedName>
    <definedName name="SloupecJH" localSheetId="6">'II.etapa D.2.4a '!$H$6</definedName>
    <definedName name="SloupecJH" localSheetId="7">'II.etapa D.2.4b '!$H$6</definedName>
    <definedName name="SloupecJH" localSheetId="8">'II.etapa D.2.4c '!$H$6</definedName>
    <definedName name="SloupecJH" localSheetId="9">'II.etapa VRN '!$H$6</definedName>
    <definedName name="SloupecJH">'I.etapa D.1.1a+b '!$H$6</definedName>
    <definedName name="SloupecMJ" localSheetId="2">'I.etapa D.1.4b '!$D$6</definedName>
    <definedName name="SloupecMJ" localSheetId="3">'I.etapa D.1.4c '!$D$6</definedName>
    <definedName name="SloupecMJ" localSheetId="4">'I.etapa VRN'!$D$6</definedName>
    <definedName name="SloupecMJ" localSheetId="5">'II.etapa D.2.1a+b '!$D$6</definedName>
    <definedName name="SloupecMJ" localSheetId="6">'II.etapa D.2.4a '!$D$6</definedName>
    <definedName name="SloupecMJ" localSheetId="7">'II.etapa D.2.4b '!$D$6</definedName>
    <definedName name="SloupecMJ" localSheetId="8">'II.etapa D.2.4c '!$D$6</definedName>
    <definedName name="SloupecMJ" localSheetId="9">'II.etapa VRN '!$D$6</definedName>
    <definedName name="SloupecMJ">'I.etapa D.1.1a+b '!$D$6</definedName>
    <definedName name="SloupecMnozstvi" localSheetId="2">'I.etapa D.1.4b '!$E$6</definedName>
    <definedName name="SloupecMnozstvi" localSheetId="3">'I.etapa D.1.4c '!$E$6</definedName>
    <definedName name="SloupecMnozstvi" localSheetId="4">'I.etapa VRN'!$E$6</definedName>
    <definedName name="SloupecMnozstvi" localSheetId="5">'II.etapa D.2.1a+b '!$E$6</definedName>
    <definedName name="SloupecMnozstvi" localSheetId="6">'II.etapa D.2.4a '!$E$6</definedName>
    <definedName name="SloupecMnozstvi" localSheetId="7">'II.etapa D.2.4b '!$E$6</definedName>
    <definedName name="SloupecMnozstvi" localSheetId="8">'II.etapa D.2.4c '!$E$6</definedName>
    <definedName name="SloupecMnozstvi" localSheetId="9">'II.etapa VRN '!$E$6</definedName>
    <definedName name="SloupecMnozstvi">'I.etapa D.1.1a+b '!$E$6</definedName>
    <definedName name="SloupecNazPol" localSheetId="2">'I.etapa D.1.4b '!$C$6</definedName>
    <definedName name="SloupecNazPol" localSheetId="3">'I.etapa D.1.4c '!$C$6</definedName>
    <definedName name="SloupecNazPol" localSheetId="4">'I.etapa VRN'!$C$6</definedName>
    <definedName name="SloupecNazPol" localSheetId="5">'II.etapa D.2.1a+b '!$C$6</definedName>
    <definedName name="SloupecNazPol" localSheetId="6">'II.etapa D.2.4a '!$C$6</definedName>
    <definedName name="SloupecNazPol" localSheetId="7">'II.etapa D.2.4b '!$C$6</definedName>
    <definedName name="SloupecNazPol" localSheetId="8">'II.etapa D.2.4c '!$C$6</definedName>
    <definedName name="SloupecNazPol" localSheetId="9">'II.etapa VRN '!$C$6</definedName>
    <definedName name="SloupecNazPol">'I.etapa D.1.1a+b '!$C$6</definedName>
    <definedName name="SloupecPC" localSheetId="2">'I.etapa D.1.4b '!$A$6</definedName>
    <definedName name="SloupecPC" localSheetId="3">'I.etapa D.1.4c '!$A$6</definedName>
    <definedName name="SloupecPC" localSheetId="4">'I.etapa VRN'!$A$6</definedName>
    <definedName name="SloupecPC" localSheetId="5">'II.etapa D.2.1a+b '!$A$6</definedName>
    <definedName name="SloupecPC" localSheetId="6">'II.etapa D.2.4a '!$A$6</definedName>
    <definedName name="SloupecPC" localSheetId="7">'II.etapa D.2.4b '!$A$6</definedName>
    <definedName name="SloupecPC" localSheetId="8">'II.etapa D.2.4c '!$A$6</definedName>
    <definedName name="SloupecPC" localSheetId="9">'II.etapa VRN '!$A$6</definedName>
    <definedName name="SloupecPC">'I.etapa D.1.1a+b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lin" localSheetId="8" hidden="1">0</definedName>
    <definedName name="solver_lin" localSheetId="9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localSheetId="8" hidden="1">#REF!</definedName>
    <definedName name="solver_opt" localSheetId="9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tavbaCelkem" localSheetId="0">'Stavba'!$F$38</definedName>
    <definedName name="StavbaCelkem">#REF!</definedName>
    <definedName name="Typ" localSheetId="2">#REF!</definedName>
    <definedName name="Typ" localSheetId="3">#REF!</definedName>
    <definedName name="Typ" localSheetId="4">#REF!</definedName>
    <definedName name="Typ" localSheetId="5">#REF!</definedName>
    <definedName name="Typ" localSheetId="6">#REF!</definedName>
    <definedName name="Typ" localSheetId="7">#REF!</definedName>
    <definedName name="Typ" localSheetId="8">#REF!</definedName>
    <definedName name="Typ" localSheetId="9">#REF!</definedName>
    <definedName name="Typ">#REF!</definedName>
    <definedName name="VRN" localSheetId="2">#REF!</definedName>
    <definedName name="VRN" localSheetId="3">#REF!</definedName>
    <definedName name="VRN" localSheetId="4">#REF!</definedName>
    <definedName name="VRN" localSheetId="5">#REF!</definedName>
    <definedName name="VRN" localSheetId="6">#REF!</definedName>
    <definedName name="VRN" localSheetId="7">#REF!</definedName>
    <definedName name="VRN" localSheetId="8">#REF!</definedName>
    <definedName name="VRN" localSheetId="9">#REF!</definedName>
    <definedName name="VRN">#REF!</definedName>
    <definedName name="VRNKc">#REF!</definedName>
    <definedName name="VRNNazev" localSheetId="2">#REF!</definedName>
    <definedName name="VRNNazev" localSheetId="3">#REF!</definedName>
    <definedName name="VRNNazev" localSheetId="4">#REF!</definedName>
    <definedName name="VRNNazev" localSheetId="5">#REF!</definedName>
    <definedName name="VRNNazev" localSheetId="6">#REF!</definedName>
    <definedName name="VRNNazev" localSheetId="7">#REF!</definedName>
    <definedName name="VRNNazev" localSheetId="8">#REF!</definedName>
    <definedName name="VRNNazev" localSheetId="9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'I.etapa D.1.1a+b '!$1:$6</definedName>
    <definedName name="_xlnm.Print_Titles" localSheetId="2">'I.etapa D.1.4b '!$1:$6</definedName>
    <definedName name="_xlnm.Print_Titles" localSheetId="3">'I.etapa D.1.4c '!$1:$6</definedName>
    <definedName name="_xlnm.Print_Titles" localSheetId="4">'I.etapa VRN'!$1:$6</definedName>
    <definedName name="_xlnm.Print_Titles" localSheetId="5">'II.etapa D.2.1a+b '!$1:$6</definedName>
    <definedName name="_xlnm.Print_Titles" localSheetId="6">'II.etapa D.2.4a '!$1:$6</definedName>
    <definedName name="_xlnm.Print_Titles" localSheetId="7">'II.etapa D.2.4b '!$1:$6</definedName>
    <definedName name="_xlnm.Print_Titles" localSheetId="8">'II.etapa D.2.4c '!$1:$6</definedName>
    <definedName name="_xlnm.Print_Titles" localSheetId="9">'II.etapa VRN '!$1:$6</definedName>
  </definedNames>
  <calcPr fullCalcOnLoad="1"/>
</workbook>
</file>

<file path=xl/sharedStrings.xml><?xml version="1.0" encoding="utf-8"?>
<sst xmlns="http://schemas.openxmlformats.org/spreadsheetml/2006/main" count="3580" uniqueCount="1162">
  <si>
    <t>Izolace proti vlhk. vodorovná pásy přitavením 1 vrstva - materiál ve specifikaci</t>
  </si>
  <si>
    <t>m.č. 014:3*1,2*5,097</t>
  </si>
  <si>
    <t>711142559RT1</t>
  </si>
  <si>
    <t>Izolace proti vlhkosti svislá pásy přitavením 1 vrstva - materiál ve specifikaci</t>
  </si>
  <si>
    <t>m.č. 014:3*0,5*(5,097+2*1,2)</t>
  </si>
  <si>
    <t>711491171RT1</t>
  </si>
  <si>
    <t>Izolace tlaková, podkladní textilie, vodorovná materiál ve specifikaci</t>
  </si>
  <si>
    <t>711491172RT1</t>
  </si>
  <si>
    <t>Izolace tlaková, ochranná textilie, vodorovná materiál ve specifikaci</t>
  </si>
  <si>
    <t>m.č. 014:6,1164</t>
  </si>
  <si>
    <t>711491271RT1</t>
  </si>
  <si>
    <t>Izolace tlaková, podkladní textilie svislá materiál ve specifikaci</t>
  </si>
  <si>
    <t>711491272RT1</t>
  </si>
  <si>
    <t>Izolace tlaková, ochranná textilie svislá materiál ve specifikaci</t>
  </si>
  <si>
    <t>28323135</t>
  </si>
  <si>
    <t>Fólie nopová tl. 1mm š.2000mm nopy 20mm</t>
  </si>
  <si>
    <t>m.č. 014:1,15*(6,1164+3,7485)</t>
  </si>
  <si>
    <t>62843026</t>
  </si>
  <si>
    <t>Pás modifikovaný s jemnozrnným posypem tl 3,0 mm</t>
  </si>
  <si>
    <t>m.č. 014:1,15*1,2*5,097</t>
  </si>
  <si>
    <t>62843027</t>
  </si>
  <si>
    <t>Pás modifikovaný s jemnozrnným posypem tl 4,0 mm</t>
  </si>
  <si>
    <t>62857008</t>
  </si>
  <si>
    <t>Pás modifikovaný asfalt s aditivy tl 5,3 mm</t>
  </si>
  <si>
    <t>69366198</t>
  </si>
  <si>
    <t>Geotextilie 300 g/m2 š. 200cm 100% PP</t>
  </si>
  <si>
    <t>m.č. 014:1,15*2*(6,1164+3,7485)</t>
  </si>
  <si>
    <t>733</t>
  </si>
  <si>
    <t>Rozvod potrubí</t>
  </si>
  <si>
    <t>728114111R00</t>
  </si>
  <si>
    <t>Montáž potrubí plastového kruhového do d 100 mm</t>
  </si>
  <si>
    <t>m.č. 002:3*0,25</t>
  </si>
  <si>
    <t>m.č. 003:4*0,25</t>
  </si>
  <si>
    <t>m.č. 004:4*0,25</t>
  </si>
  <si>
    <t>m.č. 006:4*0,25</t>
  </si>
  <si>
    <t>m.č. 007:4*0,25</t>
  </si>
  <si>
    <t>m.č. 008:4*0,25</t>
  </si>
  <si>
    <t>m.č. 009:4*0,25</t>
  </si>
  <si>
    <t>m.č. 010:4*0,25</t>
  </si>
  <si>
    <t>728214111R00</t>
  </si>
  <si>
    <t>Montáž oblouku plastového kruhového do d 100 mm</t>
  </si>
  <si>
    <t>m.č. 002:2*3</t>
  </si>
  <si>
    <t>m.č. 003:2*4</t>
  </si>
  <si>
    <t>m.č. 004:2*4</t>
  </si>
  <si>
    <t>m.č. 006:2*4</t>
  </si>
  <si>
    <t>m.č. 007:2*4</t>
  </si>
  <si>
    <t>m.č. 008:2*4</t>
  </si>
  <si>
    <t>m.č. 009:2*4</t>
  </si>
  <si>
    <t>m.č. 010:2*4</t>
  </si>
  <si>
    <t>28615231.A</t>
  </si>
  <si>
    <t>Trubka s hrdlem DN 100 mm délka  250 mm</t>
  </si>
  <si>
    <t>m.č. 002:3</t>
  </si>
  <si>
    <t>m.č. 003:4</t>
  </si>
  <si>
    <t>m.č. 004:4</t>
  </si>
  <si>
    <t>m.č. 006:4</t>
  </si>
  <si>
    <t>m.č. 007:4</t>
  </si>
  <si>
    <t>m.č. 008:4</t>
  </si>
  <si>
    <t>m.č. 009:4</t>
  </si>
  <si>
    <t>m.č. 010:4</t>
  </si>
  <si>
    <t>28615299.A</t>
  </si>
  <si>
    <t>Koleno s hrdlem DN 100 mm 87°</t>
  </si>
  <si>
    <t>998733101R00</t>
  </si>
  <si>
    <t xml:space="preserve">Přesun hmot pro rozvody potrubí, výšky do 6 m </t>
  </si>
  <si>
    <t>766-nac01</t>
  </si>
  <si>
    <t>Okno 600x600 mm T02</t>
  </si>
  <si>
    <t>Vyčištění, promazání, oprava povrchové úpravy a kování</t>
  </si>
  <si>
    <t>766-nac02</t>
  </si>
  <si>
    <t>Okno 580x370 mm T03</t>
  </si>
  <si>
    <t>728314111R00</t>
  </si>
  <si>
    <t>Montáž žaluzie čtyřhranné do 0,15 m2</t>
  </si>
  <si>
    <t>Z03:1</t>
  </si>
  <si>
    <t>767312731R00</t>
  </si>
  <si>
    <t>Oprava okování větracích křídel světlíků</t>
  </si>
  <si>
    <t>Z01:2*2</t>
  </si>
  <si>
    <t>Z02:1*2</t>
  </si>
  <si>
    <t>767995101R00</t>
  </si>
  <si>
    <t>Výroba a montáž kov. atypických konstr. do 5 kg</t>
  </si>
  <si>
    <t>Z03:1000*(0,0025+0,0014)</t>
  </si>
  <si>
    <t>767996801R00</t>
  </si>
  <si>
    <t>Demontáž atypických ocelových konstr. do 50 kg</t>
  </si>
  <si>
    <t>ŽEBŘÍK:</t>
  </si>
  <si>
    <t>m.č. 006:20</t>
  </si>
  <si>
    <t>MŘÍŽKA:</t>
  </si>
  <si>
    <t>dvorní část:3</t>
  </si>
  <si>
    <t>13351380.A</t>
  </si>
  <si>
    <t>Ocel pásová jakost S235  50x5,0 mm</t>
  </si>
  <si>
    <t>Z03:0,00196*2*(0,15+0,5)</t>
  </si>
  <si>
    <t>15574037</t>
  </si>
  <si>
    <t>Ocel tažená čtyřhranná 20x20 mm</t>
  </si>
  <si>
    <t>Z03:0,00314*3*0,15</t>
  </si>
  <si>
    <t>767-nac03</t>
  </si>
  <si>
    <t>Drobný instalační materiál</t>
  </si>
  <si>
    <t>767-nac04</t>
  </si>
  <si>
    <t>Žaluzie plechová okno 50x15 cm, ovl. táhlo</t>
  </si>
  <si>
    <t>782</t>
  </si>
  <si>
    <t>Konstrukce z přírodního kamene</t>
  </si>
  <si>
    <t>216904391R00</t>
  </si>
  <si>
    <t>Příplatek za ruční dočištění ocelovými kartáči</t>
  </si>
  <si>
    <t>782111140R00</t>
  </si>
  <si>
    <t>Obklad stěn kamen. měkkým, rovným tl. 2,5 a 3 cm</t>
  </si>
  <si>
    <t>998782101R00</t>
  </si>
  <si>
    <t xml:space="preserve">Přesun hmot pro obklady z kamene, výšky do 6 m </t>
  </si>
  <si>
    <t>783</t>
  </si>
  <si>
    <t>Nátěry</t>
  </si>
  <si>
    <t>783101811R00</t>
  </si>
  <si>
    <t>Odstranění nátěrů z ocel.konstrukcí oškrábáním</t>
  </si>
  <si>
    <t>Z01:2*1,5</t>
  </si>
  <si>
    <t>Z02:1*1,2</t>
  </si>
  <si>
    <t>783122210R00</t>
  </si>
  <si>
    <t>Nátěr syntetický OK 1x + 2x email</t>
  </si>
  <si>
    <t>Z03:(0,005+0,05)*2*(0,15+0,5)+4*0,02*3*0,15</t>
  </si>
  <si>
    <t>783903811R00</t>
  </si>
  <si>
    <t>Odmaštění chemickými rozpouštědly</t>
  </si>
  <si>
    <t>783992920R00</t>
  </si>
  <si>
    <t>Údržba, přípl. za další vyvěš./zavěš. křídel zdvoj</t>
  </si>
  <si>
    <t>Z01:2*1,0*0,57</t>
  </si>
  <si>
    <t>Z02:1*0,8*0,6</t>
  </si>
  <si>
    <t>784422271R00</t>
  </si>
  <si>
    <t>Malba vápenná 2x, místn. do 3,8 m</t>
  </si>
  <si>
    <t>m.č. 001:1,98+2,2*(2*2,1+1,1)</t>
  </si>
  <si>
    <t>m.č. 002:19,64+2,2*(2*4,89+2*3,457)</t>
  </si>
  <si>
    <t>m.č. 003:24,77+2,2*(2*4,8+2*4,852)</t>
  </si>
  <si>
    <t>m.č. 004:20,04+2,2*(2*4,47+2*4,51)</t>
  </si>
  <si>
    <t>m.č. 006:42,48+2,2*(2*8,07+2*5,23+4*0,96+4*1,63)</t>
  </si>
  <si>
    <t>m.č. 007:13,22+2,2*(2*6,05+2*2,84)</t>
  </si>
  <si>
    <t>m.č. 008:6,34+2,2*(2*3,171+2*1,57)</t>
  </si>
  <si>
    <t>m.č. 009:6,12+2,2*(2*2,5+2*3,0)</t>
  </si>
  <si>
    <t>m.č. 010:13,67+2,2*(2*4,461+2*2,943)</t>
  </si>
  <si>
    <t>m.č. 011:10,87+2,2*(2*4,92+2*2,222)</t>
  </si>
  <si>
    <t>m.č. 012:16,27+2,2*(2*3,84+2*5,251+2*0,7+2*4,102+2+1,2)</t>
  </si>
  <si>
    <t>m.č. 013:34,04+2,2*(2*6,106+2*3,12+2*0,59)</t>
  </si>
  <si>
    <t>m.č. 015:1,87+2,2*(2*2,3+2*1,0)</t>
  </si>
  <si>
    <t>787</t>
  </si>
  <si>
    <t>Zasklívání</t>
  </si>
  <si>
    <t>787600801R00</t>
  </si>
  <si>
    <t>Vysklívání oken skla plochého o ploše do 1 m2</t>
  </si>
  <si>
    <t>787671341R00</t>
  </si>
  <si>
    <t>Zasklení oken, tmel. lišty, sklo tl.5mm</t>
  </si>
  <si>
    <t>998787101R00</t>
  </si>
  <si>
    <t xml:space="preserve">Přesun hmot pro zasklívání, výšky do 6 m </t>
  </si>
  <si>
    <t>R - 2101</t>
  </si>
  <si>
    <t>Vysoušení extrémně zavlhlého zdiva nad 10% hm vl. topnými sál.panely</t>
  </si>
  <si>
    <t>mikrovln.technol. v kombinaci s topnými sál.panely - vysoušení zdiva na cca 7% hm. vlhkosti, měření vlhkosti gravimetrickou metodou popř. mikrovlnnou technologií</t>
  </si>
  <si>
    <t>zdivo v rozsahu : 11,54*1,5*1</t>
  </si>
  <si>
    <t>R - 2102</t>
  </si>
  <si>
    <t>Snížení relativní vlhkosti vnitřního prostředí</t>
  </si>
  <si>
    <t>den</t>
  </si>
  <si>
    <t>osazení kondenzačních (při teplotě &gt; 15°C) popř. adsorpčních odvlhčovačů (při teplotě &lt; 15°C) s výkonem každé jednotky pro cca 300 m3 odvlhčovaného prostoru, obsluha pro manipulaci, náklady na spotřebovanou el. energii při provozu, napojení do stávající sítě s měřením spotřeby</t>
  </si>
  <si>
    <t>R - 2103</t>
  </si>
  <si>
    <t>Demontáž a zpětná montáž zařízení pro vysoušení extrémně vlhkého zdiva</t>
  </si>
  <si>
    <t>11km:10*151,7701</t>
  </si>
  <si>
    <t>II.etapa</t>
  </si>
  <si>
    <t>721</t>
  </si>
  <si>
    <t>KANALIZACE</t>
  </si>
  <si>
    <t>721 17-3401</t>
  </si>
  <si>
    <t>Potrubí svodné-ležaté z plastových trub KG systém (SN4) včetně odpoček a kolen DN 110</t>
  </si>
  <si>
    <t>dodávka+montáž</t>
  </si>
  <si>
    <t>721 17-3403</t>
  </si>
  <si>
    <t>Potrubí svodné-ležaté z plastových trub KG systém (SN4) včetně odpoček a kolen DN 160</t>
  </si>
  <si>
    <t>721 17-3404</t>
  </si>
  <si>
    <t>Potrubí svodné-ležaté z plastových trub KG systém (SN4) včetně odpoček a kolen DN 200</t>
  </si>
  <si>
    <t>721 17-3315</t>
  </si>
  <si>
    <t>Potrubí dešťové z plastových trub KG systém, (SN4) včetně odpoček a kolen DN 110</t>
  </si>
  <si>
    <t>721 17-3316</t>
  </si>
  <si>
    <t>Potrubí dešťové z plastových trub KG systém, (SN4) včetně odpoček a kolen DN 125</t>
  </si>
  <si>
    <t>721 17-3317</t>
  </si>
  <si>
    <t>Potrubí dešťové z plastových trub KG systém, (SN4) včetně odpoček a kolen DN 160</t>
  </si>
  <si>
    <t>721 17-4042</t>
  </si>
  <si>
    <t>Připojovací potrubí, systém HT včetně odboček a kolen DN 40</t>
  </si>
  <si>
    <t>721 17-4024</t>
  </si>
  <si>
    <t>Odpadní (svislé) potrubí, systém HT včetně odboček a kolen DN 75</t>
  </si>
  <si>
    <t>721 17-4026</t>
  </si>
  <si>
    <t>Odpadní (svislé) potrubí, systém HT včetně odboček a kolen DN 125</t>
  </si>
  <si>
    <t>Odpadní (svislé) potrubí, systém HT včetně odboček a kolen DN 200</t>
  </si>
  <si>
    <t>721 19-4104</t>
  </si>
  <si>
    <t>Zřízení přípojek na potrubí-vyvedení odp. výpustek DN 40</t>
  </si>
  <si>
    <t>D.2.1a+b Architektonicko-stavební řešení, sanace vlhkého zd</t>
  </si>
  <si>
    <t>D.2.4a Zdravotnětechnické instalace</t>
  </si>
  <si>
    <t>D.2.4b Elektroinstalace</t>
  </si>
  <si>
    <t>D.2.4c Ústřední vytápění</t>
  </si>
  <si>
    <t>Ostatní náklady</t>
  </si>
  <si>
    <t>Pol17</t>
  </si>
  <si>
    <t>Sanace vlhkého zdiva radnice v Kroměříži</t>
  </si>
  <si>
    <t>721 19-4105</t>
  </si>
  <si>
    <t>Zřízení přípojek na potrubí-vyvedení odp. výpustek DN 50</t>
  </si>
  <si>
    <t>Zpětná klapka kanalizace DN 200</t>
  </si>
  <si>
    <t>721 21-1400</t>
  </si>
  <si>
    <t>Podlahová vpusť DN 50, s vodorovným odtokem mřížka nerez 115/115, suchá zápachová uzávěrka</t>
  </si>
  <si>
    <t>721 24-2116</t>
  </si>
  <si>
    <t>Lapač střešních splavenin, polypropylen DN 125</t>
  </si>
  <si>
    <t>721 21-1401</t>
  </si>
  <si>
    <t>Podlahová vpusť DN 50, s bočním odtokem DN 50 osazena do stávajícího angl. Dvorku</t>
  </si>
  <si>
    <t>Drenážní potrubí pr 10cm</t>
  </si>
  <si>
    <t>kamenivo 32/63</t>
  </si>
  <si>
    <t>Geotextílie 500g/m2</t>
  </si>
  <si>
    <t>721 29-0111</t>
  </si>
  <si>
    <t>Zkouška těsnosti kanalizace v objektech podle ČSN 73 6760 vodou do DN 125</t>
  </si>
  <si>
    <t>721 29-0112</t>
  </si>
  <si>
    <t>Zkouška těsnosti kanalizace v objektech podle ČSN 73 6760 vodou DN 150-200</t>
  </si>
  <si>
    <t>Vložkování stávajících přípojek kanalizace pomocí plyskyřicového rukávu</t>
  </si>
  <si>
    <t>DN 200-11,5m</t>
  </si>
  <si>
    <t>DN 200-11m</t>
  </si>
  <si>
    <t>Vejčitý tvar 300/400-11,5m</t>
  </si>
  <si>
    <t>DN 200-8,5m</t>
  </si>
  <si>
    <t>DN 300-7,5m</t>
  </si>
  <si>
    <t>Proplach stávající kanalizace tlakovou vodu, před započetím prací do DN 200</t>
  </si>
  <si>
    <t>NC-08</t>
  </si>
  <si>
    <t>Obsyp potrubí pískem</t>
  </si>
  <si>
    <t>NC-09</t>
  </si>
  <si>
    <t>Výstražná fólie</t>
  </si>
  <si>
    <t>NC-10</t>
  </si>
  <si>
    <t>Hloubení rýh šířky do 60 cm v hor.3 do 100 m3</t>
  </si>
  <si>
    <t>NC-11</t>
  </si>
  <si>
    <t>Příplatek za lepivost - hloubení zapaž.jam v hor.3</t>
  </si>
  <si>
    <t>NC-12</t>
  </si>
  <si>
    <t>NC-13</t>
  </si>
  <si>
    <t>Uložení sypaniny do násypů nezhutněných</t>
  </si>
  <si>
    <t>NC-14</t>
  </si>
  <si>
    <t>Zásyp jam a šachet se zhutněním</t>
  </si>
  <si>
    <t>NC-15</t>
  </si>
  <si>
    <t>Přesun hmot do 12m</t>
  </si>
  <si>
    <t>722</t>
  </si>
  <si>
    <t>VODOVOD</t>
  </si>
  <si>
    <t>NC-16</t>
  </si>
  <si>
    <t>Plastové PP-RCT  potrubí, PN 22 spojované polyfůzním svařováním včetně fitinek, PN 20 20x3,4</t>
  </si>
  <si>
    <t>NC-17</t>
  </si>
  <si>
    <t>Plastové PP-RCT  potrubí, PN 22 spojované polyfůzním svařováním včetně fitinek, PN 20 32x3,6</t>
  </si>
  <si>
    <t>722 13-0236</t>
  </si>
  <si>
    <t>Potrubí z trubek ocelových pozinkovaných, DN 50</t>
  </si>
  <si>
    <t>722 18-1232</t>
  </si>
  <si>
    <t>Ochrana potrubí tepelně izolačními trubicemi z pěnového polyetylenu tl. přes 6 do 13 mm</t>
  </si>
  <si>
    <t>přes DN 22 do 45 mm, přilepených v příčných a podélných spojích</t>
  </si>
  <si>
    <t>722 18-1233</t>
  </si>
  <si>
    <t>přes DN 45 do 63mm, přilepených v příčných a podélných spojích</t>
  </si>
  <si>
    <t>NC-18</t>
  </si>
  <si>
    <t>Šroubení pozinkované 1/2'</t>
  </si>
  <si>
    <t>NC-19</t>
  </si>
  <si>
    <t>Šroubení pozinkované 1'</t>
  </si>
  <si>
    <t>NC-20</t>
  </si>
  <si>
    <t>Šroubení pozinkované 2'</t>
  </si>
  <si>
    <t>722 19-0401</t>
  </si>
  <si>
    <t>Zřízení přípojek na potrubí, vyvedení a upevnění výpůstek do DN 25</t>
  </si>
  <si>
    <t>722 22 0111</t>
  </si>
  <si>
    <t>Nástěnky pro výtokový ventil G 1/2'</t>
  </si>
  <si>
    <t>722 22-4115</t>
  </si>
  <si>
    <t>Kohouty plnící a vypouštěcí, PN10 G 1/2'</t>
  </si>
  <si>
    <t>722 22-0231</t>
  </si>
  <si>
    <t>Přechod DG D20-1/2'</t>
  </si>
  <si>
    <t>722 22-0233</t>
  </si>
  <si>
    <t>Přechod DG D32-1'</t>
  </si>
  <si>
    <t>722 23-1074</t>
  </si>
  <si>
    <t>Ventily zpětné G 1'</t>
  </si>
  <si>
    <t>722 23-1077</t>
  </si>
  <si>
    <t>Ventily zpětné G 2'</t>
  </si>
  <si>
    <t>722 23-2043</t>
  </si>
  <si>
    <t>Kulový kohout závitový DN 15</t>
  </si>
  <si>
    <t>722 23-2045</t>
  </si>
  <si>
    <t>Kulový kohout závitový DN 25</t>
  </si>
  <si>
    <t>722 23-2048</t>
  </si>
  <si>
    <t>Kulový kohout závitový DN 50</t>
  </si>
  <si>
    <t>725 21-1622</t>
  </si>
  <si>
    <t>Umyvadlo keramické š. 55 cm, barva bílá, s otvorem pro baterii, konzoly pro uchycení</t>
  </si>
  <si>
    <t>utěsnění sanitárním silikonem , včetně zápachové uzávěrky, dodávka+montáž</t>
  </si>
  <si>
    <t>725 81-1115</t>
  </si>
  <si>
    <t>ventil nástěnný s pevným výtokem G 1/2'-80mm</t>
  </si>
  <si>
    <t>722 29-0226</t>
  </si>
  <si>
    <t>Tlakové zkoušky potrubí vodovodního do DN 50</t>
  </si>
  <si>
    <t>722 29-0227</t>
  </si>
  <si>
    <t>Tlakové zkoušky potrubí vodovodního přes DN 50 do DN 100</t>
  </si>
  <si>
    <t>722 29-0234</t>
  </si>
  <si>
    <t>Proplach a desinfekce vodovodního potrubí do DN 80</t>
  </si>
  <si>
    <t>NC-21</t>
  </si>
  <si>
    <t>Přesun hmot do 12 m</t>
  </si>
  <si>
    <t>KONSTRUKCE ZÁMEČNICKÉ</t>
  </si>
  <si>
    <t>NC-22</t>
  </si>
  <si>
    <t>Uložení potrubí na nosné profily z montážního systému s povrchovou úpravou pozinkováním</t>
  </si>
  <si>
    <t>sada</t>
  </si>
  <si>
    <t>stávající se  z:nosníkové tyče, závitové tyče-2ks (závěsy), trubkové objímky s protihlukovou ochranou o světlosti dle DN potrubí, závitové tyče a fixačního čepu, Potrubí teplé vody, studené vody, kanalizace bude vedeno na společných závěsech,zámečnické konstrukce jsou z výroby vybaveny povrchovou úpravou z výroby</t>
  </si>
  <si>
    <t>E1</t>
  </si>
  <si>
    <t>RS1.1</t>
  </si>
  <si>
    <t>Rozvodnice oceloplechová, přisazená,  rozměry 300x650x161mm, IP44, např. typ: HAGER FWB41</t>
  </si>
  <si>
    <t>Ks</t>
  </si>
  <si>
    <t xml:space="preserve">včetně příslušenství pro uchycení, horní kabelové příruby a svorkovnic PE a N  </t>
  </si>
  <si>
    <t>Vypínač modulární 32/3, 6kA</t>
  </si>
  <si>
    <t>Jistič modulární B16/3, 6kA</t>
  </si>
  <si>
    <t>Jistič modulární B16/1, 6kA</t>
  </si>
  <si>
    <t>Chránič proudový s nadproudovou ochranou 10-1N-003/B, 6kA, typ AC</t>
  </si>
  <si>
    <t>Chránič proudový 25-3N-003, 6kA, typ A</t>
  </si>
  <si>
    <t>Řadová svornice do rozvaděče RSA</t>
  </si>
  <si>
    <t>Bezpečnostní tabulky</t>
  </si>
  <si>
    <t>E2</t>
  </si>
  <si>
    <t>montáž rozvaděčů nástěnných</t>
  </si>
  <si>
    <t>dozbrojení rozvaděče RM obsahuje: 1xchránič proudový s nadproudovou ochranou 10-1N-003/B, 6kA</t>
  </si>
  <si>
    <t>typ AC, 1xchránič proudový s nadproudovou ochranou 16-1N-003/B, 6kA, typ AC, podružný materiál</t>
  </si>
  <si>
    <t>E3</t>
  </si>
  <si>
    <t>Svítidla</t>
  </si>
  <si>
    <t>e-13</t>
  </si>
  <si>
    <t>A- svítidlo přisazené průmyslové LED, 33W, 4500lm  IP65</t>
  </si>
  <si>
    <t xml:space="preserve">např.typ ELEKTRO LUMEN OBERON L2 12 E 4k5 840 </t>
  </si>
  <si>
    <t>e-14</t>
  </si>
  <si>
    <t>B- svítidlo přisazené průmyslové LED, 67W, 9000lm  IP65</t>
  </si>
  <si>
    <t xml:space="preserve">např.typ ELEKTRO LUMEN OBERON L2 15 E 9k0 840 </t>
  </si>
  <si>
    <t>e-15</t>
  </si>
  <si>
    <t>C- svítidlo přisazené průmyslové LED, 15W, 2000lm  IP65</t>
  </si>
  <si>
    <t xml:space="preserve">např.typ ELEKTRO LUMEN OBERON L2 6 E 2k0 840 </t>
  </si>
  <si>
    <t>e-16</t>
  </si>
  <si>
    <t>Fotoluminiscenční tabulky (svítící ve tmě) k označení únikových cest</t>
  </si>
  <si>
    <t>dle legislativy rozměry 200x100mm, tl.0,5mm</t>
  </si>
  <si>
    <t>e-17</t>
  </si>
  <si>
    <t>Ekologická likvidace svítidel</t>
  </si>
  <si>
    <t>E4</t>
  </si>
  <si>
    <t>Kabely</t>
  </si>
  <si>
    <t>e-19</t>
  </si>
  <si>
    <t>KABEL SILOVÝ,IZOLACE PVC CYKY-J 3x1.5 , pevně</t>
  </si>
  <si>
    <t>e-20</t>
  </si>
  <si>
    <t>KABEL SILOVÝ,IZOLACE PVC CYKY-O 3x1.5 , pevně</t>
  </si>
  <si>
    <t>e-21</t>
  </si>
  <si>
    <t>KABEL SILOVÝ,IZOLACE PVC CYKY-J 5x1.5 , pevně</t>
  </si>
  <si>
    <t>e-22</t>
  </si>
  <si>
    <t>e-23</t>
  </si>
  <si>
    <t>KABEL SILOVÝ,IZOLACE PVC CYKY-J 5x2.5 , pevně</t>
  </si>
  <si>
    <t>e-24</t>
  </si>
  <si>
    <t>VODIČ JEDNOŽILOVÝ, IZOLACE PVC CYA 6 , zž, pevně</t>
  </si>
  <si>
    <t>e-25</t>
  </si>
  <si>
    <t>E5</t>
  </si>
  <si>
    <t>Přístroje</t>
  </si>
  <si>
    <t>e-27</t>
  </si>
  <si>
    <t>Spínač řazení 1, IP44, nástěnný, včetně montážního  příslušenství</t>
  </si>
  <si>
    <t>e-28</t>
  </si>
  <si>
    <t>Spínač řazení 6, IP44, nástěnný, včetně montážního  příslušenství</t>
  </si>
  <si>
    <t>e-29</t>
  </si>
  <si>
    <t>e-30</t>
  </si>
  <si>
    <t>Zásuvka 400V/16A, nástěnná, pětipólová, IP44 včetně montážního příslušenství</t>
  </si>
  <si>
    <t>e-31</t>
  </si>
  <si>
    <t>e-32</t>
  </si>
  <si>
    <t>TRUBKA OHEBNÁ DN25</t>
  </si>
  <si>
    <t>e-33</t>
  </si>
  <si>
    <t>e-34</t>
  </si>
  <si>
    <t>TRUBKA TUHÁ DN25, včetně uchycení</t>
  </si>
  <si>
    <t>e-35</t>
  </si>
  <si>
    <t>e-36</t>
  </si>
  <si>
    <t>E6</t>
  </si>
  <si>
    <t>e-38</t>
  </si>
  <si>
    <t>Demontáž osvětlení a zásuvkek včetně kabeláže1.PP objektu budovy</t>
  </si>
  <si>
    <t>e-39</t>
  </si>
  <si>
    <t>Demontáž rozvaděče NN</t>
  </si>
  <si>
    <t>e-40</t>
  </si>
  <si>
    <t>Ekologická likvidaci demontovného materiálu včetně  odvozu elektroodpadu na skládku</t>
  </si>
  <si>
    <t>e-41</t>
  </si>
  <si>
    <t>VYSEKÁNÍ RÝH VE ZDIVU CIHELNÉM HLOUBKA do 50mm Sire do 25 mm, hloubka 30mm</t>
  </si>
  <si>
    <t>E7</t>
  </si>
  <si>
    <t>e-43</t>
  </si>
  <si>
    <t>Zkoušky a prohlídky elektrických rozvodů a zařízení</t>
  </si>
  <si>
    <t>celková prohlídka a vyhotovení revizní zprávy pro objem montážních prací</t>
  </si>
  <si>
    <t>e-44</t>
  </si>
  <si>
    <t>Dokumentace skutečného stavu</t>
  </si>
  <si>
    <t>e-45</t>
  </si>
  <si>
    <t>e-46</t>
  </si>
  <si>
    <t>Doprava, Přesun</t>
  </si>
  <si>
    <t>e-47</t>
  </si>
  <si>
    <t>Zakrytí stávajícího topného rozdělovače a armatur v 1.pp plachtami</t>
  </si>
  <si>
    <t>HSV</t>
  </si>
  <si>
    <t>Pol1</t>
  </si>
  <si>
    <t>Pojištění</t>
  </si>
  <si>
    <t>Soubor</t>
  </si>
  <si>
    <t>Pol3</t>
  </si>
  <si>
    <t>Pol4</t>
  </si>
  <si>
    <t>Pol6</t>
  </si>
  <si>
    <t>Vybudování zařízení staveniště</t>
  </si>
  <si>
    <t>Pol7</t>
  </si>
  <si>
    <t>Provoz zařízení staveniště</t>
  </si>
  <si>
    <t>Pol8</t>
  </si>
  <si>
    <t>Odstranění zařízení staveniště</t>
  </si>
  <si>
    <t>Pol9</t>
  </si>
  <si>
    <t>Koordinační činnost</t>
  </si>
  <si>
    <t>Pol10</t>
  </si>
  <si>
    <t>Předání a převzetí díla</t>
  </si>
  <si>
    <t>Pol11</t>
  </si>
  <si>
    <t>Dočasná dopravní opatření</t>
  </si>
  <si>
    <t>Pol13</t>
  </si>
  <si>
    <t>Užívání veřejných ploch a prostranství</t>
  </si>
  <si>
    <t>Pol14</t>
  </si>
  <si>
    <t>Plán zásad organizace výstavby</t>
  </si>
  <si>
    <t>Pol15</t>
  </si>
  <si>
    <t>Provozní řád pro snižování vlhkosti zdiva</t>
  </si>
  <si>
    <t>soubor</t>
  </si>
  <si>
    <t>Pol16</t>
  </si>
  <si>
    <t>Dořešení sanačních detailů</t>
  </si>
  <si>
    <t>Vybudování pevné sítě měřických bodů sledování vývoje a změn vlhkosti</t>
  </si>
  <si>
    <t>Pol18</t>
  </si>
  <si>
    <t>Restaurátorský průzkum omítek</t>
  </si>
  <si>
    <t>Pol27</t>
  </si>
  <si>
    <t>Komplexní zkoušky</t>
  </si>
  <si>
    <t>Ostatní a vedlejší rozpočtové náklady</t>
  </si>
  <si>
    <t>I. Etapa</t>
  </si>
  <si>
    <t>Položkový rozpočet stavby</t>
  </si>
  <si>
    <t xml:space="preserve"> </t>
  </si>
  <si>
    <t>Stavba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</si>
  <si>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</si>
  <si>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</si>
  <si>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</si>
  <si>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</si>
  <si>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</si>
  <si>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</si>
  <si>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</si>
  <si>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</si>
  <si>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</si>
  <si>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</si>
  <si>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Položkový rozpočet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</si>
  <si>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</si>
  <si>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</si>
  <si>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</si>
  <si>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</si>
  <si>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</si>
  <si>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</si>
  <si>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</si>
  <si>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</si>
  <si>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</si>
  <si>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</si>
  <si>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</si>
  <si>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</si>
  <si>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</si>
  <si>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</si>
  <si>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</si>
  <si>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</si>
  <si>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113106221R00</t>
  </si>
  <si>
    <t>m2</t>
  </si>
  <si>
    <t>y</t>
  </si>
  <si>
    <t>z</t>
  </si>
  <si>
    <t>Celkem za objekt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</si>
  <si>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</si>
  <si>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</si>
  <si>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</si>
  <si>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</si>
  <si>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</si>
  <si>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</si>
  <si>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</si>
  <si>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100003100R00</t>
  </si>
  <si>
    <t>Naložení sypaniny</t>
  </si>
  <si>
    <t>m3</t>
  </si>
  <si>
    <t>krycí izolace el. osmózy : 6,2*0,6*0,6</t>
  </si>
  <si>
    <t>schodiště : (4,58+2,6+4,98)*0,4*0,4</t>
  </si>
  <si>
    <t>Rozebrání dlažeb z drobných kostek v kam. těženém</t>
  </si>
  <si>
    <t>krycí izolace el. osmózy : 6,2*0,8</t>
  </si>
  <si>
    <t>vstup do radnice : (4,55+2,02+3,27+2,49+3,23+2,62)*0,5</t>
  </si>
  <si>
    <t>schodiště : (4,58+2,6+4,98)*0,5</t>
  </si>
  <si>
    <t>139601101R00</t>
  </si>
  <si>
    <t>Ruční výkop jam, rýh a šachet v hornině tř. 1 - 2</t>
  </si>
  <si>
    <t>162301102R00</t>
  </si>
  <si>
    <t>Vodorovné přemístění výkopku z hor.1-4 do 1000 m</t>
  </si>
  <si>
    <t>175101201R00</t>
  </si>
  <si>
    <t>Obsyp objektu bez prohození sypaniny</t>
  </si>
  <si>
    <t>5</t>
  </si>
  <si>
    <t>Komunikace</t>
  </si>
  <si>
    <t>591211111R00</t>
  </si>
  <si>
    <t>Kladení dlažby drobné kostky,lože z kamen.tl. 5 cm</t>
  </si>
  <si>
    <t>61</t>
  </si>
  <si>
    <t>Úpravy povrchů vnitřní</t>
  </si>
  <si>
    <t>319201315</t>
  </si>
  <si>
    <t>Vyrovnání zdiva pod vápennou omítku tl. 10 mm</t>
  </si>
  <si>
    <t>OMÍTKY VNITŘNÍ:</t>
  </si>
  <si>
    <t>m.č. 106 : (2,5*1,0)+(4,3*1,5)+(3,2*2,0)</t>
  </si>
  <si>
    <t>m.č. 107 : 0,9*1,5</t>
  </si>
  <si>
    <t>m.č. 108 : 13,1*1,0</t>
  </si>
  <si>
    <t>m.č. 109 : 21,55*0,8</t>
  </si>
  <si>
    <t>m.č. 110 : 24,2*1,4</t>
  </si>
  <si>
    <t>m.č. 111 : 6*1,4</t>
  </si>
  <si>
    <t>m.č. 112 : 2,1*1,4</t>
  </si>
  <si>
    <t>m.č. 122 : (2,7*1,5)+(11,1*1,0)</t>
  </si>
  <si>
    <t>m.č. 123 : 4,5*1,0</t>
  </si>
  <si>
    <t>m.č. 125 : 0,85*1,0</t>
  </si>
  <si>
    <t>602015103</t>
  </si>
  <si>
    <t>Podhoz stěn vápenný weberdur trass ručně</t>
  </si>
  <si>
    <t>602015122</t>
  </si>
  <si>
    <t>Omítka stěn jádrová weberdur trass ručně, tloušťka  vrstvy 30 mm</t>
  </si>
  <si>
    <t>602015172</t>
  </si>
  <si>
    <t>Štuková omítka weberdur štuk ručně tl. 2 mm</t>
  </si>
  <si>
    <t>610411129</t>
  </si>
  <si>
    <t>Nástřik roztokem ' Esco - Fluat '</t>
  </si>
  <si>
    <t>druhá vrstva</t>
  </si>
  <si>
    <t>první vrstva</t>
  </si>
  <si>
    <t>610991111R00</t>
  </si>
  <si>
    <t>Zakrývání výplní otvorů, vitrín, nábytku, podlah</t>
  </si>
  <si>
    <t>náhrada dodávky fólie geotextilií pro podlahy naceněna samostatně</t>
  </si>
  <si>
    <t>m.č. 106, 107 - m.č. 112:4,92+12,45</t>
  </si>
  <si>
    <t>m.č. 110:20,97</t>
  </si>
  <si>
    <t>m.č. 112:8,49</t>
  </si>
  <si>
    <t>m.č. 122:88,55</t>
  </si>
  <si>
    <t>m.č. 125:6,0*2,7</t>
  </si>
  <si>
    <t>611424491</t>
  </si>
  <si>
    <t>Příplatek za další 1cm tl.vápenné omítky</t>
  </si>
  <si>
    <t>67313130</t>
  </si>
  <si>
    <t>Geotextilie jutová š. 150 cm</t>
  </si>
  <si>
    <t>Opětovné použití:</t>
  </si>
  <si>
    <t>Začátek provozního součtu</t>
  </si>
  <si>
    <t>Konec provozního součtu</t>
  </si>
  <si>
    <t>50,0</t>
  </si>
  <si>
    <t>62</t>
  </si>
  <si>
    <t>Úpravy povrchů vnější</t>
  </si>
  <si>
    <t>602011124</t>
  </si>
  <si>
    <t>Podhoz sanační na bázi Románského vápna</t>
  </si>
  <si>
    <t>OMÍTKY VNĚJŠÍ:</t>
  </si>
  <si>
    <t>vnější schodiště : 29,0*0,3</t>
  </si>
  <si>
    <t>602015173</t>
  </si>
  <si>
    <t>Štuk vnější weberdur štuk trass, ručně, tl.3 mm</t>
  </si>
  <si>
    <t>622476334</t>
  </si>
  <si>
    <t>Omítka vnější na bázi Románského vápna</t>
  </si>
  <si>
    <t>omítková směs na bázi románského vápna s dodatkem stabilizovaného vápna, kvarcitového písku a speciálních aditiv, která obsahuje velké množství difuzně otevřených mikropórů</t>
  </si>
  <si>
    <t>95</t>
  </si>
  <si>
    <t>Dokončovací konstrukce na pozemních stavbách</t>
  </si>
  <si>
    <t>216903111</t>
  </si>
  <si>
    <t>Otryskání ploch pískem FP, stěn a rubů kleneb</t>
  </si>
  <si>
    <t>m.č. 002 : 8,35*0,4</t>
  </si>
  <si>
    <t>m.č. 004 : 6,5*0,4</t>
  </si>
  <si>
    <t>m.č. 005 : 4,0*0,4</t>
  </si>
  <si>
    <t>m.č. 006 : 9,2*0,4</t>
  </si>
  <si>
    <t>m.č. 007 : (3,8*0,4)+(8,05*0,4)</t>
  </si>
  <si>
    <t>m.č. 009 : 2,5*0,4</t>
  </si>
  <si>
    <t>m.č. 010 : 2,9*0,4</t>
  </si>
  <si>
    <t>m.č. 011 : 9,35*0,4</t>
  </si>
  <si>
    <t>m.č. 012 : (4,45*0,4)+(1,0*0,4)+(3,8*0,4)</t>
  </si>
  <si>
    <t>m.č. 013 : (0,7*0,4)+(4,8*0,4)+(4,2*0,4)+(7,0*0,4)+(13*0,4)</t>
  </si>
  <si>
    <t>m.č. 014 : 106,4*0,4</t>
  </si>
  <si>
    <t>Uliční fasáda :</t>
  </si>
  <si>
    <t xml:space="preserve"> (4,2*0,4)+(4,55*0,4)+(12,95*0,4)+(12,45*0,4)+(4,6*0,4)+(5,0*0,4)</t>
  </si>
  <si>
    <t>(3,8*0,4)+(21,25*0,4)+(10,0*0,4)+(2,0*0,4)+(3,6*0,4)+(12,2*0,4)</t>
  </si>
  <si>
    <t>(18,0*0,4)+(4,5*0,35)</t>
  </si>
  <si>
    <t xml:space="preserve">dvoní fasáda : </t>
  </si>
  <si>
    <t>(3,75*0,4)+(12,2*0,4)+(1,3*0,3)+(1,3*0,4)+(1,35*0,4)+(1,25*0,4)</t>
  </si>
  <si>
    <t>(3,6*0,4)+(7,8*0,4)+(1,0*0,4)+(1,6*0,4)+(5,6*0,4)</t>
  </si>
  <si>
    <t>959571001</t>
  </si>
  <si>
    <t>Odklizení písku po tryskání do 1000 m</t>
  </si>
  <si>
    <t>t</t>
  </si>
  <si>
    <t>265,045*0,005*1,5</t>
  </si>
  <si>
    <t>216904212.R0</t>
  </si>
  <si>
    <t>Parní čištění zdiva</t>
  </si>
  <si>
    <t>96</t>
  </si>
  <si>
    <t>Bourání konstrukcí</t>
  </si>
  <si>
    <t>289902111</t>
  </si>
  <si>
    <t>Otlučení nebo odsekání omítek stěn</t>
  </si>
  <si>
    <t>965081702</t>
  </si>
  <si>
    <t>Bourání soklíků z dlažeb keramických</t>
  </si>
  <si>
    <t>m</t>
  </si>
  <si>
    <t>m.č. 106 : 10,0</t>
  </si>
  <si>
    <t>m.č. 107 : 0,9</t>
  </si>
  <si>
    <t>m.č. 108 : 13,1</t>
  </si>
  <si>
    <t>m.č. 109 : 21,55</t>
  </si>
  <si>
    <t>m.č. 110 : 24,2</t>
  </si>
  <si>
    <t>m.č. 111 : 6,0</t>
  </si>
  <si>
    <t>m.č. 112 : 2,1</t>
  </si>
  <si>
    <t>m.č. 122 : 13,8</t>
  </si>
  <si>
    <t>m.č. 123 : 4,5</t>
  </si>
  <si>
    <t>m.č. 125 : 0,85</t>
  </si>
  <si>
    <t>968061125R00</t>
  </si>
  <si>
    <t>Vyvěšení dřevěných dveřních křídel pl. do 2 m2</t>
  </si>
  <si>
    <t>kus</t>
  </si>
  <si>
    <t>m.č. 106:1</t>
  </si>
  <si>
    <t>968072455R00</t>
  </si>
  <si>
    <t>Vybourání kovových dveřních zárubní pl. do 2 m2</t>
  </si>
  <si>
    <t>m.č. 106:0,8*2,0</t>
  </si>
  <si>
    <t>974051515</t>
  </si>
  <si>
    <t>Vytvoření nuty výšky 15 mm nad schdišťovými stupni</t>
  </si>
  <si>
    <t>vnější schodiště : 29,0</t>
  </si>
  <si>
    <t>978023251</t>
  </si>
  <si>
    <t>Vysekání a úprava spár zdiva kamenného režného</t>
  </si>
  <si>
    <t>97</t>
  </si>
  <si>
    <t>Přesuny suti a vybouraných hmot</t>
  </si>
  <si>
    <t>970031035</t>
  </si>
  <si>
    <t>Vrtání jádrové do zdiva cihelného d 35-39 mm,, pro  katody systému elektroosmózy ( 1ks / 1,0bm )</t>
  </si>
  <si>
    <t>Hloubka provedení je 1,0m pro instalaci 1ks katody</t>
  </si>
  <si>
    <t>přízemí hlavní objekt, : 36,0</t>
  </si>
  <si>
    <t>suterén hlavní objekt, : 64,0</t>
  </si>
  <si>
    <t>přízemí dvorní objekt, : 11,0</t>
  </si>
  <si>
    <t>970031130R00</t>
  </si>
  <si>
    <t>Vrtání jádrové do zdiva cihelného do D 130 mm</t>
  </si>
  <si>
    <t>m.č. 111:0,9</t>
  </si>
  <si>
    <t>m.č. 121:4*0,4</t>
  </si>
  <si>
    <t>971028451R00</t>
  </si>
  <si>
    <t>Vybourání otvorů zeď smíš. pl. 0,25 m2, tl. 45 cm</t>
  </si>
  <si>
    <t>mezi m.č. 005 a m.č. 014:1</t>
  </si>
  <si>
    <t>971035331R00</t>
  </si>
  <si>
    <t>Vybourání otv. zeď cihel. pl. 0,09m2, tl.15 cm, MC</t>
  </si>
  <si>
    <t>m.č. 002:1</t>
  </si>
  <si>
    <t>m.č. 003:1</t>
  </si>
  <si>
    <t>m.č. 015:1</t>
  </si>
  <si>
    <t>976027231R00</t>
  </si>
  <si>
    <t>Vybourání kamenných.krycích desek tl. do 10 cm pro opětovné použití</t>
  </si>
  <si>
    <t>ULIČNÍ FASÁDA:</t>
  </si>
  <si>
    <t>0,4*(7,228-2,1)+0,6*(0,63+2*0,5+0,67)+0,8*(4,577+5,0)</t>
  </si>
  <si>
    <t>979071121R00</t>
  </si>
  <si>
    <t>Očištění vybour. kostek drobných s výplní kam. těž</t>
  </si>
  <si>
    <t>99</t>
  </si>
  <si>
    <t>Přesun hmot</t>
  </si>
  <si>
    <t>999281105R00</t>
  </si>
  <si>
    <t xml:space="preserve">Přesun hmot pro opravy a údržbu do výšky 6 m </t>
  </si>
  <si>
    <t>711</t>
  </si>
  <si>
    <t>Izolace proti vodě</t>
  </si>
  <si>
    <t>289970111</t>
  </si>
  <si>
    <t>Vrstva geotextilie Geofiltex 300g/m2</t>
  </si>
  <si>
    <t>krycí izolace el. osmózy : 6,2*0,9</t>
  </si>
  <si>
    <t>319300114R02</t>
  </si>
  <si>
    <t>Rubová izolace nerezové desky se zpětnými zámky svislé provedení</t>
  </si>
  <si>
    <t>vstup do radnice : 4,55+2,02+3,27+2,49+3,23+2,62</t>
  </si>
  <si>
    <t>schodiště : 4,58+2,6+4,98</t>
  </si>
  <si>
    <t>612451121</t>
  </si>
  <si>
    <t>Omítka zdiva, cementová (MC), hladká, zatřená</t>
  </si>
  <si>
    <t>Vyrovnání podkladu pod utěsňující povlaky</t>
  </si>
  <si>
    <t>vnější schodiště : 29*0,3</t>
  </si>
  <si>
    <t>krycí izolace el. osmózy : 6,2*0,6</t>
  </si>
  <si>
    <t>711212000</t>
  </si>
  <si>
    <t>Penetrace podkladu pod hydroizolační nátěr,vč.dod.</t>
  </si>
  <si>
    <t>711212002</t>
  </si>
  <si>
    <t>Hydroizolační povlak - nátěr nebo stěrka dvousložková, nevodivá</t>
  </si>
  <si>
    <t>711823129</t>
  </si>
  <si>
    <t>Montáž ukončovací lišty k nopové nerezových desek</t>
  </si>
  <si>
    <t>vstup do radnice : 4,55+3,27+3,23</t>
  </si>
  <si>
    <t>schodiště : 4,58+4,98</t>
  </si>
  <si>
    <t>7111 - T01</t>
  </si>
  <si>
    <t>Prov. ochrany izolace PeHD fólií tl.2mm svisle vč.uchyc.prvků vč. kluzné geotextilie</t>
  </si>
  <si>
    <t>Ochrana izolace v montážní rýze, lišta ukončena pod úrovní dlažby, textilie v úrovni terénu</t>
  </si>
  <si>
    <t>krycí izolace el. osmózy : 6,2</t>
  </si>
  <si>
    <t>998711101R00</t>
  </si>
  <si>
    <t xml:space="preserve">Přesun hmot pro izolace proti vodě, výšky do 6 m </t>
  </si>
  <si>
    <t>766</t>
  </si>
  <si>
    <t>Konstrukce truhlářské</t>
  </si>
  <si>
    <t>766670011R00</t>
  </si>
  <si>
    <t>Montáž obložkové zárubně a dřevěného křídla dveří</t>
  </si>
  <si>
    <t>T01:1</t>
  </si>
  <si>
    <t>766670021R00</t>
  </si>
  <si>
    <t>Montáž kliky a štítku</t>
  </si>
  <si>
    <t>T01:2</t>
  </si>
  <si>
    <t>766695212R00</t>
  </si>
  <si>
    <t>Montáž prahů dveří jednokřídlových š. do 10 cm</t>
  </si>
  <si>
    <t>54913711.M</t>
  </si>
  <si>
    <t>KOVANI KLIKA-KLIKA</t>
  </si>
  <si>
    <t>54926045</t>
  </si>
  <si>
    <t>Zámek vložkový L/P</t>
  </si>
  <si>
    <t>61164923</t>
  </si>
  <si>
    <t>Dveře vnitř. lamino plné 1kř. 80x197</t>
  </si>
  <si>
    <t>61181252.A</t>
  </si>
  <si>
    <t>Zárubeň obkladová š. 80 cm/tl. stěny 7-15cm</t>
  </si>
  <si>
    <t>61187156</t>
  </si>
  <si>
    <t>Prah dubový délka 80 cm šířka 10 cm tl. 2 cm</t>
  </si>
  <si>
    <t>765331862nc</t>
  </si>
  <si>
    <t>Větrací mřížka univerzální do dveří 90/500 mm</t>
  </si>
  <si>
    <t>ks</t>
  </si>
  <si>
    <t>998766101R00</t>
  </si>
  <si>
    <t xml:space="preserve">Přesun hmot pro truhlářské konstr., výšky do 6 m </t>
  </si>
  <si>
    <t>767</t>
  </si>
  <si>
    <t>Konstrukce zámečnické</t>
  </si>
  <si>
    <t>728415112R00</t>
  </si>
  <si>
    <t>Montáž mřížky větrací nebo ventilační do 0,10 m2</t>
  </si>
  <si>
    <t>K04:1</t>
  </si>
  <si>
    <t>728614212R00</t>
  </si>
  <si>
    <t>Mtž ventilátoru axiál. nízkotl. potrub. do d 200mm</t>
  </si>
  <si>
    <t>K03:1</t>
  </si>
  <si>
    <t>767591221R00</t>
  </si>
  <si>
    <t>Montáž mřížky bez prostupu</t>
  </si>
  <si>
    <t>K01:6</t>
  </si>
  <si>
    <t>K02:31</t>
  </si>
  <si>
    <t>42911590.A</t>
  </si>
  <si>
    <t>Ventilátor nástěnný DN 120mm</t>
  </si>
  <si>
    <t>55341300</t>
  </si>
  <si>
    <t>Průvětrník s Al mřížkou 15 x 15 cm</t>
  </si>
  <si>
    <t>767-nac01</t>
  </si>
  <si>
    <t>Mřížka 4hranná vel.150x150</t>
  </si>
  <si>
    <t>767-nac02</t>
  </si>
  <si>
    <t>Zpěňovací požární větrací mřížka 200/400mm EI 30-C/DP1</t>
  </si>
  <si>
    <t>998767101R00</t>
  </si>
  <si>
    <t xml:space="preserve">Přesun hmot pro zámečnické konstr., výšky do 6 m </t>
  </si>
  <si>
    <t>771</t>
  </si>
  <si>
    <t>Podlahy z dlaždic a obklady</t>
  </si>
  <si>
    <t>771475014</t>
  </si>
  <si>
    <t>Obklad soklíků keram.rovných, tmel,výška 10 cm</t>
  </si>
  <si>
    <t>771479001</t>
  </si>
  <si>
    <t>Řezání dlaždic keramických pro soklíky</t>
  </si>
  <si>
    <t>998771101R00</t>
  </si>
  <si>
    <t xml:space="preserve">Přesun hmot pro podlahy z dlaždic, výšky do 6 m </t>
  </si>
  <si>
    <t>776</t>
  </si>
  <si>
    <t>Podlahy povlakové</t>
  </si>
  <si>
    <t>776401800R00</t>
  </si>
  <si>
    <t>Demontáž soklíků nebo lišt</t>
  </si>
  <si>
    <t>m.č. 108:7,91+7,434+5,02+5,106+4*0,4+2*0,6-2,1</t>
  </si>
  <si>
    <t>m.č. 109:2*7,15+2*5,258+2*0,4+2*0,6-2,1-0,8</t>
  </si>
  <si>
    <t>m.č. 111:2*6,029+1,021+2,141+4*0,5-2*0,8-3,0</t>
  </si>
  <si>
    <t>776431020R00</t>
  </si>
  <si>
    <t>Lepení podlahových soklíků z kobercových pásů</t>
  </si>
  <si>
    <t>776511810RT1</t>
  </si>
  <si>
    <t>Odstranění PVC a koberců lepených bez podložky z ploch nad 20 m2</t>
  </si>
  <si>
    <t>m.č. 108:38,57</t>
  </si>
  <si>
    <t>m.č. 109:37,23</t>
  </si>
  <si>
    <t>m.č. 111:25,15</t>
  </si>
  <si>
    <t>776572100RT1</t>
  </si>
  <si>
    <t>Lepení povlakových podlah z pásů textilních pouze položení - koberec ve specifikaci</t>
  </si>
  <si>
    <t>69741048.A</t>
  </si>
  <si>
    <t>Koberec zátěžový  š. 4 m</t>
  </si>
  <si>
    <t>1,03*(100,95+0,08*62,706)</t>
  </si>
  <si>
    <t>998776101R00</t>
  </si>
  <si>
    <t xml:space="preserve">Přesun hmot pro podlahy povlakové, výšky do 6 m </t>
  </si>
  <si>
    <t>784</t>
  </si>
  <si>
    <t>Malby</t>
  </si>
  <si>
    <t>784422911R00</t>
  </si>
  <si>
    <t>Oprava, malba váp.2x, 1bar. obrus. místn. do 3,8m</t>
  </si>
  <si>
    <t>m.č. 106:4,92+3,8*(2*3,5+2*2,75)</t>
  </si>
  <si>
    <t>m.č. 107:12,45+3,8*(2*4,392+2*2,173+4*0,5)</t>
  </si>
  <si>
    <t>m.č. 108:38,57+3,8*(2*7,91+2*5,106)</t>
  </si>
  <si>
    <t>m.č. 109:37,23+3,8*(2*5,258+2*7,15)</t>
  </si>
  <si>
    <t>m.č. 110:20,97+3,8*(2*11,695+2*1,82)</t>
  </si>
  <si>
    <t>m.č. 111:25,15+3,8*(2*6,029+2*4,021)</t>
  </si>
  <si>
    <t>m.č. 112:8,49+3,8*(2*4,14+2*1,99)</t>
  </si>
  <si>
    <t>m.č. 122:88,55+3,8*(2*12,33+2*6,1)</t>
  </si>
  <si>
    <t>m.č. 125:5,423*2,7+3,8*(2*5,423+2,7)</t>
  </si>
  <si>
    <t>M21</t>
  </si>
  <si>
    <t>Elektromontáže</t>
  </si>
  <si>
    <t>911999003</t>
  </si>
  <si>
    <t>HZS - vodivé propojení elektroosmotického systému</t>
  </si>
  <si>
    <t>hod</t>
  </si>
  <si>
    <t>914 RT3</t>
  </si>
  <si>
    <t>HZS - zapojení systému drátové elektroosmózy zkušební provoz, proměření el. potenciálu</t>
  </si>
  <si>
    <t>2 prac. 2 dny, : 8*2*2</t>
  </si>
  <si>
    <t>915 R 16</t>
  </si>
  <si>
    <t>Prostorová desinfekce pracoviště ozonem</t>
  </si>
  <si>
    <t>desinfekce provedena ve dvou cyklech</t>
  </si>
  <si>
    <t>m.č. 005 : 4,07*2,2</t>
  </si>
  <si>
    <t>m.č. 014 : 75,88*2,2</t>
  </si>
  <si>
    <t>915 RT4</t>
  </si>
  <si>
    <t>HZS - vytýčení systému drátové elektroosmózy kladných a záporných pólů, průvrtů</t>
  </si>
  <si>
    <t>2 prac. 8hodin : 2*8</t>
  </si>
  <si>
    <t>R - 2110</t>
  </si>
  <si>
    <t>Jednotka větrání s vývodem přes fasádu</t>
  </si>
  <si>
    <t>vč. jádrového vrtu DN 110 - 150mm, napojení na elekroinstalaci, montáž strojního vybavení, vyřezání drážek, zazdění se zapravením</t>
  </si>
  <si>
    <t>R - EL. 1001</t>
  </si>
  <si>
    <t>D+M mírné drátové elektroosmózy řídící jednotka systému elektroosmózy</t>
  </si>
  <si>
    <t>Dodávka, montáž a uvedení do provozu řídící jednotky systému mírné drátové elektroosmózy. Výstupní hodnoty ŘJ -  napětí max. 6V s účinnou efektivní hodnotou 2,8V, záznam údajů (průtok proudu v mA, počítadlo provozních hodin), napojení na síťový rozvod 230V/50Hz ( zřízení přívodního kabelu napájení není součástí dodávky )</t>
  </si>
  <si>
    <t>R - EL. 1002</t>
  </si>
  <si>
    <t>D+M mírné drátové elektroosmózy provedení  kladné pásové elektrody ( ANODY )</t>
  </si>
  <si>
    <t>bm</t>
  </si>
  <si>
    <t>Síťová elektroda (anoda + pól) -  pás ze skelných vláken potažených vodivým plastem vysoký 25-30cm, kontaktní vodič titan, popř. titan stříbro (3:4). Instalace na zdivo zbavené stávajících omítek vč. spárování, po předchozím podrovnáním maltou vápenné báze ( standard Knauf MV 1 ), krytí  kontaktní vodivou maltou.</t>
  </si>
  <si>
    <t>přízemí hlavní objekt:</t>
  </si>
  <si>
    <t xml:space="preserve"> 11,8+10,9+6,25+6,2+4,6+8,3+44,55+4,5+6,8+5,0+4,6+5,1+4,8+8,25+10,1</t>
  </si>
  <si>
    <t>2,9+1,0+1,3+2,7+3,4+2,9+4,7+2,3+12,3+4,35+3,75+8,15+1,8+11,1+4,0+11,4</t>
  </si>
  <si>
    <t>5,2</t>
  </si>
  <si>
    <t xml:space="preserve">suterén hlavní objekt: </t>
  </si>
  <si>
    <t>8,3+2,65+4,45+2,8+14,15+3,2+10,75+23,1+4,45+4,8+6,4+13,3+3,7+8,7</t>
  </si>
  <si>
    <t>3,8+6,1+2,9+13,8+2,8+13,4+10,6+5,7</t>
  </si>
  <si>
    <t xml:space="preserve">přízemí dvorní objekt: </t>
  </si>
  <si>
    <t>25,0+4,1+1,5</t>
  </si>
  <si>
    <t>R - EL. 1003</t>
  </si>
  <si>
    <t>D+M mírné drátové elektroosmózy provedení  záporné tyčové elektrody ( KATODY )</t>
  </si>
  <si>
    <t>Zemní elektroda (katoda -pól) - tyčové elektrody na bázi grafitu v délce 500mm  průměru min 20mm, osová rozteč do 4,5m ( není li projektem stanoveno jinak ), provozované napětí 1,4V. Položka zahrnuje, instalaci katody do vývrtu a její zalití kontaktním lakem na bázi grafitu, vč. dodávky laku. Vývrt ( hl.1,0m/1ks ) není součástí položky a je oceněn v oddíle prorážení otvorů.</t>
  </si>
  <si>
    <t>R - EL. 1004</t>
  </si>
  <si>
    <t>D+M mírné drátové elektroosmózy propojovací katodové vedení systému</t>
  </si>
  <si>
    <t>Vč. dodávky systémových vodičů a těsněných spojů</t>
  </si>
  <si>
    <t xml:space="preserve">přízemí hlavní objekt: </t>
  </si>
  <si>
    <t>0,9+0,9+0,9+0,4+3,55+1,3+1,3+1,6+0,5+2,1+2,2+2,1+2,15+2,1+2,1+1,3</t>
  </si>
  <si>
    <t>1,35+1,5+0,3+1,1+1,0+1,0+1,5+0,9+0,9+1,6+1,0+1,1+1,1</t>
  </si>
  <si>
    <t>suterén hlavní objekt:</t>
  </si>
  <si>
    <t xml:space="preserve"> 0,45+0,45+0,7+1,0+0,3+0,95+0,9+0,85+1,4+0,6+1,2+0,6+0,6+1,1+1,1+1,6</t>
  </si>
  <si>
    <t>1,6+3,8+0,95+2,0+2,7+1,4+2,2+0,8+1,0+0,9+0,9+0,9+1,1+0,6+1,95+4,6+1,0</t>
  </si>
  <si>
    <t>0,9</t>
  </si>
  <si>
    <t>1,1+2,8+2,0</t>
  </si>
  <si>
    <t>R - EL. 1005</t>
  </si>
  <si>
    <t>Vybudování kontrolních bodů systému mírné drátové elektroosmózy</t>
  </si>
  <si>
    <t>Zřízení vývodu katodového a anodového okruhu s vyvedením přes svorkovnici uloženou v podomítkové krabičce, vč. dodávky a usazení el. krabičky a souvisejících propojovacích vedení a těsněných spojů.</t>
  </si>
  <si>
    <t>R - EL. 1006</t>
  </si>
  <si>
    <t>Kontrolní bod pevné sítě měřičských bodů pro sledování výv. a změn vlhkosti zdiva, při odvlhčov</t>
  </si>
  <si>
    <t>Cena za 4 pozice ve 3 výškových úrovních, součástí zhotovení je provedení zaměření výchozí vlhkosti se záznamem v protokolu.</t>
  </si>
  <si>
    <t>2prac. 2 dny, :  8*2*2</t>
  </si>
  <si>
    <t>R-21010</t>
  </si>
  <si>
    <t>Dočasná instalace elektroosmotického vysoušecího přístroje</t>
  </si>
  <si>
    <t>vč. napojení na elektroinstalaci,, montáže a demontáže</t>
  </si>
  <si>
    <t>M1 : 15,95*23,45</t>
  </si>
  <si>
    <t>M2 : 19,7*26,9</t>
  </si>
  <si>
    <t>D96</t>
  </si>
  <si>
    <t>979081111</t>
  </si>
  <si>
    <t>Odvoz suti a vybour. hmot na skládku do 1 km, kontejnerem 4 t</t>
  </si>
  <si>
    <t>979081121</t>
  </si>
  <si>
    <t>Příplatek k odvozu za každý další 1 km, kontejnerem 4 t</t>
  </si>
  <si>
    <t>11km:10*25,5509</t>
  </si>
  <si>
    <t>979011221R00</t>
  </si>
  <si>
    <t xml:space="preserve">Svislá doprava suti a vybour. hmot za 1.PP nošením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</si>
  <si>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</si>
  <si>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</si>
  <si>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</si>
  <si>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</si>
  <si>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979990001R00</t>
  </si>
  <si>
    <t xml:space="preserve">Poplatek za skládku stavební suti </t>
  </si>
  <si>
    <t>I. etapa</t>
  </si>
  <si>
    <t>D.1.1a+b Architektonicko-stavební řešení, sanace vlhkého zd</t>
  </si>
  <si>
    <t>e-01</t>
  </si>
  <si>
    <t>dozbrojení rozvaděče R1</t>
  </si>
  <si>
    <t>kpl</t>
  </si>
  <si>
    <t>obsahuje: 1xchránič proudový s nadproudovou ochranou 16-1N-003/B, 6kA, typ AC, podružný materiál</t>
  </si>
  <si>
    <t>e-02</t>
  </si>
  <si>
    <t>KABEL SILOVÝ,IZOLACE PVC CYKY-J 3x2.5 , pevně</t>
  </si>
  <si>
    <t>e-03</t>
  </si>
  <si>
    <t>Ukončení vodičů izolovaných s označením a zapojením v rozváděči nebo na přístroji do 2,5 mm2</t>
  </si>
  <si>
    <t>e-04</t>
  </si>
  <si>
    <t>Zásuvka 230V/16A, s clonkami, IP44, včetně montážního příslušenství</t>
  </si>
  <si>
    <t>e-05</t>
  </si>
  <si>
    <t>TRUBKA OHEBNÁ DN20</t>
  </si>
  <si>
    <t>e-06</t>
  </si>
  <si>
    <t>TRUBKA TUHÁ DN20, včetně uchycení</t>
  </si>
  <si>
    <t>e-07</t>
  </si>
  <si>
    <t>Krabicová rozvodka ACIDUR se svorkovnicí</t>
  </si>
  <si>
    <t>e-08</t>
  </si>
  <si>
    <t>Montáž a zapojení nespecifik.materiálu</t>
  </si>
  <si>
    <t>Demontáže</t>
  </si>
  <si>
    <t>e-09</t>
  </si>
  <si>
    <t>Demontáž a zpětná montáž zásuvkek  na sanovaných zdech v 1.NP</t>
  </si>
  <si>
    <t>vč. přikotvení kabelů montážním cementem</t>
  </si>
  <si>
    <t>M99</t>
  </si>
  <si>
    <t>Ostatní</t>
  </si>
  <si>
    <t>e-10</t>
  </si>
  <si>
    <t>Zkoušky a prohlídky elektrických rozvodů a zařízení celková prohlídka</t>
  </si>
  <si>
    <t>vč. vyhotovení revizní zprávy pro objem montážních prací</t>
  </si>
  <si>
    <t>e-11</t>
  </si>
  <si>
    <t>Podružný materiál</t>
  </si>
  <si>
    <t>soub</t>
  </si>
  <si>
    <t>e-12</t>
  </si>
  <si>
    <t>PPV z montáže: materiál + práce</t>
  </si>
  <si>
    <t>D.1.4b Elektroinstalace</t>
  </si>
  <si>
    <t>730</t>
  </si>
  <si>
    <t>Ústřední vytápění</t>
  </si>
  <si>
    <t>NC-01</t>
  </si>
  <si>
    <t>Demontáž stávajících otopných těles litinových článkových</t>
  </si>
  <si>
    <t>NC-02</t>
  </si>
  <si>
    <t>Zpětná montáž otopných těles litinových článkových</t>
  </si>
  <si>
    <t>NC-03</t>
  </si>
  <si>
    <t>Odstavení topného systému</t>
  </si>
  <si>
    <t>NC-04</t>
  </si>
  <si>
    <t>Vypuštění topného systému</t>
  </si>
  <si>
    <t>NC-05</t>
  </si>
  <si>
    <t>Proplach topného systému</t>
  </si>
  <si>
    <t>NC-06</t>
  </si>
  <si>
    <t>Napuštění topného systému upravenou vodou</t>
  </si>
  <si>
    <t>NC-07</t>
  </si>
  <si>
    <t>Přistavení mobilní úpravny topné vody úprava topné vody</t>
  </si>
  <si>
    <t>D.1.4c Ústřední vytápění</t>
  </si>
  <si>
    <t>100001500R00</t>
  </si>
  <si>
    <t>Dočištění stěny</t>
  </si>
  <si>
    <t>DVORNÍ ČÁST:</t>
  </si>
  <si>
    <t>0,9*(4,89+6,032+9,881+2,676+9,021+13,598)</t>
  </si>
  <si>
    <t>113106121R00</t>
  </si>
  <si>
    <t>Rozebrání dlažeb z betonových dlaždic na sucho</t>
  </si>
  <si>
    <t>0,5*(4,89+6,032+9,881+2,676+5,0+2*0,9+11,048)</t>
  </si>
  <si>
    <t>113106123U00</t>
  </si>
  <si>
    <t>Rozebr zámk dlažba pro pěší komun</t>
  </si>
  <si>
    <t>1,5*2,25+1,5*6,75+(2,583-0,3)*(3,6-0,3)</t>
  </si>
  <si>
    <t>113109310R00</t>
  </si>
  <si>
    <t>Odstranění podkladu pl.50 m2, bet.prostý tl.10 cm</t>
  </si>
  <si>
    <t>0,3*(2,583-0,3+3,6)</t>
  </si>
  <si>
    <t>113201111R00</t>
  </si>
  <si>
    <t>Vytrhání obrubníků chodníkových a parkových</t>
  </si>
  <si>
    <t>3*1,5</t>
  </si>
  <si>
    <t>121101102R00</t>
  </si>
  <si>
    <t>Sejmutí ornice s přemístěním přes 50 do 100 m</t>
  </si>
  <si>
    <t>0,1*(1,5-0,5)*(4,89+6,032+10,035-1,5+11,048)</t>
  </si>
  <si>
    <t>0,1*(4,17-0,5)*5,0-0,1*0,9*2,5</t>
  </si>
  <si>
    <t>0,1*(1,5-0,5)*11,048</t>
  </si>
  <si>
    <t>0,1*1,2*4,89</t>
  </si>
  <si>
    <t>139601102R00</t>
  </si>
  <si>
    <t>Ruční výkop jam, rýh a šachet v hornině tř. 3</t>
  </si>
  <si>
    <t>(0,9-0,1)*1,2*(4,89+6,032+10,035-1,5+11,048)+(0,9-0,1)*1,2*5,0</t>
  </si>
  <si>
    <t>(0,9-0,1)*1,2*11,048</t>
  </si>
  <si>
    <t>(0,5-0,4)*1,2*4,89</t>
  </si>
  <si>
    <t>139711101RT3</t>
  </si>
  <si>
    <t>Vykopávka v uzavřených prostorách v hor.1-4 hornina 3</t>
  </si>
  <si>
    <t>m.č. 001, 002, 003, 004, 006, 007, 008, 009, 010,115:(0,22-0,15)*(1,98+19,64+24,77+20,04+42,48+13,22+6,34+6,12+13,67+1,87)</t>
  </si>
  <si>
    <t>161101101R00</t>
  </si>
  <si>
    <t>Svislé přemístění výkopku z hor.1-4 do 2,5 m</t>
  </si>
  <si>
    <t>161101501R00</t>
  </si>
  <si>
    <t>Svislé přemístění výkopku z hor. 1-4 ruční</t>
  </si>
  <si>
    <t>162201204R00</t>
  </si>
  <si>
    <t>Vodorovné přemíst. výkopku, kbelík hor.1-4, do 10m</t>
  </si>
  <si>
    <t>3*10,5091</t>
  </si>
  <si>
    <t>162201211R00</t>
  </si>
  <si>
    <t>Příplatek za dalš.10 m, kbelík, výkopek z hor.1- 4</t>
  </si>
  <si>
    <t>30 m:2*10,5091</t>
  </si>
  <si>
    <t>162701105R00</t>
  </si>
  <si>
    <t>Vodorovné přemístění výkopku z hor.1-4 do 10000 m</t>
  </si>
  <si>
    <t>10,5091+45,2777</t>
  </si>
  <si>
    <t>162701109R00</t>
  </si>
  <si>
    <t>Příplatek k vod. přemístění hor.1-4 za další 1 km</t>
  </si>
  <si>
    <t>167101101R00</t>
  </si>
  <si>
    <t>Nakládání výkopku z hor.1-4 v množství do 100 m3</t>
  </si>
  <si>
    <t>171201201R00</t>
  </si>
  <si>
    <t>Uložení sypaniny na skl.-sypanina na výšku přes 2m</t>
  </si>
  <si>
    <t>180402111R00</t>
  </si>
  <si>
    <t>Založení trávníku parkového výsevem v rovině</t>
  </si>
  <si>
    <t>(1,5-0,5)*(4,89+6,032+10,035-1,5+11,048)+(4,17-0,5)*5,0-0,9*2,5</t>
  </si>
  <si>
    <t>(1,5-0,5)*11,048</t>
  </si>
  <si>
    <t>1,2*4,89</t>
  </si>
  <si>
    <t>181101111R00</t>
  </si>
  <si>
    <t>Úprava pláně v zářezech se zhutněním - ručně</t>
  </si>
  <si>
    <t>m.č. 001 - 015:</t>
  </si>
  <si>
    <t>1,98+19,64+24,77+20,04+2,62+42,48+13,22+6,34+6,12+13,67</t>
  </si>
  <si>
    <t>10,87+16,27+34,04+86,51+1,87</t>
  </si>
  <si>
    <t>181301101R00</t>
  </si>
  <si>
    <t>Rozprostření ornice, rovina, tl. do 10 cm do 500m2</t>
  </si>
  <si>
    <t>183403153R00</t>
  </si>
  <si>
    <t>Obdělání půdy hrabáním, v rovině</t>
  </si>
  <si>
    <t>183403161R00</t>
  </si>
  <si>
    <t>Obdělání půdy válením, v rovině</t>
  </si>
  <si>
    <t>199000002R00</t>
  </si>
  <si>
    <t>Poplatek za skládku horniny 1- 4</t>
  </si>
  <si>
    <t>00572400</t>
  </si>
  <si>
    <t>Směs travní parková I. běžná zátěž PROFI</t>
  </si>
  <si>
    <t>kg</t>
  </si>
  <si>
    <t>0,033kg/m2:0,033*63,521</t>
  </si>
  <si>
    <t>58125110</t>
  </si>
  <si>
    <t>Zemina jílovinová  surová</t>
  </si>
  <si>
    <t>Vlastnosti Jíl písčitý:</t>
  </si>
  <si>
    <t>Třída/symbol F4/CS</t>
  </si>
  <si>
    <t>Mez tekutosti (%) 35,5</t>
  </si>
  <si>
    <t>Mez plasticity (%) 20,2</t>
  </si>
  <si>
    <t>Index plasticity (%) 15,3</t>
  </si>
  <si>
    <t>Číslo konzistence 1,516 = pevná</t>
  </si>
  <si>
    <t>Koeficient filtrace m/s po hutnění 3,75 x 10-9</t>
  </si>
  <si>
    <t>Obsah organických látek (%) 7,55</t>
  </si>
  <si>
    <t>1,8t/m3:</t>
  </si>
  <si>
    <t>1,8*45,2777</t>
  </si>
  <si>
    <t>2</t>
  </si>
  <si>
    <t>Základy,zvláštní zakládání</t>
  </si>
  <si>
    <t>568211111R00</t>
  </si>
  <si>
    <t>Položení geodrénu skl.do 1:5, š. do 3 m</t>
  </si>
  <si>
    <t>1,5*(4,89+6,032+10,035-1,5+11,048)+4,17*5,0-0,9*2,5</t>
  </si>
  <si>
    <t>1,5*11,048</t>
  </si>
  <si>
    <t>68536866</t>
  </si>
  <si>
    <t>Plsť metrová vpichovaná Geodren 1400 g/m2</t>
  </si>
  <si>
    <t>1,05*1,4*86,7975</t>
  </si>
  <si>
    <t>3</t>
  </si>
  <si>
    <t>Svislé a kompletní konstrukce</t>
  </si>
  <si>
    <t>310217871R00</t>
  </si>
  <si>
    <t>Zazdívka otvorů do 0,25 m2 kamenem ve zdi tl.100cm</t>
  </si>
  <si>
    <t>Světlík:6</t>
  </si>
  <si>
    <t>349235851R00</t>
  </si>
  <si>
    <t>Doplnění plošných prvků zdiva vylož. do 8 cm</t>
  </si>
  <si>
    <t>ODHAD:</t>
  </si>
  <si>
    <t>20,0</t>
  </si>
  <si>
    <t>349235861R00</t>
  </si>
  <si>
    <t>Doplnění plošných prvků zdiva vylož. do 15 cm</t>
  </si>
  <si>
    <t>10,0</t>
  </si>
  <si>
    <t>4</t>
  </si>
  <si>
    <t>Vodorovné konstrukce</t>
  </si>
  <si>
    <t>411121232R00</t>
  </si>
  <si>
    <t>Osazování stropních desek š. do 60, dl. do 180 cm</t>
  </si>
  <si>
    <t>m.č. 014:17</t>
  </si>
  <si>
    <t>411387531R00</t>
  </si>
  <si>
    <t>Zabetonování otvorů 0,25 m2</t>
  </si>
  <si>
    <t>417321315R00</t>
  </si>
  <si>
    <t>Ztužující pásy a věnce z betonu železového C 20/25 XC1</t>
  </si>
  <si>
    <t>m.č. 014:0,1*(0,3+0,15)*5,097</t>
  </si>
  <si>
    <t>417351115R00</t>
  </si>
  <si>
    <t>Bednění ztužujících pásů a věnců - zřízení</t>
  </si>
  <si>
    <t>m.č. 014:0,2*3*5,097</t>
  </si>
  <si>
    <t>417351116R00</t>
  </si>
  <si>
    <t>Bednění ztužujících pásů a věnců - odstranění</t>
  </si>
  <si>
    <t>417361921RT4</t>
  </si>
  <si>
    <t>Výztuž ztužujících pásů a věnců svařovanou sítí svařovaná síť - drát 6,0 mm, oka 100 / 100 mm</t>
  </si>
  <si>
    <t>m.č. 014:1,15*0,004952*(0,3+0,15)*5,097</t>
  </si>
  <si>
    <t>451971112R00</t>
  </si>
  <si>
    <t>Položení vrstvy z geotextilie, uchycení sponami</t>
  </si>
  <si>
    <t>m.č. 001 - m.č. 004:1,98+19,64+24,77+20,04</t>
  </si>
  <si>
    <t>m.č. 006 - m.č. 010:42,48+13,22+6,34+6,12+13,67</t>
  </si>
  <si>
    <t>m.č. 015:1,87</t>
  </si>
  <si>
    <t>59341720</t>
  </si>
  <si>
    <t>Deska stropní vylehčená PZD 119/29/9 V</t>
  </si>
  <si>
    <t>69366204</t>
  </si>
  <si>
    <t>Geotextilie 500 g/m2 š. 200 cm</t>
  </si>
  <si>
    <t>15% překrytí:</t>
  </si>
  <si>
    <t>1,15*150,13</t>
  </si>
  <si>
    <t>564831111RT2</t>
  </si>
  <si>
    <t>Podklad ze štěrkodrti po zhutnění tloušťky 10 cm štěrkodrť frakce 0-32 mm</t>
  </si>
  <si>
    <t>564861111RT4</t>
  </si>
  <si>
    <t>Podklad ze štěrkodrti po zhutnění tloušťky 20 cm štěrkodrť frakce 0-63 mm</t>
  </si>
  <si>
    <t>21,0339+1,7649</t>
  </si>
  <si>
    <t>567211210R00</t>
  </si>
  <si>
    <t>Podklad z prostého betonu tř. II  tloušťky 10 cm</t>
  </si>
  <si>
    <t>581114113R00</t>
  </si>
  <si>
    <t>Kryt z betonu komunikací pro pěší tloušťky 10 cm</t>
  </si>
  <si>
    <t>596215021R00</t>
  </si>
  <si>
    <t>Kladení zámkové dlažby tl. 6 cm do drtě tl. 4 cm</t>
  </si>
  <si>
    <t>596811111R00</t>
  </si>
  <si>
    <t>Kladení dlaždic kom.pro pěší, lože z kameniva těž.</t>
  </si>
  <si>
    <t>m.č. 002 : (3,8*1,6)+(8,35*2,6)</t>
  </si>
  <si>
    <t>m.č. 004 : 6,5*1,9</t>
  </si>
  <si>
    <t>m.č. 006 : (8,2*2,1)+(9,2*1,7)+(3,7*0,55)</t>
  </si>
  <si>
    <t>m.č. 007 : (3,8*1,0)+(8,05*0,9)</t>
  </si>
  <si>
    <t>m.č. 009 : (2,5*1,0)+(7,3*1,9)</t>
  </si>
  <si>
    <t>m.č. 010 : 7,9*0,9</t>
  </si>
  <si>
    <t>m.č. 011 : (8,55*1,2)+(2,6*1,5)</t>
  </si>
  <si>
    <t>m.č. 012 : (4,45*1,5)+(1,0*1,5)+(7,9*2,5)</t>
  </si>
  <si>
    <t>m.č. 013 : (0,7*1,2)+(4,8*1,6)+(4,2*1,7)+(7,0*1,95)+(16,1*2,0)</t>
  </si>
  <si>
    <t>Omítka stěn jádrová weberdur trass ručně tloušťka vrstvy 30 mm</t>
  </si>
  <si>
    <t>m.č. 005 : 7,3*2,5</t>
  </si>
  <si>
    <t>m.č. 014 : 106,4*2,5</t>
  </si>
  <si>
    <t>m.č. 123:5*1,5</t>
  </si>
  <si>
    <t>612401918</t>
  </si>
  <si>
    <t>Příplatek za kropení podkladu omítky vnitřní stěn</t>
  </si>
  <si>
    <t>Kropení odsolovacích omítek  ( plocha x 5 cyklů)</t>
  </si>
  <si>
    <t>213,155*2*5</t>
  </si>
  <si>
    <t>612403388R00</t>
  </si>
  <si>
    <t>Hrubá výplň rýh ve stěnách do 15x15cm maltou z SMS</t>
  </si>
  <si>
    <t>m.č. 002:3*0,5</t>
  </si>
  <si>
    <t>m.č. 003:4*0,5</t>
  </si>
  <si>
    <t>m.č. 004:4*0,5</t>
  </si>
  <si>
    <t>m.č. 006:4*0,5</t>
  </si>
  <si>
    <t>m.č. 007:4*0,5</t>
  </si>
  <si>
    <t>m.č. 008:4*0,5</t>
  </si>
  <si>
    <t>m.č. 009:4*0,5</t>
  </si>
  <si>
    <t>m.č. 010:4*0,5</t>
  </si>
  <si>
    <t>622491142</t>
  </si>
  <si>
    <t>Hydrofobizace režného zdiva 2 x</t>
  </si>
  <si>
    <t>627452111</t>
  </si>
  <si>
    <t>Spárování maltou MCs zapuštěné rovné, zdí z cihel</t>
  </si>
  <si>
    <t>602011. R001</t>
  </si>
  <si>
    <t>Omítka odsolovací vápenná připravovaná na stavbě tloušťka vrstvy do 20 mm</t>
  </si>
  <si>
    <t>Obětované ( odsolovací ) omítky v 1.PP, provedení ve dvou cyklech</t>
  </si>
  <si>
    <t>213,155*2</t>
  </si>
  <si>
    <t>m.č. 121 -m.č. 123:30,32+88,55+48,59</t>
  </si>
  <si>
    <t xml:space="preserve"> (4,2*0,45)+(4,55*1,0)+(12,95*1,2)+(12,45*2,3)+(4,6*1,0)+(5,0*1,2)</t>
  </si>
  <si>
    <t>(3,8*2,4)+(21,25*1,0)+(10,0*0,8)+(2,0*3,5)+(3,6*0,8)+(12,2*2,4)</t>
  </si>
  <si>
    <t>(18,0*0,5)+(4,5*0,35)</t>
  </si>
  <si>
    <t>dvoní fasáda :</t>
  </si>
  <si>
    <t xml:space="preserve"> (3,75*1,2)+(12,2*0,55)+(1,3*0,3)+(1,3*0,45)+(1,35*1,0)+(1,25*0,7)</t>
  </si>
  <si>
    <t>(3,6*0,5)+(7,8*0,65)+(1,0*0,45)+(1,6*0,8)+(5,6*0,7)</t>
  </si>
  <si>
    <t>63</t>
  </si>
  <si>
    <t>Podlahy a podlahové konstrukce</t>
  </si>
  <si>
    <t>596921211R00</t>
  </si>
  <si>
    <t>Kladení plast.prvků ,lože 30mm,pl.do 50 m2</t>
  </si>
  <si>
    <t>602011183RT7</t>
  </si>
  <si>
    <t>Omítka stěn tenkovrstvá silikátová zatíraná, tloušťka vrstvy 2,0 mm</t>
  </si>
  <si>
    <t>SVĚTLÍKY:</t>
  </si>
  <si>
    <t>1,5*(6*0,6+8*1,2+2*0,8+2*1,1+2*0,9+2*0,7+2*0,4)</t>
  </si>
  <si>
    <t>3*0,6*1,2+0,8*1,1+0,9*0,7+0,4*1,2</t>
  </si>
  <si>
    <t>631315621R00</t>
  </si>
  <si>
    <t>Mazanina betonová tl. 12 - 24 cm C 20/25</t>
  </si>
  <si>
    <t>(0,25*0,13+0,06)*150,13</t>
  </si>
  <si>
    <t>631316211R00</t>
  </si>
  <si>
    <t>Povrchový vsyp na betonové podlahy hlazený</t>
  </si>
  <si>
    <t>631361921RT5</t>
  </si>
  <si>
    <t>Výztuž mazanin svařovanou sítí z drátů tažených svařovaná síť - drát 6,0 mm, oka 150/150 mm</t>
  </si>
  <si>
    <t>1,3*0,003301*150,13</t>
  </si>
  <si>
    <t>631571010R00</t>
  </si>
  <si>
    <t>Zřízení násypu, podlahy nebo střechy, bez dodávky</t>
  </si>
  <si>
    <t>m.č. 005:0,15*2,62</t>
  </si>
  <si>
    <t>m.č. 011 - m.č. 014:0,15*(10,87+16,27+34,04+86,51)</t>
  </si>
  <si>
    <t>632458327R00</t>
  </si>
  <si>
    <t>Potěr  vodotěsný ve spádu, do 30 m2</t>
  </si>
  <si>
    <t>m.č. 014:1,2*5,097</t>
  </si>
  <si>
    <t>632477125R00</t>
  </si>
  <si>
    <t>Reprofilace polymercementovou maltou, tl. do 20 mm</t>
  </si>
  <si>
    <t>583314074</t>
  </si>
  <si>
    <t>Kamenivo těžené frakce  4/8  B</t>
  </si>
  <si>
    <t>20kg/m2:</t>
  </si>
  <si>
    <t>0,02*22,5465/0,15</t>
  </si>
  <si>
    <t>583418034</t>
  </si>
  <si>
    <t>Kamenivo drcené frakce  16/32 B</t>
  </si>
  <si>
    <t>1,96t/m3:</t>
  </si>
  <si>
    <t>1,96*22,5465</t>
  </si>
  <si>
    <t>63-nac01</t>
  </si>
  <si>
    <t>Systémové kompozitní podlahové prvky ztracené bednění vč. koncových prvků</t>
  </si>
  <si>
    <t>5% ztratné:</t>
  </si>
  <si>
    <t>1,05*150,13</t>
  </si>
  <si>
    <t>91</t>
  </si>
  <si>
    <t>Doplňující práce na komunikaci</t>
  </si>
  <si>
    <t>916661111RT5</t>
  </si>
  <si>
    <t>Osazení park. obrubníků do lože z C 12/15 s opěrou včetně obrubníku 80x250x1000 mm</t>
  </si>
  <si>
    <t>93</t>
  </si>
  <si>
    <t>Dokončovací práce inž.staveb</t>
  </si>
  <si>
    <t>899231111R00</t>
  </si>
  <si>
    <t>Výšková úprava vstupu do 20 cm, zvýšení mříže</t>
  </si>
  <si>
    <t>Z04:1</t>
  </si>
  <si>
    <t>936172123U00</t>
  </si>
  <si>
    <t>Osaz rošt+rám -50kg úchyt šrouby</t>
  </si>
  <si>
    <t>Z04:4</t>
  </si>
  <si>
    <t>93-nac01</t>
  </si>
  <si>
    <t>Rošt podlahový 30/2 lisovaný 1200x400 mm pochůzí</t>
  </si>
  <si>
    <t>m.č. 002 : (3,8*1,6)+(8,35*2,2)</t>
  </si>
  <si>
    <t>m.č. 004 : 6,5*1,5</t>
  </si>
  <si>
    <t>m.č. 005 : (4,0*2,1)+(3,3*2,5)</t>
  </si>
  <si>
    <t>m.č. 006 : (8,2*2,1)+(9,2*1,3)+(3,7*0,55)</t>
  </si>
  <si>
    <t>m.č. 007 : (3,8*0,6)+(8,05*0,5)</t>
  </si>
  <si>
    <t>m.č. 009 : (2,5*0,6)+(7,3*1,9)</t>
  </si>
  <si>
    <t>m.č. 010 : (2,9*0,5)+(5,0*0,9)</t>
  </si>
  <si>
    <t>m.č. 011 : (8,55*1,2)+(2,6*1,5)-(9,35*0,4)</t>
  </si>
  <si>
    <t>m.č. 012 : (4,45*1,1)+(1,0*1,1)+(3,8*2,1)+(4,1*2,5)</t>
  </si>
  <si>
    <t>m.č. 013 : (0,7*0,8)+(4,8*1,2)+(4,2*1,3)+(7,0*1,55)+(13*1,6)+(3,1*2,0)</t>
  </si>
  <si>
    <t>m.č. 014 : 106,4*2,1</t>
  </si>
  <si>
    <t xml:space="preserve"> (4,2*0,05)+(4,55*0,6)+(12,95*0,8)+(12,45*1,9)+(4,6*0,6)+(5,0*0,8)</t>
  </si>
  <si>
    <t>(3,8*2,0)+(21,25*0,6)+(10,0*0,4)+(2,0*3,1)+(3,6*0,4)+(12,2*2,0)</t>
  </si>
  <si>
    <t>(18,0*0,1)</t>
  </si>
  <si>
    <t xml:space="preserve"> (3,75*0,8)+(12,2*0,15)+(1,3*0,05)+(1,35*0,6)+(1,25*0,3)+(3,6*0,1)</t>
  </si>
  <si>
    <t>(7,8*0,25)+(1,0*0,05)+(1,6*0,4)+(5,6*0,3)</t>
  </si>
  <si>
    <t>928901012R00</t>
  </si>
  <si>
    <t>Osazení tabule na zdi</t>
  </si>
  <si>
    <t>m.č. 123:4</t>
  </si>
  <si>
    <t>928902112R00</t>
  </si>
  <si>
    <t>Odstranění tabule na zdi</t>
  </si>
  <si>
    <t>530,07*0,005*1,5</t>
  </si>
  <si>
    <t>961044111R00</t>
  </si>
  <si>
    <t>Bourání základů z betonu prostého</t>
  </si>
  <si>
    <t>m.č. 010:0,3*0,15*(2*2,0+2*0,9)</t>
  </si>
  <si>
    <t>962032231R00</t>
  </si>
  <si>
    <t>Bourání zdiva z cihel pálených na MVC</t>
  </si>
  <si>
    <t>m.č. 014:0,1*0,3*2*5,097</t>
  </si>
  <si>
    <t>963015111R00</t>
  </si>
  <si>
    <t>Demontáž prefabrikovaných krycích desek 0,06 t</t>
  </si>
  <si>
    <t>965043441RT1</t>
  </si>
  <si>
    <t>Bourání podkladů bet., potěr tl. 15 cm, nad 4 m2 ručně mazanina tl. 10 - 15 cm s potěrem</t>
  </si>
  <si>
    <t>SKLEPY:</t>
  </si>
  <si>
    <t>0,15*(1,98+19,64+24,77+20,04+2,62+42,48+13,22+6,34+6,12+13,67+10,87)</t>
  </si>
  <si>
    <t>0,15*(16,27+34,04+86,51+1,87)</t>
  </si>
  <si>
    <t>STROPY:</t>
  </si>
  <si>
    <t>m.č. 014:0,15*0,5*8,097</t>
  </si>
  <si>
    <t>m.č. 002:1+2*1</t>
  </si>
  <si>
    <t>m.č. 004:1</t>
  </si>
  <si>
    <t>m.č. 005:1</t>
  </si>
  <si>
    <t>m.č. 006:1</t>
  </si>
  <si>
    <t>m.č. 007:3</t>
  </si>
  <si>
    <t>m.č. 002:0,8*2,0</t>
  </si>
  <si>
    <t>m.č. 003:0,96*1,85</t>
  </si>
  <si>
    <t>m.č. 004:0,8*2,0</t>
  </si>
  <si>
    <t>m.č. 005:0,53*1,4</t>
  </si>
  <si>
    <t>m.č. 006:0,9*1,85</t>
  </si>
  <si>
    <t>m.č. 007:0,8*2,0+0,84*1,9+0,9*1,95</t>
  </si>
  <si>
    <t>968072456R00</t>
  </si>
  <si>
    <t>Vybourání kovových dveřních zárubní pl. nad 2 m2</t>
  </si>
  <si>
    <t>m.č. 002:1,22*1,8</t>
  </si>
  <si>
    <t>978015291</t>
  </si>
  <si>
    <t>Otlučení omítek vnějších MVC v složit.1-4 do 100 %</t>
  </si>
  <si>
    <t>Odsolovací omítky : 213,155*2</t>
  </si>
  <si>
    <t xml:space="preserve">Uliční fasáda : </t>
  </si>
  <si>
    <t>(4,2*0,05)+(4,55*0,6)+(12,95*0,8)+(12,45*1,9)+(4,6*0,6)+(5,0*0,8)</t>
  </si>
  <si>
    <t>(3,75*0,8)+(12,2*0,15)+(1,3*0,05)+(1,35*0,6)+(1,25*0,3)+(3,6*0,1)</t>
  </si>
  <si>
    <t>Prorážení otvorů</t>
  </si>
  <si>
    <t>971024481R00</t>
  </si>
  <si>
    <t>Vybourání otv. zeď kam. pl. 0,25 m2, tl.100cm, MVC</t>
  </si>
  <si>
    <t>971042231R00</t>
  </si>
  <si>
    <t>Vybourání otvorů beton 0,0225 m2, tl. 15 cm</t>
  </si>
  <si>
    <t>974031164R00</t>
  </si>
  <si>
    <t>Vysekání rýh ve zdi cihelné 15 x 15 cm</t>
  </si>
  <si>
    <t>978027111R00</t>
  </si>
  <si>
    <t>Odstranění cem. omítek v šachtách</t>
  </si>
  <si>
    <t>979054441R00</t>
  </si>
  <si>
    <t>Očištění vybour. dlaždic s výplní kamen. těženým</t>
  </si>
  <si>
    <t>979054451U00</t>
  </si>
  <si>
    <t>Očištění vybourané zámk dlaždice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</si>
  <si>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</si>
  <si>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</si>
  <si>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</si>
  <si>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</si>
  <si>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m.č. 014:0,5*(5,097+2*1,2)</t>
  </si>
  <si>
    <t>711131311R00</t>
  </si>
  <si>
    <t>Provedení izolace nopovou fólií vodor, vč. pásky</t>
  </si>
  <si>
    <t>711132311R00</t>
  </si>
  <si>
    <t>Prov. izolace nopovou fólií svisle, vč.uchyc.prvků</t>
  </si>
  <si>
    <t>711140101R00</t>
  </si>
  <si>
    <t>Odstr.izolace proti vlhk.vodor. pásy přitav.,1vrst</t>
  </si>
  <si>
    <t>m.č. 014:1,5*5,097</t>
  </si>
  <si>
    <t>711141559RT1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</si>
</sst>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0.00000"/>
    <numFmt numFmtId="173" formatCode="#,##0\ &quot;Kč&quot;"/>
    <numFmt numFmtId="188" formatCode="0.0%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tted"/>
      <bottom/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/>
    <xf numFmtId="0" fontId="0" fillId="0" borderId="0" xfId="0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0" fillId="0" borderId="0" xfId="0" applyNumberForma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88" fontId="4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88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88" fontId="4" fillId="4" borderId="3" xfId="0" applyNumberFormat="1" applyFont="1" applyFill="1" applyBorder="1"/>
    <xf numFmtId="3" fontId="5" fillId="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6" xfId="20" applyFont="1" applyFill="1" applyBorder="1" applyAlignment="1">
      <alignment horizontal="left"/>
      <protection/>
    </xf>
    <xf numFmtId="0" fontId="0" fillId="3" borderId="17" xfId="20" applyFont="1" applyFill="1" applyBorder="1" applyAlignment="1">
      <alignment horizontal="center"/>
      <protection/>
    </xf>
    <xf numFmtId="0" fontId="10" fillId="3" borderId="17" xfId="20" applyFont="1" applyFill="1" applyBorder="1">
      <alignment/>
      <protection/>
    </xf>
    <xf numFmtId="0" fontId="0" fillId="3" borderId="17" xfId="20" applyFill="1" applyBorder="1" applyAlignment="1">
      <alignment horizontal="right"/>
      <protection/>
    </xf>
    <xf numFmtId="0" fontId="0" fillId="3" borderId="17" xfId="20" applyFill="1" applyBorder="1">
      <alignment/>
      <protection/>
    </xf>
    <xf numFmtId="0" fontId="0" fillId="3" borderId="18" xfId="20" applyFill="1" applyBorder="1">
      <alignment/>
      <protection/>
    </xf>
    <xf numFmtId="49" fontId="0" fillId="3" borderId="19" xfId="20" applyNumberFormat="1" applyFont="1" applyFill="1" applyBorder="1" applyAlignment="1">
      <alignment horizontal="left"/>
      <protection/>
    </xf>
    <xf numFmtId="0" fontId="0" fillId="3" borderId="20" xfId="20" applyFont="1" applyFill="1" applyBorder="1" applyAlignment="1">
      <alignment horizontal="center"/>
      <protection/>
    </xf>
    <xf numFmtId="0" fontId="10" fillId="3" borderId="20" xfId="20" applyFont="1" applyFill="1" applyBorder="1">
      <alignment/>
      <protection/>
    </xf>
    <xf numFmtId="49" fontId="0" fillId="3" borderId="21" xfId="20" applyNumberFormat="1" applyFill="1" applyBorder="1">
      <alignment/>
      <protection/>
    </xf>
    <xf numFmtId="0" fontId="0" fillId="3" borderId="20" xfId="20" applyFill="1" applyBorder="1" applyAlignment="1">
      <alignment horizontal="right"/>
      <protection/>
    </xf>
    <xf numFmtId="0" fontId="0" fillId="3" borderId="20" xfId="20" applyFill="1" applyBorder="1">
      <alignment/>
      <protection/>
    </xf>
    <xf numFmtId="0" fontId="0" fillId="3" borderId="22" xfId="20" applyFont="1" applyFill="1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3" borderId="12" xfId="20" applyNumberFormat="1" applyFont="1" applyFill="1" applyBorder="1" applyAlignment="1">
      <alignment wrapText="1"/>
      <protection/>
    </xf>
    <xf numFmtId="0" fontId="4" fillId="3" borderId="3" xfId="20" applyFont="1" applyFill="1" applyBorder="1" applyAlignment="1">
      <alignment horizontal="center" wrapText="1"/>
      <protection/>
    </xf>
    <xf numFmtId="0" fontId="4" fillId="3" borderId="3" xfId="20" applyNumberFormat="1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center" wrapText="1"/>
      <protection/>
    </xf>
    <xf numFmtId="0" fontId="0" fillId="3" borderId="12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2" fillId="2" borderId="7" xfId="20" applyNumberFormat="1" applyFont="1" applyFill="1" applyBorder="1" applyAlignment="1">
      <alignment horizontal="left"/>
      <protection/>
    </xf>
    <xf numFmtId="0" fontId="2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13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3" xfId="20" applyFill="1" applyBorder="1">
      <alignment/>
      <protection/>
    </xf>
    <xf numFmtId="0" fontId="12" fillId="0" borderId="0" xfId="20" applyFont="1">
      <alignment/>
      <protection/>
    </xf>
    <xf numFmtId="0" fontId="13" fillId="0" borderId="14" xfId="20" applyFont="1" applyBorder="1" applyAlignment="1">
      <alignment horizontal="center" vertical="top"/>
      <protection/>
    </xf>
    <xf numFmtId="49" fontId="13" fillId="0" borderId="14" xfId="20" applyNumberFormat="1" applyFont="1" applyBorder="1" applyAlignment="1">
      <alignment horizontal="left" vertical="top" shrinkToFit="1"/>
      <protection/>
    </xf>
    <xf numFmtId="0" fontId="13" fillId="0" borderId="14" xfId="20" applyFont="1" applyBorder="1" applyAlignment="1">
      <alignment vertical="top" wrapText="1"/>
      <protection/>
    </xf>
    <xf numFmtId="49" fontId="13" fillId="0" borderId="14" xfId="20" applyNumberFormat="1" applyFont="1" applyBorder="1" applyAlignment="1">
      <alignment horizontal="center" shrinkToFit="1"/>
      <protection/>
    </xf>
    <xf numFmtId="4" fontId="13" fillId="0" borderId="14" xfId="20" applyNumberFormat="1" applyFont="1" applyBorder="1" applyAlignment="1">
      <alignment horizontal="right" shrinkToFit="1"/>
      <protection/>
    </xf>
    <xf numFmtId="4" fontId="13" fillId="0" borderId="14" xfId="20" applyNumberFormat="1" applyFont="1" applyFill="1" applyBorder="1" applyAlignment="1" applyProtection="1">
      <alignment horizontal="right"/>
      <protection locked="0"/>
    </xf>
    <xf numFmtId="4" fontId="13" fillId="0" borderId="14" xfId="20" applyNumberFormat="1" applyFont="1" applyBorder="1">
      <alignment/>
      <protection/>
    </xf>
    <xf numFmtId="171" fontId="13" fillId="0" borderId="14" xfId="20" applyNumberFormat="1" applyFont="1" applyBorder="1">
      <alignment/>
      <protection/>
    </xf>
    <xf numFmtId="4" fontId="13" fillId="0" borderId="13" xfId="20" applyNumberFormat="1" applyFont="1" applyBorder="1">
      <alignment/>
      <protection/>
    </xf>
    <xf numFmtId="0" fontId="12" fillId="0" borderId="0" xfId="20" applyFont="1">
      <alignment/>
      <protection/>
    </xf>
    <xf numFmtId="0" fontId="4" fillId="0" borderId="15" xfId="20" applyFont="1" applyBorder="1" applyAlignment="1">
      <alignment horizontal="center"/>
      <protection/>
    </xf>
    <xf numFmtId="49" fontId="4" fillId="0" borderId="15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" fontId="17" fillId="5" borderId="23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2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2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2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2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2" fillId="0" borderId="4" xfId="20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  <xf numFmtId="4" fontId="14" fillId="5" borderId="23" xfId="20" applyNumberFormat="1" applyFont="1" applyFill="1" applyBorder="1" applyAlignment="1">
      <alignment horizontal="right" wrapText="1"/>
      <protection/>
    </xf>
    <xf numFmtId="49" fontId="0" fillId="3" borderId="24" xfId="20" applyNumberFormat="1" applyFont="1" applyFill="1" applyBorder="1">
      <alignment/>
      <protection/>
    </xf>
    <xf numFmtId="49" fontId="0" fillId="3" borderId="21" xfId="20" applyNumberFormat="1" applyFont="1" applyFill="1" applyBorder="1">
      <alignment/>
      <protection/>
    </xf>
    <xf numFmtId="0" fontId="2" fillId="2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4" borderId="25" xfId="0" applyNumberFormat="1" applyFont="1" applyFill="1" applyBorder="1" applyAlignment="1">
      <alignment horizontal="right" vertical="center"/>
    </xf>
    <xf numFmtId="49" fontId="4" fillId="0" borderId="28" xfId="0" applyNumberFormat="1" applyFont="1" applyBorder="1" applyAlignment="1">
      <alignment horizontal="left"/>
    </xf>
    <xf numFmtId="0" fontId="4" fillId="0" borderId="29" xfId="0" applyFont="1" applyBorder="1"/>
    <xf numFmtId="188" fontId="4" fillId="0" borderId="30" xfId="0" applyNumberFormat="1" applyFont="1" applyBorder="1"/>
    <xf numFmtId="3" fontId="5" fillId="0" borderId="31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22" fillId="0" borderId="29" xfId="0" applyNumberFormat="1" applyFont="1" applyBorder="1" applyAlignment="1">
      <alignment horizontal="left"/>
    </xf>
    <xf numFmtId="173" fontId="7" fillId="4" borderId="11" xfId="0" applyNumberFormat="1" applyFont="1" applyFill="1" applyBorder="1" applyAlignment="1">
      <alignment horizontal="right" vertical="center"/>
    </xf>
    <xf numFmtId="173" fontId="0" fillId="0" borderId="33" xfId="0" applyNumberFormat="1" applyBorder="1" applyAlignment="1">
      <alignment horizontal="right" vertical="center"/>
    </xf>
    <xf numFmtId="173" fontId="0" fillId="0" borderId="7" xfId="0" applyNumberFormat="1" applyBorder="1" applyAlignment="1">
      <alignment horizontal="right" vertical="center"/>
    </xf>
    <xf numFmtId="173" fontId="0" fillId="0" borderId="13" xfId="0" applyNumberFormat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5" xfId="0" applyNumberFormat="1" applyBorder="1" applyAlignment="1">
      <alignment horizontal="right" vertical="center"/>
    </xf>
    <xf numFmtId="173" fontId="0" fillId="0" borderId="9" xfId="0" applyNumberFormat="1" applyBorder="1" applyAlignment="1">
      <alignment horizontal="right" vertical="center"/>
    </xf>
    <xf numFmtId="173" fontId="0" fillId="0" borderId="34" xfId="0" applyNumberFormat="1" applyBorder="1" applyAlignment="1">
      <alignment horizontal="right" vertical="center"/>
    </xf>
    <xf numFmtId="49" fontId="17" fillId="5" borderId="35" xfId="20" applyNumberFormat="1" applyFont="1" applyFill="1" applyBorder="1" applyAlignment="1">
      <alignment horizontal="left" wrapText="1"/>
      <protection/>
    </xf>
    <xf numFmtId="49" fontId="18" fillId="0" borderId="36" xfId="0" applyNumberFormat="1" applyFont="1" applyBorder="1" applyAlignment="1">
      <alignment horizontal="left" wrapText="1"/>
    </xf>
    <xf numFmtId="0" fontId="7" fillId="0" borderId="0" xfId="20" applyFont="1" applyAlignment="1">
      <alignment horizontal="left"/>
      <protection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49" fontId="14" fillId="5" borderId="35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showGridLines="0" tabSelected="1" zoomScale="75" zoomScaleNormal="75" zoomScaleSheetLayoutView="75" workbookViewId="0" topLeftCell="A1">
      <selection activeCell="D6" sqref="D6"/>
    </sheetView>
  </sheetViews>
  <sheetFormatPr defaultColWidth="9.00390625" defaultRowHeight="12.75"/>
  <cols>
    <col min="1" max="1" width="0.5" style="0" customWidth="1"/>
    <col min="2" max="2" width="7.125" style="0" customWidth="1"/>
    <col min="4" max="4" width="19.625" style="0" customWidth="1"/>
    <col min="5" max="5" width="7.00390625" style="0" customWidth="1"/>
    <col min="6" max="6" width="16.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625" style="0" customWidth="1"/>
  </cols>
  <sheetData>
    <row r="1" ht="12" customHeight="1"/>
    <row r="2" spans="2:10" ht="17.25" customHeight="1">
      <c r="B2" s="2"/>
      <c r="C2" s="3" t="s">
        <v>395</v>
      </c>
      <c r="E2" s="4"/>
      <c r="F2" s="3"/>
      <c r="G2" s="5"/>
      <c r="H2" s="6"/>
      <c r="I2" s="7"/>
      <c r="J2" s="2"/>
    </row>
    <row r="3" spans="3:4" ht="6" customHeight="1">
      <c r="C3" s="8"/>
      <c r="D3" s="9" t="s">
        <v>396</v>
      </c>
    </row>
    <row r="4" ht="4.5" customHeight="1"/>
    <row r="5" spans="3:14" ht="13.5" customHeight="1">
      <c r="C5" s="10" t="s">
        <v>397</v>
      </c>
      <c r="D5" s="11" t="s">
        <v>182</v>
      </c>
      <c r="E5" s="12"/>
      <c r="F5" s="13"/>
      <c r="G5" s="14"/>
      <c r="H5" s="13"/>
      <c r="N5" s="7"/>
    </row>
    <row r="7" spans="3:10" ht="12.75">
      <c r="C7" s="15"/>
      <c r="D7" s="16"/>
      <c r="H7" s="17"/>
      <c r="I7" s="16"/>
      <c r="J7" s="16"/>
    </row>
    <row r="8" spans="3:10" ht="12.75">
      <c r="C8" s="15"/>
      <c r="D8" s="16"/>
      <c r="H8" s="17"/>
      <c r="I8" s="16"/>
      <c r="J8" s="16"/>
    </row>
    <row r="9" spans="4:10" ht="12.75">
      <c r="D9" s="16"/>
      <c r="H9" s="17"/>
      <c r="I9" s="16"/>
      <c r="J9" s="16"/>
    </row>
    <row r="10" spans="3:9" ht="12.75" customHeight="1">
      <c r="C10" s="17"/>
      <c r="D10" s="16"/>
      <c r="I10" s="17"/>
    </row>
    <row r="11" ht="0.75" customHeight="1" hidden="1">
      <c r="I11" s="17"/>
    </row>
    <row r="12" ht="4.5" customHeight="1">
      <c r="I12" s="17"/>
    </row>
    <row r="13" ht="4.5" customHeight="1"/>
    <row r="14" ht="3.75" customHeight="1"/>
    <row r="15" spans="2:10" ht="13.5" customHeight="1">
      <c r="B15" s="18"/>
      <c r="C15" s="19"/>
      <c r="D15" s="19"/>
      <c r="E15" s="20"/>
      <c r="F15" s="21"/>
      <c r="G15" s="22"/>
      <c r="H15" s="23"/>
      <c r="I15" s="24" t="s">
        <v>398</v>
      </c>
      <c r="J15" s="25"/>
    </row>
    <row r="16" spans="2:10" ht="15" customHeight="1">
      <c r="B16" s="26" t="s">
        <v>399</v>
      </c>
      <c r="C16" s="27"/>
      <c r="D16" s="28">
        <v>15</v>
      </c>
      <c r="E16" s="29" t="s">
        <v>400</v>
      </c>
      <c r="F16" s="30"/>
      <c r="G16" s="31"/>
      <c r="H16" s="181">
        <f>CEILING(G38,1)</f>
        <v>0</v>
      </c>
      <c r="I16" s="182"/>
      <c r="J16" s="32"/>
    </row>
    <row r="17" spans="2:10" ht="12.75">
      <c r="B17" s="26" t="s">
        <v>401</v>
      </c>
      <c r="C17" s="27"/>
      <c r="D17" s="28">
        <f>SazbaDPH1</f>
        <v>15</v>
      </c>
      <c r="E17" s="29" t="s">
        <v>400</v>
      </c>
      <c r="F17" s="33"/>
      <c r="G17" s="34"/>
      <c r="H17" s="183">
        <f>ROUND(H16*D17/100,1)</f>
        <v>0</v>
      </c>
      <c r="I17" s="184"/>
      <c r="J17" s="35"/>
    </row>
    <row r="18" spans="2:10" ht="12.75">
      <c r="B18" s="26" t="s">
        <v>399</v>
      </c>
      <c r="C18" s="27"/>
      <c r="D18" s="28">
        <v>21</v>
      </c>
      <c r="E18" s="29" t="s">
        <v>400</v>
      </c>
      <c r="F18" s="33"/>
      <c r="G18" s="34"/>
      <c r="H18" s="183">
        <f>H38</f>
        <v>0</v>
      </c>
      <c r="I18" s="184"/>
      <c r="J18" s="35"/>
    </row>
    <row r="19" spans="2:10" ht="13.8" thickBot="1">
      <c r="B19" s="26" t="s">
        <v>401</v>
      </c>
      <c r="C19" s="27"/>
      <c r="D19" s="28">
        <f>SazbaDPH2</f>
        <v>21</v>
      </c>
      <c r="E19" s="29" t="s">
        <v>400</v>
      </c>
      <c r="F19" s="36"/>
      <c r="G19" s="37"/>
      <c r="H19" s="185">
        <f>I38</f>
        <v>0</v>
      </c>
      <c r="I19" s="186"/>
      <c r="J19" s="35"/>
    </row>
    <row r="20" spans="2:10" ht="16.2" thickBot="1">
      <c r="B20" s="38" t="s">
        <v>402</v>
      </c>
      <c r="C20" s="39"/>
      <c r="D20" s="39"/>
      <c r="E20" s="40"/>
      <c r="F20" s="41"/>
      <c r="G20" s="42"/>
      <c r="H20" s="179">
        <f>SUM(SUM(H16:I19))</f>
        <v>0</v>
      </c>
      <c r="I20" s="180"/>
      <c r="J20" s="43"/>
    </row>
    <row r="23" ht="1.5" customHeight="1"/>
    <row r="24" spans="2:11" ht="15.75" customHeight="1">
      <c r="B24" s="12" t="s">
        <v>403</v>
      </c>
      <c r="C24" s="44"/>
      <c r="D24" s="44"/>
      <c r="E24" s="44"/>
      <c r="F24" s="44"/>
      <c r="G24" s="44"/>
      <c r="H24" s="44"/>
      <c r="I24" s="44"/>
      <c r="J24" s="44"/>
      <c r="K24" s="45"/>
    </row>
    <row r="25" ht="5.25" customHeight="1">
      <c r="K25" s="45"/>
    </row>
    <row r="26" spans="2:9" ht="24" customHeight="1">
      <c r="B26" s="46" t="s">
        <v>404</v>
      </c>
      <c r="C26" s="47"/>
      <c r="D26" s="47"/>
      <c r="E26" s="48"/>
      <c r="F26" s="166" t="s">
        <v>405</v>
      </c>
      <c r="G26" s="164" t="str">
        <f>CONCATENATE("Základ DPH ",SazbaDPH1," %")</f>
        <v>Základ DPH 15 %</v>
      </c>
      <c r="H26" s="49" t="str">
        <f>CONCATENATE("Základ DPH ",SazbaDPH2," %")</f>
        <v>Základ DPH 21 %</v>
      </c>
      <c r="I26" s="50" t="s">
        <v>406</v>
      </c>
    </row>
    <row r="27" spans="2:9" ht="12.75">
      <c r="B27" s="51" t="s">
        <v>394</v>
      </c>
      <c r="C27" s="52"/>
      <c r="D27" s="53"/>
      <c r="E27" s="54"/>
      <c r="F27" s="167"/>
      <c r="G27" s="55"/>
      <c r="H27" s="56"/>
      <c r="I27" s="56"/>
    </row>
    <row r="28" spans="2:9" ht="12.75">
      <c r="B28" s="57"/>
      <c r="C28" s="176" t="str">
        <f>'I.etapa D.1.1a+b '!D4</f>
        <v>D.1.1a+b Architektonicko-stavební řešení, sanace vlhkého zd</v>
      </c>
      <c r="D28" s="59"/>
      <c r="E28" s="60"/>
      <c r="F28" s="168">
        <f>G28+H28+I28</f>
        <v>0</v>
      </c>
      <c r="G28" s="61">
        <v>0</v>
      </c>
      <c r="H28" s="63">
        <f>'I.etapa D.1.1a+b '!G515</f>
        <v>0</v>
      </c>
      <c r="I28" s="63">
        <f>(G28*SazbaDPH1)/100+(H28*SazbaDPH2)/100</f>
        <v>0</v>
      </c>
    </row>
    <row r="29" spans="2:9" ht="12.75">
      <c r="B29" s="57"/>
      <c r="C29" s="176" t="str">
        <f>'I.etapa D.1.4b '!D4</f>
        <v>D.1.4b Elektroinstalace</v>
      </c>
      <c r="D29" s="59"/>
      <c r="E29" s="60"/>
      <c r="F29" s="168">
        <f>G29+H29+I29</f>
        <v>0</v>
      </c>
      <c r="G29" s="61">
        <v>0</v>
      </c>
      <c r="H29" s="63">
        <f>'I.etapa D.1.4b '!G28</f>
        <v>0</v>
      </c>
      <c r="I29" s="63">
        <f>(G29*SazbaDPH1)/100+(H29*SazbaDPH2)/100</f>
        <v>0</v>
      </c>
    </row>
    <row r="30" spans="2:9" ht="12.75">
      <c r="B30" s="57"/>
      <c r="C30" s="176" t="str">
        <f>'I.etapa D.1.4c '!D4</f>
        <v>D.1.4c Ústřední vytápění</v>
      </c>
      <c r="D30" s="59"/>
      <c r="E30" s="60"/>
      <c r="F30" s="168">
        <f>G30+H30+I30</f>
        <v>0</v>
      </c>
      <c r="G30" s="61">
        <v>0</v>
      </c>
      <c r="H30" s="63">
        <f>'I.etapa D.1.4c '!G16</f>
        <v>0</v>
      </c>
      <c r="I30" s="63">
        <f>(G30*SazbaDPH1)/100+(H30*SazbaDPH2)/100</f>
        <v>0</v>
      </c>
    </row>
    <row r="31" spans="2:9" ht="12.75">
      <c r="B31" s="170"/>
      <c r="C31" s="178" t="s">
        <v>393</v>
      </c>
      <c r="D31" s="171"/>
      <c r="E31" s="172"/>
      <c r="F31" s="173">
        <f>G31+H31+I31</f>
        <v>0</v>
      </c>
      <c r="G31" s="174">
        <v>0</v>
      </c>
      <c r="H31" s="175">
        <f>'I.etapa VRN'!G25</f>
        <v>0</v>
      </c>
      <c r="I31" s="175">
        <f>(G31*SazbaDPH1)/100+(H31*SazbaDPH2)/100</f>
        <v>0</v>
      </c>
    </row>
    <row r="32" spans="2:9" ht="12.75">
      <c r="B32" s="57" t="s">
        <v>151</v>
      </c>
      <c r="C32" s="58"/>
      <c r="D32" s="59"/>
      <c r="E32" s="60"/>
      <c r="F32" s="168"/>
      <c r="G32" s="61"/>
      <c r="H32" s="62"/>
      <c r="I32" s="63"/>
    </row>
    <row r="33" spans="2:9" ht="12.75">
      <c r="B33" s="57"/>
      <c r="C33" s="176" t="str">
        <f>'II.etapa D.2.1a+b '!D4</f>
        <v>D.2.1a+b Architektonicko-stavební řešení, sanace vlhkého zd</v>
      </c>
      <c r="D33" s="59"/>
      <c r="E33" s="60"/>
      <c r="F33" s="168">
        <f>G33+H33+I33</f>
        <v>0</v>
      </c>
      <c r="G33" s="61">
        <v>0</v>
      </c>
      <c r="H33" s="62">
        <f>'II.etapa D.2.1a+b '!G686</f>
        <v>0</v>
      </c>
      <c r="I33" s="63">
        <f>G33*SazbaDPH1/100+H33*SazbaDPH2/100</f>
        <v>0</v>
      </c>
    </row>
    <row r="34" spans="2:9" ht="12.75">
      <c r="B34" s="57"/>
      <c r="C34" s="176" t="str">
        <f>'II.etapa D.2.4a '!D4</f>
        <v>D.2.4a Zdravotnětechnické instalace</v>
      </c>
      <c r="D34" s="59"/>
      <c r="E34" s="60"/>
      <c r="F34" s="168">
        <f>G34+H34+I34</f>
        <v>0</v>
      </c>
      <c r="G34" s="61">
        <v>0</v>
      </c>
      <c r="H34" s="62">
        <f>'II.etapa D.2.4a '!G91</f>
        <v>0</v>
      </c>
      <c r="I34" s="63">
        <f>G34*SazbaDPH1/100+H34*SazbaDPH2/100</f>
        <v>0</v>
      </c>
    </row>
    <row r="35" spans="2:9" ht="12.75">
      <c r="B35" s="57"/>
      <c r="C35" s="176" t="str">
        <f>'II.etapa D.2.4b '!D4</f>
        <v>D.2.4b Elektroinstalace</v>
      </c>
      <c r="D35" s="59"/>
      <c r="E35" s="60"/>
      <c r="F35" s="168">
        <f>G35+H35+I35</f>
        <v>0</v>
      </c>
      <c r="G35" s="61">
        <v>0</v>
      </c>
      <c r="H35" s="62">
        <f>'II.etapa D.2.4b '!G69</f>
        <v>0</v>
      </c>
      <c r="I35" s="63">
        <f>G35*SazbaDPH1/100+H35*SazbaDPH2/100</f>
        <v>0</v>
      </c>
    </row>
    <row r="36" spans="2:9" ht="12.75">
      <c r="B36" s="57"/>
      <c r="C36" s="176" t="str">
        <f>'II.etapa D.2.4c '!D4</f>
        <v>D.2.4c Ústřední vytápění</v>
      </c>
      <c r="D36" s="59"/>
      <c r="E36" s="60"/>
      <c r="F36" s="168">
        <f>G36+H36+I36</f>
        <v>0</v>
      </c>
      <c r="G36" s="61">
        <v>0</v>
      </c>
      <c r="H36" s="62">
        <f>'II.etapa D.2.4c '!G17</f>
        <v>0</v>
      </c>
      <c r="I36" s="63">
        <f>G36*SazbaDPH1/100+H36*SazbaDPH2/100</f>
        <v>0</v>
      </c>
    </row>
    <row r="37" spans="2:9" ht="12.75">
      <c r="B37" s="57"/>
      <c r="C37" s="177" t="s">
        <v>393</v>
      </c>
      <c r="D37" s="59"/>
      <c r="E37" s="60"/>
      <c r="F37" s="168">
        <f>G37+H37+I37</f>
        <v>0</v>
      </c>
      <c r="G37" s="61">
        <v>0</v>
      </c>
      <c r="H37" s="62">
        <f>'II.etapa VRN '!G23</f>
        <v>0</v>
      </c>
      <c r="I37" s="63">
        <f>G37*SazbaDPH1/100+H37*SazbaDPH2/100</f>
        <v>0</v>
      </c>
    </row>
    <row r="38" spans="2:9" ht="17.25" customHeight="1">
      <c r="B38" s="64" t="s">
        <v>407</v>
      </c>
      <c r="C38" s="65"/>
      <c r="D38" s="66"/>
      <c r="E38" s="67"/>
      <c r="F38" s="169">
        <f>SUM(F27:F37)</f>
        <v>0</v>
      </c>
      <c r="G38" s="165">
        <f>SUM(G27:G37)</f>
        <v>0</v>
      </c>
      <c r="H38" s="68">
        <f>SUM(H27:H37)</f>
        <v>0</v>
      </c>
      <c r="I38" s="68">
        <f>SUM(I27:I37)</f>
        <v>0</v>
      </c>
    </row>
    <row r="39" spans="2:10" ht="12.75">
      <c r="B39" s="69"/>
      <c r="C39" s="69"/>
      <c r="D39" s="69"/>
      <c r="E39" s="69"/>
      <c r="F39" s="69"/>
      <c r="G39" s="69"/>
      <c r="H39" s="69"/>
      <c r="I39" s="69"/>
      <c r="J39" s="69"/>
    </row>
    <row r="40" spans="2:10" ht="12.75">
      <c r="B40" s="69"/>
      <c r="C40" s="69"/>
      <c r="D40" s="69"/>
      <c r="E40" s="69"/>
      <c r="F40" s="69"/>
      <c r="G40" s="69"/>
      <c r="H40" s="69"/>
      <c r="I40" s="69"/>
      <c r="J40" s="69"/>
    </row>
    <row r="41" spans="2:10" ht="12.75">
      <c r="B41" s="69"/>
      <c r="C41" s="69"/>
      <c r="D41" s="69"/>
      <c r="E41" s="69"/>
      <c r="F41" s="69"/>
      <c r="G41" s="69"/>
      <c r="H41" s="69"/>
      <c r="I41" s="69"/>
      <c r="J41" s="69"/>
    </row>
    <row r="42" spans="2:10" ht="12.75">
      <c r="B42" s="69"/>
      <c r="C42" s="69"/>
      <c r="D42" s="69"/>
      <c r="E42" s="69"/>
      <c r="F42" s="69"/>
      <c r="G42" s="69"/>
      <c r="H42" s="69"/>
      <c r="I42" s="69"/>
      <c r="J42" s="69"/>
    </row>
    <row r="43" spans="2:10" ht="12.75">
      <c r="B43" s="69"/>
      <c r="C43" s="69"/>
      <c r="D43" s="69"/>
      <c r="E43" s="69"/>
      <c r="F43" s="69"/>
      <c r="G43" s="69"/>
      <c r="H43" s="69"/>
      <c r="I43" s="69"/>
      <c r="J43" s="69"/>
    </row>
  </sheetData>
  <mergeCells count="5">
    <mergeCell ref="H20:I20"/>
    <mergeCell ref="H16:I16"/>
    <mergeCell ref="H17:I17"/>
    <mergeCell ref="H18:I18"/>
    <mergeCell ref="H19:I19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01"/>
  <sheetViews>
    <sheetView showGridLines="0" showZeros="0" workbookViewId="0" topLeftCell="A1">
      <selection activeCell="F8" sqref="F8:F22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151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393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361</v>
      </c>
      <c r="C7" s="99" t="s">
        <v>180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362</v>
      </c>
      <c r="C8" s="110" t="s">
        <v>363</v>
      </c>
      <c r="D8" s="111" t="s">
        <v>364</v>
      </c>
      <c r="E8" s="112">
        <v>1</v>
      </c>
      <c r="F8" s="113"/>
      <c r="G8" s="114">
        <f aca="true" t="shared" si="0" ref="G8:G21">E8*F8</f>
        <v>0</v>
      </c>
      <c r="H8" s="115">
        <v>0</v>
      </c>
      <c r="I8" s="116">
        <f aca="true" t="shared" si="1" ref="I8:I21">E8*H8</f>
        <v>0</v>
      </c>
      <c r="J8" s="115"/>
      <c r="K8" s="116">
        <f aca="true" t="shared" si="2" ref="K8:K21">E8*J8</f>
        <v>0</v>
      </c>
      <c r="O8" s="107"/>
      <c r="Z8" s="117"/>
      <c r="AA8" s="117">
        <v>12</v>
      </c>
      <c r="AB8" s="117">
        <v>0</v>
      </c>
      <c r="AC8" s="117">
        <v>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12</v>
      </c>
      <c r="CB8" s="117">
        <v>0</v>
      </c>
      <c r="CZ8" s="70">
        <v>1</v>
      </c>
    </row>
    <row r="9" spans="1:104" ht="12.75">
      <c r="A9" s="108">
        <v>2</v>
      </c>
      <c r="B9" s="109" t="s">
        <v>365</v>
      </c>
      <c r="C9" s="110" t="s">
        <v>431</v>
      </c>
      <c r="D9" s="111" t="s">
        <v>364</v>
      </c>
      <c r="E9" s="112">
        <v>1</v>
      </c>
      <c r="F9" s="113"/>
      <c r="G9" s="114">
        <f t="shared" si="0"/>
        <v>0</v>
      </c>
      <c r="H9" s="115">
        <v>0</v>
      </c>
      <c r="I9" s="116">
        <f t="shared" si="1"/>
        <v>0</v>
      </c>
      <c r="J9" s="115"/>
      <c r="K9" s="116">
        <f t="shared" si="2"/>
        <v>0</v>
      </c>
      <c r="O9" s="107"/>
      <c r="Z9" s="117"/>
      <c r="AA9" s="117">
        <v>12</v>
      </c>
      <c r="AB9" s="117">
        <v>0</v>
      </c>
      <c r="AC9" s="117">
        <v>3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CA9" s="117">
        <v>12</v>
      </c>
      <c r="CB9" s="117">
        <v>0</v>
      </c>
      <c r="CZ9" s="70">
        <v>1</v>
      </c>
    </row>
    <row r="10" spans="1:104" ht="12.75">
      <c r="A10" s="108">
        <v>3</v>
      </c>
      <c r="B10" s="109" t="s">
        <v>366</v>
      </c>
      <c r="C10" s="110" t="s">
        <v>434</v>
      </c>
      <c r="D10" s="111" t="s">
        <v>364</v>
      </c>
      <c r="E10" s="112">
        <v>1</v>
      </c>
      <c r="F10" s="113"/>
      <c r="G10" s="114">
        <f t="shared" si="0"/>
        <v>0</v>
      </c>
      <c r="H10" s="115">
        <v>0</v>
      </c>
      <c r="I10" s="116">
        <f t="shared" si="1"/>
        <v>0</v>
      </c>
      <c r="J10" s="115"/>
      <c r="K10" s="116">
        <f t="shared" si="2"/>
        <v>0</v>
      </c>
      <c r="O10" s="107"/>
      <c r="Z10" s="117"/>
      <c r="AA10" s="117">
        <v>12</v>
      </c>
      <c r="AB10" s="117">
        <v>0</v>
      </c>
      <c r="AC10" s="117">
        <v>30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12</v>
      </c>
      <c r="CB10" s="117">
        <v>0</v>
      </c>
      <c r="CZ10" s="70">
        <v>1</v>
      </c>
    </row>
    <row r="11" spans="1:104" ht="12.75">
      <c r="A11" s="108">
        <v>4</v>
      </c>
      <c r="B11" s="109" t="s">
        <v>367</v>
      </c>
      <c r="C11" s="110" t="s">
        <v>368</v>
      </c>
      <c r="D11" s="111" t="s">
        <v>364</v>
      </c>
      <c r="E11" s="112">
        <v>1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/>
      <c r="K11" s="116">
        <f t="shared" si="2"/>
        <v>0</v>
      </c>
      <c r="O11" s="107"/>
      <c r="Z11" s="117"/>
      <c r="AA11" s="117">
        <v>12</v>
      </c>
      <c r="AB11" s="117">
        <v>0</v>
      </c>
      <c r="AC11" s="117">
        <v>6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12</v>
      </c>
      <c r="CB11" s="117">
        <v>0</v>
      </c>
      <c r="CZ11" s="70">
        <v>1</v>
      </c>
    </row>
    <row r="12" spans="1:104" ht="12.75">
      <c r="A12" s="108">
        <v>5</v>
      </c>
      <c r="B12" s="109" t="s">
        <v>369</v>
      </c>
      <c r="C12" s="110" t="s">
        <v>370</v>
      </c>
      <c r="D12" s="111" t="s">
        <v>364</v>
      </c>
      <c r="E12" s="112">
        <v>1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/>
      <c r="K12" s="116">
        <f t="shared" si="2"/>
        <v>0</v>
      </c>
      <c r="O12" s="107"/>
      <c r="Z12" s="117"/>
      <c r="AA12" s="117">
        <v>12</v>
      </c>
      <c r="AB12" s="117">
        <v>0</v>
      </c>
      <c r="AC12" s="117">
        <v>7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12</v>
      </c>
      <c r="CB12" s="117">
        <v>0</v>
      </c>
      <c r="CZ12" s="70">
        <v>1</v>
      </c>
    </row>
    <row r="13" spans="1:104" ht="12.75">
      <c r="A13" s="108">
        <v>6</v>
      </c>
      <c r="B13" s="109" t="s">
        <v>371</v>
      </c>
      <c r="C13" s="110" t="s">
        <v>372</v>
      </c>
      <c r="D13" s="111" t="s">
        <v>364</v>
      </c>
      <c r="E13" s="112">
        <v>1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/>
      <c r="K13" s="116">
        <f t="shared" si="2"/>
        <v>0</v>
      </c>
      <c r="O13" s="107"/>
      <c r="Z13" s="117"/>
      <c r="AA13" s="117">
        <v>12</v>
      </c>
      <c r="AB13" s="117">
        <v>0</v>
      </c>
      <c r="AC13" s="117">
        <v>8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12</v>
      </c>
      <c r="CB13" s="117">
        <v>0</v>
      </c>
      <c r="CZ13" s="70">
        <v>1</v>
      </c>
    </row>
    <row r="14" spans="1:104" ht="12.75">
      <c r="A14" s="108">
        <v>7</v>
      </c>
      <c r="B14" s="109" t="s">
        <v>373</v>
      </c>
      <c r="C14" s="110" t="s">
        <v>374</v>
      </c>
      <c r="D14" s="111" t="s">
        <v>364</v>
      </c>
      <c r="E14" s="112">
        <v>1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/>
      <c r="K14" s="116">
        <f t="shared" si="2"/>
        <v>0</v>
      </c>
      <c r="O14" s="107"/>
      <c r="Z14" s="117"/>
      <c r="AA14" s="117">
        <v>12</v>
      </c>
      <c r="AB14" s="117">
        <v>0</v>
      </c>
      <c r="AC14" s="117">
        <v>9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12</v>
      </c>
      <c r="CB14" s="117">
        <v>0</v>
      </c>
      <c r="CZ14" s="70">
        <v>1</v>
      </c>
    </row>
    <row r="15" spans="1:104" ht="12.75">
      <c r="A15" s="108">
        <v>8</v>
      </c>
      <c r="B15" s="109" t="s">
        <v>375</v>
      </c>
      <c r="C15" s="110" t="s">
        <v>376</v>
      </c>
      <c r="D15" s="111" t="s">
        <v>364</v>
      </c>
      <c r="E15" s="112">
        <v>1</v>
      </c>
      <c r="F15" s="113"/>
      <c r="G15" s="114">
        <f t="shared" si="0"/>
        <v>0</v>
      </c>
      <c r="H15" s="115">
        <v>0</v>
      </c>
      <c r="I15" s="116">
        <f t="shared" si="1"/>
        <v>0</v>
      </c>
      <c r="J15" s="115"/>
      <c r="K15" s="116">
        <f t="shared" si="2"/>
        <v>0</v>
      </c>
      <c r="O15" s="107"/>
      <c r="Z15" s="117"/>
      <c r="AA15" s="117">
        <v>12</v>
      </c>
      <c r="AB15" s="117">
        <v>0</v>
      </c>
      <c r="AC15" s="117">
        <v>10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12</v>
      </c>
      <c r="CB15" s="117">
        <v>0</v>
      </c>
      <c r="CZ15" s="70">
        <v>1</v>
      </c>
    </row>
    <row r="16" spans="1:104" ht="12.75">
      <c r="A16" s="108">
        <v>9</v>
      </c>
      <c r="B16" s="109" t="s">
        <v>377</v>
      </c>
      <c r="C16" s="110" t="s">
        <v>378</v>
      </c>
      <c r="D16" s="111" t="s">
        <v>364</v>
      </c>
      <c r="E16" s="112">
        <v>1</v>
      </c>
      <c r="F16" s="113"/>
      <c r="G16" s="114">
        <f t="shared" si="0"/>
        <v>0</v>
      </c>
      <c r="H16" s="115">
        <v>0</v>
      </c>
      <c r="I16" s="116">
        <f t="shared" si="1"/>
        <v>0</v>
      </c>
      <c r="J16" s="115"/>
      <c r="K16" s="116">
        <f t="shared" si="2"/>
        <v>0</v>
      </c>
      <c r="O16" s="107"/>
      <c r="Z16" s="117"/>
      <c r="AA16" s="117">
        <v>12</v>
      </c>
      <c r="AB16" s="117">
        <v>0</v>
      </c>
      <c r="AC16" s="117">
        <v>11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CA16" s="117">
        <v>12</v>
      </c>
      <c r="CB16" s="117">
        <v>0</v>
      </c>
      <c r="CZ16" s="70">
        <v>1</v>
      </c>
    </row>
    <row r="17" spans="1:104" ht="12.75">
      <c r="A17" s="108">
        <v>10</v>
      </c>
      <c r="B17" s="109" t="s">
        <v>379</v>
      </c>
      <c r="C17" s="110" t="s">
        <v>380</v>
      </c>
      <c r="D17" s="111" t="s">
        <v>364</v>
      </c>
      <c r="E17" s="112">
        <v>1</v>
      </c>
      <c r="F17" s="113"/>
      <c r="G17" s="114">
        <f t="shared" si="0"/>
        <v>0</v>
      </c>
      <c r="H17" s="115">
        <v>0</v>
      </c>
      <c r="I17" s="116">
        <f t="shared" si="1"/>
        <v>0</v>
      </c>
      <c r="J17" s="115"/>
      <c r="K17" s="116">
        <f t="shared" si="2"/>
        <v>0</v>
      </c>
      <c r="O17" s="107"/>
      <c r="Z17" s="117"/>
      <c r="AA17" s="117">
        <v>12</v>
      </c>
      <c r="AB17" s="117">
        <v>0</v>
      </c>
      <c r="AC17" s="117">
        <v>13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CA17" s="117">
        <v>12</v>
      </c>
      <c r="CB17" s="117">
        <v>0</v>
      </c>
      <c r="CZ17" s="70">
        <v>1</v>
      </c>
    </row>
    <row r="18" spans="1:104" ht="12.75">
      <c r="A18" s="108">
        <v>11</v>
      </c>
      <c r="B18" s="109" t="s">
        <v>381</v>
      </c>
      <c r="C18" s="110" t="s">
        <v>382</v>
      </c>
      <c r="D18" s="111" t="s">
        <v>364</v>
      </c>
      <c r="E18" s="112">
        <v>1</v>
      </c>
      <c r="F18" s="113"/>
      <c r="G18" s="114">
        <f t="shared" si="0"/>
        <v>0</v>
      </c>
      <c r="H18" s="115">
        <v>0</v>
      </c>
      <c r="I18" s="116">
        <f t="shared" si="1"/>
        <v>0</v>
      </c>
      <c r="J18" s="115"/>
      <c r="K18" s="116">
        <f t="shared" si="2"/>
        <v>0</v>
      </c>
      <c r="O18" s="107"/>
      <c r="Z18" s="117"/>
      <c r="AA18" s="117">
        <v>12</v>
      </c>
      <c r="AB18" s="117">
        <v>0</v>
      </c>
      <c r="AC18" s="117">
        <v>14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CA18" s="117">
        <v>12</v>
      </c>
      <c r="CB18" s="117">
        <v>0</v>
      </c>
      <c r="CZ18" s="70">
        <v>1</v>
      </c>
    </row>
    <row r="19" spans="1:104" ht="12.75">
      <c r="A19" s="108">
        <v>12</v>
      </c>
      <c r="B19" s="109" t="s">
        <v>386</v>
      </c>
      <c r="C19" s="110" t="s">
        <v>387</v>
      </c>
      <c r="D19" s="111" t="s">
        <v>385</v>
      </c>
      <c r="E19" s="112">
        <v>1</v>
      </c>
      <c r="F19" s="113"/>
      <c r="G19" s="114">
        <f t="shared" si="0"/>
        <v>0</v>
      </c>
      <c r="H19" s="115">
        <v>0</v>
      </c>
      <c r="I19" s="116">
        <f t="shared" si="1"/>
        <v>0</v>
      </c>
      <c r="J19" s="115"/>
      <c r="K19" s="116">
        <f t="shared" si="2"/>
        <v>0</v>
      </c>
      <c r="O19" s="107"/>
      <c r="Z19" s="117"/>
      <c r="AA19" s="117">
        <v>12</v>
      </c>
      <c r="AB19" s="117">
        <v>0</v>
      </c>
      <c r="AC19" s="117">
        <v>27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CA19" s="117">
        <v>12</v>
      </c>
      <c r="CB19" s="117">
        <v>0</v>
      </c>
      <c r="CZ19" s="70">
        <v>1</v>
      </c>
    </row>
    <row r="20" spans="1:104" ht="12.75">
      <c r="A20" s="108">
        <v>13</v>
      </c>
      <c r="B20" s="109" t="s">
        <v>389</v>
      </c>
      <c r="C20" s="110" t="s">
        <v>390</v>
      </c>
      <c r="D20" s="111" t="s">
        <v>364</v>
      </c>
      <c r="E20" s="112">
        <v>1</v>
      </c>
      <c r="F20" s="113"/>
      <c r="G20" s="114">
        <f t="shared" si="0"/>
        <v>0</v>
      </c>
      <c r="H20" s="115">
        <v>0</v>
      </c>
      <c r="I20" s="116">
        <f t="shared" si="1"/>
        <v>0</v>
      </c>
      <c r="J20" s="115"/>
      <c r="K20" s="116">
        <f t="shared" si="2"/>
        <v>0</v>
      </c>
      <c r="O20" s="107"/>
      <c r="Z20" s="117"/>
      <c r="AA20" s="117">
        <v>12</v>
      </c>
      <c r="AB20" s="117">
        <v>0</v>
      </c>
      <c r="AC20" s="117">
        <v>28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CA20" s="117">
        <v>12</v>
      </c>
      <c r="CB20" s="117">
        <v>0</v>
      </c>
      <c r="CZ20" s="70">
        <v>1</v>
      </c>
    </row>
    <row r="21" spans="1:104" ht="12.75">
      <c r="A21" s="108">
        <v>14</v>
      </c>
      <c r="B21" s="109" t="s">
        <v>391</v>
      </c>
      <c r="C21" s="110" t="s">
        <v>392</v>
      </c>
      <c r="D21" s="111" t="s">
        <v>385</v>
      </c>
      <c r="E21" s="112">
        <v>1</v>
      </c>
      <c r="F21" s="113"/>
      <c r="G21" s="114">
        <f t="shared" si="0"/>
        <v>0</v>
      </c>
      <c r="H21" s="115">
        <v>0</v>
      </c>
      <c r="I21" s="116">
        <f t="shared" si="1"/>
        <v>0</v>
      </c>
      <c r="J21" s="115"/>
      <c r="K21" s="116">
        <f t="shared" si="2"/>
        <v>0</v>
      </c>
      <c r="O21" s="107"/>
      <c r="Z21" s="117"/>
      <c r="AA21" s="117">
        <v>12</v>
      </c>
      <c r="AB21" s="117">
        <v>0</v>
      </c>
      <c r="AC21" s="117">
        <v>26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CA21" s="117">
        <v>12</v>
      </c>
      <c r="CB21" s="117">
        <v>0</v>
      </c>
      <c r="CZ21" s="70">
        <v>1</v>
      </c>
    </row>
    <row r="22" spans="1:63" ht="12.75">
      <c r="A22" s="128" t="s">
        <v>427</v>
      </c>
      <c r="B22" s="129" t="s">
        <v>361</v>
      </c>
      <c r="C22" s="130" t="s">
        <v>180</v>
      </c>
      <c r="D22" s="131"/>
      <c r="E22" s="132"/>
      <c r="F22" s="132"/>
      <c r="G22" s="133">
        <f>SUM(G7:G21)</f>
        <v>0</v>
      </c>
      <c r="H22" s="134"/>
      <c r="I22" s="135">
        <f>SUM(I7:I21)</f>
        <v>0</v>
      </c>
      <c r="J22" s="136"/>
      <c r="K22" s="135">
        <f>SUM(K7:K21)</f>
        <v>0</v>
      </c>
      <c r="O22" s="107"/>
      <c r="X22" s="137">
        <f>K22</f>
        <v>0</v>
      </c>
      <c r="Y22" s="137">
        <f>I22</f>
        <v>0</v>
      </c>
      <c r="Z22" s="138">
        <f>G22</f>
        <v>0</v>
      </c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39"/>
      <c r="BB22" s="139"/>
      <c r="BC22" s="139"/>
      <c r="BD22" s="139"/>
      <c r="BE22" s="139"/>
      <c r="BF22" s="139"/>
      <c r="BG22" s="117"/>
      <c r="BH22" s="117"/>
      <c r="BI22" s="117"/>
      <c r="BJ22" s="117"/>
      <c r="BK22" s="117"/>
    </row>
    <row r="23" spans="1:58" ht="12.75">
      <c r="A23" s="140" t="s">
        <v>428</v>
      </c>
      <c r="B23" s="141" t="s">
        <v>429</v>
      </c>
      <c r="C23" s="142"/>
      <c r="D23" s="143"/>
      <c r="E23" s="144"/>
      <c r="F23" s="144"/>
      <c r="G23" s="145">
        <f>SUM(Z7:Z23)</f>
        <v>0</v>
      </c>
      <c r="H23" s="146"/>
      <c r="I23" s="147">
        <f>SUM(Y7:Y23)</f>
        <v>0</v>
      </c>
      <c r="J23" s="146"/>
      <c r="K23" s="147">
        <f>SUM(X7:X23)</f>
        <v>0</v>
      </c>
      <c r="O23" s="107"/>
      <c r="BA23" s="148"/>
      <c r="BB23" s="148"/>
      <c r="BC23" s="148"/>
      <c r="BD23" s="148"/>
      <c r="BE23" s="148"/>
      <c r="BF23" s="148"/>
    </row>
    <row r="24" ht="12.75">
      <c r="E24" s="70"/>
    </row>
    <row r="25" ht="12.75">
      <c r="E25" s="70"/>
    </row>
    <row r="26" ht="12.75">
      <c r="E26" s="70"/>
    </row>
    <row r="27" spans="3:5" ht="12.75">
      <c r="C27" s="126"/>
      <c r="E27" s="70"/>
    </row>
    <row r="28" ht="12.75">
      <c r="E28" s="70"/>
    </row>
    <row r="29" ht="12.75">
      <c r="E29" s="70"/>
    </row>
    <row r="30" ht="12.75">
      <c r="E30" s="70"/>
    </row>
    <row r="31" ht="12.75">
      <c r="E31" s="70"/>
    </row>
    <row r="32" ht="12.75">
      <c r="E32" s="70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spans="1:7" ht="12.75">
      <c r="A41" s="126"/>
      <c r="B41" s="126"/>
      <c r="C41" s="126"/>
      <c r="D41" s="126"/>
      <c r="E41" s="126"/>
      <c r="F41" s="126"/>
      <c r="G41" s="126"/>
    </row>
    <row r="42" spans="1:7" ht="12.75">
      <c r="A42" s="126"/>
      <c r="B42" s="126"/>
      <c r="C42" s="126"/>
      <c r="D42" s="126"/>
      <c r="E42" s="126"/>
      <c r="F42" s="126"/>
      <c r="G42" s="126"/>
    </row>
    <row r="43" spans="1:7" ht="12.75">
      <c r="A43" s="126"/>
      <c r="B43" s="126"/>
      <c r="C43" s="126"/>
      <c r="D43" s="126"/>
      <c r="E43" s="126"/>
      <c r="F43" s="126"/>
      <c r="G43" s="126"/>
    </row>
    <row r="44" spans="1:7" ht="12.75">
      <c r="A44" s="126"/>
      <c r="B44" s="126"/>
      <c r="C44" s="126"/>
      <c r="D44" s="126"/>
      <c r="E44" s="126"/>
      <c r="F44" s="126"/>
      <c r="G44" s="126"/>
    </row>
    <row r="45" ht="12.75">
      <c r="E45" s="70"/>
    </row>
    <row r="46" ht="12.75">
      <c r="E46" s="70"/>
    </row>
    <row r="47" ht="12.75">
      <c r="E47" s="70"/>
    </row>
    <row r="48" ht="12.75">
      <c r="E48" s="70"/>
    </row>
    <row r="49" ht="12.75">
      <c r="E49" s="70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  <row r="69" ht="12.75">
      <c r="E69" s="70"/>
    </row>
    <row r="70" ht="12.75">
      <c r="E70" s="70"/>
    </row>
    <row r="71" ht="12.75">
      <c r="E71" s="70"/>
    </row>
    <row r="72" ht="12.75">
      <c r="E72" s="70"/>
    </row>
    <row r="73" ht="12.75">
      <c r="E73" s="70"/>
    </row>
    <row r="74" ht="12.75">
      <c r="E74" s="70"/>
    </row>
    <row r="75" ht="12.75">
      <c r="E75" s="70"/>
    </row>
    <row r="76" spans="1:2" ht="12.75">
      <c r="A76" s="149"/>
      <c r="B76" s="149"/>
    </row>
    <row r="77" spans="1:7" ht="12.75">
      <c r="A77" s="126"/>
      <c r="B77" s="126"/>
      <c r="C77" s="150"/>
      <c r="D77" s="150"/>
      <c r="E77" s="151"/>
      <c r="F77" s="150"/>
      <c r="G77" s="152"/>
    </row>
    <row r="78" spans="1:7" ht="12.75">
      <c r="A78" s="153"/>
      <c r="B78" s="153"/>
      <c r="C78" s="126"/>
      <c r="D78" s="126"/>
      <c r="E78" s="154"/>
      <c r="F78" s="126"/>
      <c r="G78" s="126"/>
    </row>
    <row r="79" spans="1:7" ht="12.75">
      <c r="A79" s="126"/>
      <c r="B79" s="126"/>
      <c r="C79" s="126"/>
      <c r="D79" s="126"/>
      <c r="E79" s="154"/>
      <c r="F79" s="126"/>
      <c r="G79" s="126"/>
    </row>
    <row r="80" spans="1:7" ht="12.75">
      <c r="A80" s="126"/>
      <c r="B80" s="126"/>
      <c r="C80" s="126"/>
      <c r="D80" s="126"/>
      <c r="E80" s="154"/>
      <c r="F80" s="126"/>
      <c r="G80" s="126"/>
    </row>
    <row r="81" spans="1:7" ht="12.75">
      <c r="A81" s="126"/>
      <c r="B81" s="126"/>
      <c r="C81" s="126"/>
      <c r="D81" s="126"/>
      <c r="E81" s="154"/>
      <c r="F81" s="126"/>
      <c r="G81" s="126"/>
    </row>
    <row r="82" spans="1:7" ht="12.75">
      <c r="A82" s="126"/>
      <c r="B82" s="126"/>
      <c r="C82" s="126"/>
      <c r="D82" s="126"/>
      <c r="E82" s="154"/>
      <c r="F82" s="126"/>
      <c r="G82" s="126"/>
    </row>
    <row r="83" spans="1:7" ht="12.75">
      <c r="A83" s="126"/>
      <c r="B83" s="126"/>
      <c r="C83" s="126"/>
      <c r="D83" s="126"/>
      <c r="E83" s="154"/>
      <c r="F83" s="126"/>
      <c r="G83" s="126"/>
    </row>
    <row r="84" spans="1:7" ht="12.75">
      <c r="A84" s="126"/>
      <c r="B84" s="126"/>
      <c r="C84" s="126"/>
      <c r="D84" s="126"/>
      <c r="E84" s="154"/>
      <c r="F84" s="126"/>
      <c r="G84" s="126"/>
    </row>
    <row r="85" spans="1:7" ht="12.75">
      <c r="A85" s="126"/>
      <c r="B85" s="126"/>
      <c r="C85" s="126"/>
      <c r="D85" s="126"/>
      <c r="E85" s="154"/>
      <c r="F85" s="126"/>
      <c r="G85" s="126"/>
    </row>
    <row r="86" spans="1:7" ht="12.75">
      <c r="A86" s="126"/>
      <c r="B86" s="126"/>
      <c r="C86" s="126"/>
      <c r="D86" s="126"/>
      <c r="E86" s="154"/>
      <c r="F86" s="126"/>
      <c r="G86" s="126"/>
    </row>
    <row r="87" spans="1:7" ht="12.75">
      <c r="A87" s="126"/>
      <c r="B87" s="126"/>
      <c r="C87" s="126"/>
      <c r="D87" s="126"/>
      <c r="E87" s="154"/>
      <c r="F87" s="126"/>
      <c r="G87" s="126"/>
    </row>
    <row r="88" spans="1:7" ht="12.75">
      <c r="A88" s="126"/>
      <c r="B88" s="126"/>
      <c r="C88" s="126"/>
      <c r="D88" s="126"/>
      <c r="E88" s="154"/>
      <c r="F88" s="126"/>
      <c r="G88" s="126"/>
    </row>
    <row r="89" spans="1:7" ht="12.75">
      <c r="A89" s="126"/>
      <c r="B89" s="126"/>
      <c r="C89" s="126"/>
      <c r="D89" s="126"/>
      <c r="E89" s="154"/>
      <c r="F89" s="126"/>
      <c r="G89" s="126"/>
    </row>
    <row r="90" spans="1:7" ht="12.75">
      <c r="A90" s="126"/>
      <c r="B90" s="126"/>
      <c r="C90" s="126"/>
      <c r="D90" s="126"/>
      <c r="E90" s="154"/>
      <c r="F90" s="126"/>
      <c r="G90" s="126"/>
    </row>
    <row r="995" spans="1:7" ht="12.75">
      <c r="A995" s="155"/>
      <c r="B995" s="156"/>
      <c r="C995" s="157" t="s">
        <v>430</v>
      </c>
      <c r="D995" s="158"/>
      <c r="E995" s="159"/>
      <c r="F995" s="159"/>
      <c r="G995" s="160">
        <v>100000</v>
      </c>
    </row>
    <row r="996" spans="1:7" ht="12.75">
      <c r="A996" s="155"/>
      <c r="B996" s="156"/>
      <c r="C996" s="157" t="s">
        <v>431</v>
      </c>
      <c r="D996" s="158"/>
      <c r="E996" s="159"/>
      <c r="F996" s="159"/>
      <c r="G996" s="160">
        <v>100000</v>
      </c>
    </row>
    <row r="997" spans="1:7" ht="12.75">
      <c r="A997" s="155"/>
      <c r="B997" s="156"/>
      <c r="C997" s="157" t="s">
        <v>432</v>
      </c>
      <c r="D997" s="158"/>
      <c r="E997" s="159"/>
      <c r="F997" s="159"/>
      <c r="G997" s="160">
        <v>100000</v>
      </c>
    </row>
    <row r="998" spans="1:7" ht="12.75">
      <c r="A998" s="155"/>
      <c r="B998" s="156"/>
      <c r="C998" s="157" t="s">
        <v>433</v>
      </c>
      <c r="D998" s="158"/>
      <c r="E998" s="159"/>
      <c r="F998" s="159"/>
      <c r="G998" s="160">
        <v>100000</v>
      </c>
    </row>
    <row r="999" spans="1:7" ht="12.75">
      <c r="A999" s="155"/>
      <c r="B999" s="156"/>
      <c r="C999" s="157" t="s">
        <v>434</v>
      </c>
      <c r="D999" s="158"/>
      <c r="E999" s="159"/>
      <c r="F999" s="159"/>
      <c r="G999" s="160">
        <v>100000</v>
      </c>
    </row>
    <row r="1000" spans="1:7" ht="12.75">
      <c r="A1000" s="155"/>
      <c r="B1000" s="156"/>
      <c r="C1000" s="157" t="s">
        <v>435</v>
      </c>
      <c r="D1000" s="158"/>
      <c r="E1000" s="159"/>
      <c r="F1000" s="159"/>
      <c r="G1000" s="160">
        <v>100000</v>
      </c>
    </row>
    <row r="1001" spans="1:7" ht="12.75">
      <c r="A1001" s="155"/>
      <c r="B1001" s="156"/>
      <c r="C1001" s="157" t="s">
        <v>436</v>
      </c>
      <c r="D1001" s="158"/>
      <c r="E1001" s="159"/>
      <c r="F1001" s="159"/>
      <c r="G1001" s="160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93"/>
  <sheetViews>
    <sheetView showGridLines="0" showZeros="0" workbookViewId="0" topLeftCell="A493">
      <selection activeCell="F507" sqref="F507:F513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787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83" t="s">
        <v>788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423</v>
      </c>
      <c r="C7" s="99" t="s">
        <v>424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437</v>
      </c>
      <c r="C8" s="110" t="s">
        <v>438</v>
      </c>
      <c r="D8" s="111" t="s">
        <v>439</v>
      </c>
      <c r="E8" s="112">
        <v>4.1776</v>
      </c>
      <c r="F8" s="113"/>
      <c r="G8" s="114">
        <f>E8*F8</f>
        <v>0</v>
      </c>
      <c r="H8" s="115">
        <v>0</v>
      </c>
      <c r="I8" s="116">
        <f>E8*H8</f>
        <v>0</v>
      </c>
      <c r="J8" s="115">
        <v>0</v>
      </c>
      <c r="K8" s="116">
        <f>E8*J8</f>
        <v>0</v>
      </c>
      <c r="O8" s="107"/>
      <c r="Z8" s="117"/>
      <c r="AA8" s="117">
        <v>1</v>
      </c>
      <c r="AB8" s="117">
        <v>1</v>
      </c>
      <c r="AC8" s="117">
        <v>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1</v>
      </c>
      <c r="CZ8" s="70">
        <v>1</v>
      </c>
    </row>
    <row r="9" spans="1:63" ht="12.75">
      <c r="A9" s="118"/>
      <c r="B9" s="119"/>
      <c r="C9" s="187" t="s">
        <v>440</v>
      </c>
      <c r="D9" s="188"/>
      <c r="E9" s="122">
        <v>2.232</v>
      </c>
      <c r="F9" s="123"/>
      <c r="G9" s="124"/>
      <c r="H9" s="125"/>
      <c r="I9" s="120"/>
      <c r="J9" s="126"/>
      <c r="K9" s="120"/>
      <c r="M9" s="121" t="s">
        <v>440</v>
      </c>
      <c r="O9" s="10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27" t="str">
        <f>C8</f>
        <v>Naložení sypaniny</v>
      </c>
      <c r="BE9" s="117"/>
      <c r="BF9" s="117"/>
      <c r="BG9" s="117"/>
      <c r="BH9" s="117"/>
      <c r="BI9" s="117"/>
      <c r="BJ9" s="117"/>
      <c r="BK9" s="117"/>
    </row>
    <row r="10" spans="1:63" ht="12.75">
      <c r="A10" s="118"/>
      <c r="B10" s="119"/>
      <c r="C10" s="187" t="s">
        <v>441</v>
      </c>
      <c r="D10" s="188"/>
      <c r="E10" s="122">
        <v>1.9456</v>
      </c>
      <c r="F10" s="123"/>
      <c r="G10" s="124"/>
      <c r="H10" s="125"/>
      <c r="I10" s="120"/>
      <c r="J10" s="126"/>
      <c r="K10" s="120"/>
      <c r="M10" s="121" t="s">
        <v>441</v>
      </c>
      <c r="O10" s="10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27" t="str">
        <f>C9</f>
        <v>krycí izolace el. osmózy : 6,2*0,6*0,6</v>
      </c>
      <c r="BE10" s="117"/>
      <c r="BF10" s="117"/>
      <c r="BG10" s="117"/>
      <c r="BH10" s="117"/>
      <c r="BI10" s="117"/>
      <c r="BJ10" s="117"/>
      <c r="BK10" s="117"/>
    </row>
    <row r="11" spans="1:104" ht="12.75">
      <c r="A11" s="108">
        <v>2</v>
      </c>
      <c r="B11" s="109" t="s">
        <v>425</v>
      </c>
      <c r="C11" s="110" t="s">
        <v>442</v>
      </c>
      <c r="D11" s="111" t="s">
        <v>426</v>
      </c>
      <c r="E11" s="112">
        <v>20.13</v>
      </c>
      <c r="F11" s="113"/>
      <c r="G11" s="114">
        <f>E11*F11</f>
        <v>0</v>
      </c>
      <c r="H11" s="115">
        <v>0</v>
      </c>
      <c r="I11" s="116">
        <f>E11*H11</f>
        <v>0</v>
      </c>
      <c r="J11" s="115">
        <v>0</v>
      </c>
      <c r="K11" s="116">
        <f>E11*J11</f>
        <v>0</v>
      </c>
      <c r="O11" s="107"/>
      <c r="Z11" s="117"/>
      <c r="AA11" s="117">
        <v>1</v>
      </c>
      <c r="AB11" s="117">
        <v>1</v>
      </c>
      <c r="AC11" s="117">
        <v>1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1</v>
      </c>
      <c r="CZ11" s="70">
        <v>1</v>
      </c>
    </row>
    <row r="12" spans="1:63" ht="12.75">
      <c r="A12" s="118"/>
      <c r="B12" s="119"/>
      <c r="C12" s="187" t="s">
        <v>443</v>
      </c>
      <c r="D12" s="188"/>
      <c r="E12" s="122">
        <v>4.96</v>
      </c>
      <c r="F12" s="123"/>
      <c r="G12" s="124"/>
      <c r="H12" s="125"/>
      <c r="I12" s="120"/>
      <c r="J12" s="126"/>
      <c r="K12" s="120"/>
      <c r="M12" s="121" t="s">
        <v>443</v>
      </c>
      <c r="O12" s="10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27" t="str">
        <f>C11</f>
        <v>Rozebrání dlažeb z drobných kostek v kam. těženém</v>
      </c>
      <c r="BE12" s="117"/>
      <c r="BF12" s="117"/>
      <c r="BG12" s="117"/>
      <c r="BH12" s="117"/>
      <c r="BI12" s="117"/>
      <c r="BJ12" s="117"/>
      <c r="BK12" s="117"/>
    </row>
    <row r="13" spans="1:63" ht="12.75">
      <c r="A13" s="118"/>
      <c r="B13" s="119"/>
      <c r="C13" s="187" t="s">
        <v>444</v>
      </c>
      <c r="D13" s="188"/>
      <c r="E13" s="122">
        <v>9.09</v>
      </c>
      <c r="F13" s="123"/>
      <c r="G13" s="124"/>
      <c r="H13" s="125"/>
      <c r="I13" s="120"/>
      <c r="J13" s="126"/>
      <c r="K13" s="120"/>
      <c r="M13" s="121" t="s">
        <v>444</v>
      </c>
      <c r="O13" s="10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27" t="str">
        <f>C12</f>
        <v>krycí izolace el. osmózy : 6,2*0,8</v>
      </c>
      <c r="BE13" s="117"/>
      <c r="BF13" s="117"/>
      <c r="BG13" s="117"/>
      <c r="BH13" s="117"/>
      <c r="BI13" s="117"/>
      <c r="BJ13" s="117"/>
      <c r="BK13" s="117"/>
    </row>
    <row r="14" spans="1:63" ht="12.75">
      <c r="A14" s="118"/>
      <c r="B14" s="119"/>
      <c r="C14" s="187" t="s">
        <v>445</v>
      </c>
      <c r="D14" s="188"/>
      <c r="E14" s="122">
        <v>6.08</v>
      </c>
      <c r="F14" s="123"/>
      <c r="G14" s="124"/>
      <c r="H14" s="125"/>
      <c r="I14" s="120"/>
      <c r="J14" s="126"/>
      <c r="K14" s="120"/>
      <c r="M14" s="121" t="s">
        <v>445</v>
      </c>
      <c r="O14" s="10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27" t="str">
        <f>C13</f>
        <v>vstup do radnice : (4,55+2,02+3,27+2,49+3,23+2,62)*0,5</v>
      </c>
      <c r="BE14" s="117"/>
      <c r="BF14" s="117"/>
      <c r="BG14" s="117"/>
      <c r="BH14" s="117"/>
      <c r="BI14" s="117"/>
      <c r="BJ14" s="117"/>
      <c r="BK14" s="117"/>
    </row>
    <row r="15" spans="1:104" ht="12.75">
      <c r="A15" s="108">
        <v>3</v>
      </c>
      <c r="B15" s="109" t="s">
        <v>446</v>
      </c>
      <c r="C15" s="110" t="s">
        <v>447</v>
      </c>
      <c r="D15" s="111" t="s">
        <v>439</v>
      </c>
      <c r="E15" s="112">
        <v>4.1776</v>
      </c>
      <c r="F15" s="113"/>
      <c r="G15" s="114">
        <f>E15*F15</f>
        <v>0</v>
      </c>
      <c r="H15" s="115">
        <v>0</v>
      </c>
      <c r="I15" s="116">
        <f>E15*H15</f>
        <v>0</v>
      </c>
      <c r="J15" s="115">
        <v>0</v>
      </c>
      <c r="K15" s="116">
        <f>E15*J15</f>
        <v>0</v>
      </c>
      <c r="O15" s="107"/>
      <c r="Z15" s="117"/>
      <c r="AA15" s="117">
        <v>1</v>
      </c>
      <c r="AB15" s="117">
        <v>1</v>
      </c>
      <c r="AC15" s="117">
        <v>1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</v>
      </c>
      <c r="CB15" s="117">
        <v>1</v>
      </c>
      <c r="CZ15" s="70">
        <v>1</v>
      </c>
    </row>
    <row r="16" spans="1:63" ht="12.75">
      <c r="A16" s="118"/>
      <c r="B16" s="119"/>
      <c r="C16" s="187" t="s">
        <v>440</v>
      </c>
      <c r="D16" s="188"/>
      <c r="E16" s="122">
        <v>2.232</v>
      </c>
      <c r="F16" s="123"/>
      <c r="G16" s="124"/>
      <c r="H16" s="125"/>
      <c r="I16" s="120"/>
      <c r="J16" s="126"/>
      <c r="K16" s="120"/>
      <c r="M16" s="121" t="s">
        <v>440</v>
      </c>
      <c r="O16" s="10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27" t="str">
        <f>C15</f>
        <v>Ruční výkop jam, rýh a šachet v hornině tř. 1 - 2</v>
      </c>
      <c r="BE16" s="117"/>
      <c r="BF16" s="117"/>
      <c r="BG16" s="117"/>
      <c r="BH16" s="117"/>
      <c r="BI16" s="117"/>
      <c r="BJ16" s="117"/>
      <c r="BK16" s="117"/>
    </row>
    <row r="17" spans="1:63" ht="12.75">
      <c r="A17" s="118"/>
      <c r="B17" s="119"/>
      <c r="C17" s="187" t="s">
        <v>441</v>
      </c>
      <c r="D17" s="188"/>
      <c r="E17" s="122">
        <v>1.9456</v>
      </c>
      <c r="F17" s="123"/>
      <c r="G17" s="124"/>
      <c r="H17" s="125"/>
      <c r="I17" s="120"/>
      <c r="J17" s="126"/>
      <c r="K17" s="120"/>
      <c r="M17" s="121" t="s">
        <v>441</v>
      </c>
      <c r="O17" s="10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27" t="str">
        <f>C16</f>
        <v>krycí izolace el. osmózy : 6,2*0,6*0,6</v>
      </c>
      <c r="BE17" s="117"/>
      <c r="BF17" s="117"/>
      <c r="BG17" s="117"/>
      <c r="BH17" s="117"/>
      <c r="BI17" s="117"/>
      <c r="BJ17" s="117"/>
      <c r="BK17" s="117"/>
    </row>
    <row r="18" spans="1:104" ht="12.75">
      <c r="A18" s="108">
        <v>4</v>
      </c>
      <c r="B18" s="109" t="s">
        <v>448</v>
      </c>
      <c r="C18" s="110" t="s">
        <v>449</v>
      </c>
      <c r="D18" s="111" t="s">
        <v>439</v>
      </c>
      <c r="E18" s="112">
        <v>4.1776</v>
      </c>
      <c r="F18" s="113"/>
      <c r="G18" s="114">
        <f>E18*F18</f>
        <v>0</v>
      </c>
      <c r="H18" s="115">
        <v>0</v>
      </c>
      <c r="I18" s="116">
        <f>E18*H18</f>
        <v>0</v>
      </c>
      <c r="J18" s="115">
        <v>0</v>
      </c>
      <c r="K18" s="116">
        <f>E18*J18</f>
        <v>0</v>
      </c>
      <c r="O18" s="107"/>
      <c r="Z18" s="117"/>
      <c r="AA18" s="117">
        <v>1</v>
      </c>
      <c r="AB18" s="117">
        <v>1</v>
      </c>
      <c r="AC18" s="117">
        <v>1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CA18" s="117">
        <v>1</v>
      </c>
      <c r="CB18" s="117">
        <v>1</v>
      </c>
      <c r="CZ18" s="70">
        <v>1</v>
      </c>
    </row>
    <row r="19" spans="1:63" ht="12.75">
      <c r="A19" s="118"/>
      <c r="B19" s="119"/>
      <c r="C19" s="187" t="s">
        <v>441</v>
      </c>
      <c r="D19" s="188"/>
      <c r="E19" s="122">
        <v>1.9456</v>
      </c>
      <c r="F19" s="123"/>
      <c r="G19" s="124"/>
      <c r="H19" s="125"/>
      <c r="I19" s="120"/>
      <c r="J19" s="126"/>
      <c r="K19" s="120"/>
      <c r="M19" s="121" t="s">
        <v>441</v>
      </c>
      <c r="O19" s="10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27" t="str">
        <f>C18</f>
        <v>Vodorovné přemístění výkopku z hor.1-4 do 1000 m</v>
      </c>
      <c r="BE19" s="117"/>
      <c r="BF19" s="117"/>
      <c r="BG19" s="117"/>
      <c r="BH19" s="117"/>
      <c r="BI19" s="117"/>
      <c r="BJ19" s="117"/>
      <c r="BK19" s="117"/>
    </row>
    <row r="20" spans="1:63" ht="12.75">
      <c r="A20" s="118"/>
      <c r="B20" s="119"/>
      <c r="C20" s="187" t="s">
        <v>440</v>
      </c>
      <c r="D20" s="188"/>
      <c r="E20" s="122">
        <v>2.232</v>
      </c>
      <c r="F20" s="123"/>
      <c r="G20" s="124"/>
      <c r="H20" s="125"/>
      <c r="I20" s="120"/>
      <c r="J20" s="126"/>
      <c r="K20" s="120"/>
      <c r="M20" s="121" t="s">
        <v>440</v>
      </c>
      <c r="O20" s="10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27" t="str">
        <f>C19</f>
        <v>schodiště : (4,58+2,6+4,98)*0,4*0,4</v>
      </c>
      <c r="BE20" s="117"/>
      <c r="BF20" s="117"/>
      <c r="BG20" s="117"/>
      <c r="BH20" s="117"/>
      <c r="BI20" s="117"/>
      <c r="BJ20" s="117"/>
      <c r="BK20" s="117"/>
    </row>
    <row r="21" spans="1:104" ht="12.75">
      <c r="A21" s="108">
        <v>5</v>
      </c>
      <c r="B21" s="109" t="s">
        <v>450</v>
      </c>
      <c r="C21" s="110" t="s">
        <v>451</v>
      </c>
      <c r="D21" s="111" t="s">
        <v>439</v>
      </c>
      <c r="E21" s="112">
        <v>4.1776</v>
      </c>
      <c r="F21" s="113"/>
      <c r="G21" s="114">
        <f>E21*F21</f>
        <v>0</v>
      </c>
      <c r="H21" s="115">
        <v>0</v>
      </c>
      <c r="I21" s="116">
        <f>E21*H21</f>
        <v>0</v>
      </c>
      <c r="J21" s="115">
        <v>0</v>
      </c>
      <c r="K21" s="116">
        <f>E21*J21</f>
        <v>0</v>
      </c>
      <c r="O21" s="107"/>
      <c r="Z21" s="117"/>
      <c r="AA21" s="117">
        <v>1</v>
      </c>
      <c r="AB21" s="117">
        <v>1</v>
      </c>
      <c r="AC21" s="117">
        <v>1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CA21" s="117">
        <v>1</v>
      </c>
      <c r="CB21" s="117">
        <v>1</v>
      </c>
      <c r="CZ21" s="70">
        <v>1</v>
      </c>
    </row>
    <row r="22" spans="1:63" ht="12.75">
      <c r="A22" s="118"/>
      <c r="B22" s="119"/>
      <c r="C22" s="187" t="s">
        <v>440</v>
      </c>
      <c r="D22" s="188"/>
      <c r="E22" s="122">
        <v>2.232</v>
      </c>
      <c r="F22" s="123"/>
      <c r="G22" s="124"/>
      <c r="H22" s="125"/>
      <c r="I22" s="120"/>
      <c r="J22" s="126"/>
      <c r="K22" s="120"/>
      <c r="M22" s="121" t="s">
        <v>440</v>
      </c>
      <c r="O22" s="10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27" t="str">
        <f>C21</f>
        <v>Obsyp objektu bez prohození sypaniny</v>
      </c>
      <c r="BE22" s="117"/>
      <c r="BF22" s="117"/>
      <c r="BG22" s="117"/>
      <c r="BH22" s="117"/>
      <c r="BI22" s="117"/>
      <c r="BJ22" s="117"/>
      <c r="BK22" s="117"/>
    </row>
    <row r="23" spans="1:63" ht="12.75">
      <c r="A23" s="118"/>
      <c r="B23" s="119"/>
      <c r="C23" s="187" t="s">
        <v>441</v>
      </c>
      <c r="D23" s="188"/>
      <c r="E23" s="122">
        <v>1.9456</v>
      </c>
      <c r="F23" s="123"/>
      <c r="G23" s="124"/>
      <c r="H23" s="125"/>
      <c r="I23" s="120"/>
      <c r="J23" s="126"/>
      <c r="K23" s="120"/>
      <c r="M23" s="121" t="s">
        <v>441</v>
      </c>
      <c r="O23" s="10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27" t="str">
        <f>C22</f>
        <v>krycí izolace el. osmózy : 6,2*0,6*0,6</v>
      </c>
      <c r="BE23" s="117"/>
      <c r="BF23" s="117"/>
      <c r="BG23" s="117"/>
      <c r="BH23" s="117"/>
      <c r="BI23" s="117"/>
      <c r="BJ23" s="117"/>
      <c r="BK23" s="117"/>
    </row>
    <row r="24" spans="1:63" ht="12.75">
      <c r="A24" s="128" t="s">
        <v>427</v>
      </c>
      <c r="B24" s="129" t="s">
        <v>423</v>
      </c>
      <c r="C24" s="130" t="s">
        <v>424</v>
      </c>
      <c r="D24" s="131"/>
      <c r="E24" s="132"/>
      <c r="F24" s="132"/>
      <c r="G24" s="133">
        <f>SUM(G7:G23)</f>
        <v>0</v>
      </c>
      <c r="H24" s="134"/>
      <c r="I24" s="135">
        <f>SUM(I7:I23)</f>
        <v>0</v>
      </c>
      <c r="J24" s="136"/>
      <c r="K24" s="135">
        <f>SUM(K7:K23)</f>
        <v>0</v>
      </c>
      <c r="O24" s="107"/>
      <c r="X24" s="137">
        <f>K24</f>
        <v>0</v>
      </c>
      <c r="Y24" s="137">
        <f>I24</f>
        <v>0</v>
      </c>
      <c r="Z24" s="138">
        <f>G24</f>
        <v>0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39"/>
      <c r="BB24" s="139"/>
      <c r="BC24" s="139"/>
      <c r="BD24" s="139"/>
      <c r="BE24" s="139"/>
      <c r="BF24" s="139"/>
      <c r="BG24" s="117"/>
      <c r="BH24" s="117"/>
      <c r="BI24" s="117"/>
      <c r="BJ24" s="117"/>
      <c r="BK24" s="117"/>
    </row>
    <row r="25" spans="1:15" ht="14.25" customHeight="1">
      <c r="A25" s="97" t="s">
        <v>422</v>
      </c>
      <c r="B25" s="98" t="s">
        <v>452</v>
      </c>
      <c r="C25" s="99" t="s">
        <v>453</v>
      </c>
      <c r="D25" s="100"/>
      <c r="E25" s="101"/>
      <c r="F25" s="101"/>
      <c r="G25" s="102"/>
      <c r="H25" s="103"/>
      <c r="I25" s="104"/>
      <c r="J25" s="105"/>
      <c r="K25" s="106"/>
      <c r="O25" s="107"/>
    </row>
    <row r="26" spans="1:104" ht="12.75">
      <c r="A26" s="108">
        <v>6</v>
      </c>
      <c r="B26" s="109" t="s">
        <v>454</v>
      </c>
      <c r="C26" s="110" t="s">
        <v>455</v>
      </c>
      <c r="D26" s="111" t="s">
        <v>426</v>
      </c>
      <c r="E26" s="112">
        <v>20.13</v>
      </c>
      <c r="F26" s="113"/>
      <c r="G26" s="114">
        <f>E26*F26</f>
        <v>0</v>
      </c>
      <c r="H26" s="115">
        <v>0.110000000000014</v>
      </c>
      <c r="I26" s="116">
        <f>E26*H26</f>
        <v>2.2143000000002817</v>
      </c>
      <c r="J26" s="115">
        <v>0</v>
      </c>
      <c r="K26" s="116">
        <f>E26*J26</f>
        <v>0</v>
      </c>
      <c r="O26" s="107"/>
      <c r="Z26" s="117"/>
      <c r="AA26" s="117">
        <v>1</v>
      </c>
      <c r="AB26" s="117">
        <v>1</v>
      </c>
      <c r="AC26" s="117">
        <v>1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CA26" s="117">
        <v>1</v>
      </c>
      <c r="CB26" s="117">
        <v>1</v>
      </c>
      <c r="CZ26" s="70">
        <v>1</v>
      </c>
    </row>
    <row r="27" spans="1:63" ht="12.75">
      <c r="A27" s="118"/>
      <c r="B27" s="119"/>
      <c r="C27" s="187" t="s">
        <v>443</v>
      </c>
      <c r="D27" s="188"/>
      <c r="E27" s="122">
        <v>4.96</v>
      </c>
      <c r="F27" s="123"/>
      <c r="G27" s="124"/>
      <c r="H27" s="125"/>
      <c r="I27" s="120"/>
      <c r="J27" s="126"/>
      <c r="K27" s="120"/>
      <c r="M27" s="121" t="s">
        <v>443</v>
      </c>
      <c r="O27" s="10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27" t="str">
        <f>C26</f>
        <v>Kladení dlažby drobné kostky,lože z kamen.tl. 5 cm</v>
      </c>
      <c r="BE27" s="117"/>
      <c r="BF27" s="117"/>
      <c r="BG27" s="117"/>
      <c r="BH27" s="117"/>
      <c r="BI27" s="117"/>
      <c r="BJ27" s="117"/>
      <c r="BK27" s="117"/>
    </row>
    <row r="28" spans="1:63" ht="12.75">
      <c r="A28" s="118"/>
      <c r="B28" s="119"/>
      <c r="C28" s="187" t="s">
        <v>444</v>
      </c>
      <c r="D28" s="188"/>
      <c r="E28" s="122">
        <v>9.09</v>
      </c>
      <c r="F28" s="123"/>
      <c r="G28" s="124"/>
      <c r="H28" s="125"/>
      <c r="I28" s="120"/>
      <c r="J28" s="126"/>
      <c r="K28" s="120"/>
      <c r="M28" s="121" t="s">
        <v>444</v>
      </c>
      <c r="O28" s="10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27" t="str">
        <f>C27</f>
        <v>krycí izolace el. osmózy : 6,2*0,8</v>
      </c>
      <c r="BE28" s="117"/>
      <c r="BF28" s="117"/>
      <c r="BG28" s="117"/>
      <c r="BH28" s="117"/>
      <c r="BI28" s="117"/>
      <c r="BJ28" s="117"/>
      <c r="BK28" s="117"/>
    </row>
    <row r="29" spans="1:63" ht="12.75">
      <c r="A29" s="118"/>
      <c r="B29" s="119"/>
      <c r="C29" s="187" t="s">
        <v>445</v>
      </c>
      <c r="D29" s="188"/>
      <c r="E29" s="122">
        <v>6.08</v>
      </c>
      <c r="F29" s="123"/>
      <c r="G29" s="124"/>
      <c r="H29" s="125"/>
      <c r="I29" s="120"/>
      <c r="J29" s="126"/>
      <c r="K29" s="120"/>
      <c r="M29" s="121" t="s">
        <v>445</v>
      </c>
      <c r="O29" s="10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27" t="str">
        <f>C28</f>
        <v>vstup do radnice : (4,55+2,02+3,27+2,49+3,23+2,62)*0,5</v>
      </c>
      <c r="BE29" s="117"/>
      <c r="BF29" s="117"/>
      <c r="BG29" s="117"/>
      <c r="BH29" s="117"/>
      <c r="BI29" s="117"/>
      <c r="BJ29" s="117"/>
      <c r="BK29" s="117"/>
    </row>
    <row r="30" spans="1:63" ht="12.75">
      <c r="A30" s="128" t="s">
        <v>427</v>
      </c>
      <c r="B30" s="129" t="s">
        <v>452</v>
      </c>
      <c r="C30" s="130" t="s">
        <v>453</v>
      </c>
      <c r="D30" s="131"/>
      <c r="E30" s="132"/>
      <c r="F30" s="132"/>
      <c r="G30" s="133">
        <f>SUM(G25:G29)</f>
        <v>0</v>
      </c>
      <c r="H30" s="134"/>
      <c r="I30" s="135">
        <f>SUM(I25:I29)</f>
        <v>2.2143000000002817</v>
      </c>
      <c r="J30" s="136"/>
      <c r="K30" s="135">
        <f>SUM(K25:K29)</f>
        <v>0</v>
      </c>
      <c r="O30" s="107"/>
      <c r="X30" s="137">
        <f>K30</f>
        <v>0</v>
      </c>
      <c r="Y30" s="137">
        <f>I30</f>
        <v>2.2143000000002817</v>
      </c>
      <c r="Z30" s="138">
        <f>G30</f>
        <v>0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39"/>
      <c r="BB30" s="139"/>
      <c r="BC30" s="139"/>
      <c r="BD30" s="139"/>
      <c r="BE30" s="139"/>
      <c r="BF30" s="139"/>
      <c r="BG30" s="117"/>
      <c r="BH30" s="117"/>
      <c r="BI30" s="117"/>
      <c r="BJ30" s="117"/>
      <c r="BK30" s="117"/>
    </row>
    <row r="31" spans="1:15" ht="14.25" customHeight="1">
      <c r="A31" s="97" t="s">
        <v>422</v>
      </c>
      <c r="B31" s="98" t="s">
        <v>456</v>
      </c>
      <c r="C31" s="99" t="s">
        <v>457</v>
      </c>
      <c r="D31" s="100"/>
      <c r="E31" s="101"/>
      <c r="F31" s="101"/>
      <c r="G31" s="102"/>
      <c r="H31" s="103"/>
      <c r="I31" s="104"/>
      <c r="J31" s="105"/>
      <c r="K31" s="106"/>
      <c r="O31" s="107"/>
    </row>
    <row r="32" spans="1:104" ht="12.75">
      <c r="A32" s="108">
        <v>7</v>
      </c>
      <c r="B32" s="109" t="s">
        <v>458</v>
      </c>
      <c r="C32" s="110" t="s">
        <v>459</v>
      </c>
      <c r="D32" s="111" t="s">
        <v>426</v>
      </c>
      <c r="E32" s="112">
        <v>112.76</v>
      </c>
      <c r="F32" s="113"/>
      <c r="G32" s="114">
        <f>E32*F32</f>
        <v>0</v>
      </c>
      <c r="H32" s="115">
        <v>0.00825000000000387</v>
      </c>
      <c r="I32" s="116">
        <f>E32*H32</f>
        <v>0.9302700000004365</v>
      </c>
      <c r="J32" s="115">
        <v>0</v>
      </c>
      <c r="K32" s="116">
        <f>E32*J32</f>
        <v>0</v>
      </c>
      <c r="O32" s="107"/>
      <c r="Z32" s="117"/>
      <c r="AA32" s="117">
        <v>1</v>
      </c>
      <c r="AB32" s="117">
        <v>1</v>
      </c>
      <c r="AC32" s="117">
        <v>1</v>
      </c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CA32" s="117">
        <v>1</v>
      </c>
      <c r="CB32" s="117">
        <v>1</v>
      </c>
      <c r="CZ32" s="70">
        <v>1</v>
      </c>
    </row>
    <row r="33" spans="1:63" ht="12.75">
      <c r="A33" s="118"/>
      <c r="B33" s="119"/>
      <c r="C33" s="187" t="s">
        <v>460</v>
      </c>
      <c r="D33" s="188"/>
      <c r="E33" s="122">
        <v>0</v>
      </c>
      <c r="F33" s="123"/>
      <c r="G33" s="124"/>
      <c r="H33" s="125"/>
      <c r="I33" s="120"/>
      <c r="J33" s="126"/>
      <c r="K33" s="120"/>
      <c r="M33" s="121" t="s">
        <v>460</v>
      </c>
      <c r="O33" s="10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27" t="str">
        <f aca="true" t="shared" si="0" ref="BD33:BD43">C32</f>
        <v>Vyrovnání zdiva pod vápennou omítku tl. 10 mm</v>
      </c>
      <c r="BE33" s="117"/>
      <c r="BF33" s="117"/>
      <c r="BG33" s="117"/>
      <c r="BH33" s="117"/>
      <c r="BI33" s="117"/>
      <c r="BJ33" s="117"/>
      <c r="BK33" s="117"/>
    </row>
    <row r="34" spans="1:63" ht="12.75">
      <c r="A34" s="118"/>
      <c r="B34" s="119"/>
      <c r="C34" s="187" t="s">
        <v>461</v>
      </c>
      <c r="D34" s="188"/>
      <c r="E34" s="122">
        <v>15.35</v>
      </c>
      <c r="F34" s="123"/>
      <c r="G34" s="124"/>
      <c r="H34" s="125"/>
      <c r="I34" s="120"/>
      <c r="J34" s="126"/>
      <c r="K34" s="120"/>
      <c r="M34" s="121" t="s">
        <v>461</v>
      </c>
      <c r="O34" s="10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27" t="str">
        <f t="shared" si="0"/>
        <v>OMÍTKY VNITŘNÍ:</v>
      </c>
      <c r="BE34" s="117"/>
      <c r="BF34" s="117"/>
      <c r="BG34" s="117"/>
      <c r="BH34" s="117"/>
      <c r="BI34" s="117"/>
      <c r="BJ34" s="117"/>
      <c r="BK34" s="117"/>
    </row>
    <row r="35" spans="1:63" ht="12.75">
      <c r="A35" s="118"/>
      <c r="B35" s="119"/>
      <c r="C35" s="187" t="s">
        <v>462</v>
      </c>
      <c r="D35" s="188"/>
      <c r="E35" s="122">
        <v>1.35</v>
      </c>
      <c r="F35" s="123"/>
      <c r="G35" s="124"/>
      <c r="H35" s="125"/>
      <c r="I35" s="120"/>
      <c r="J35" s="126"/>
      <c r="K35" s="120"/>
      <c r="M35" s="121" t="s">
        <v>462</v>
      </c>
      <c r="O35" s="10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27" t="str">
        <f t="shared" si="0"/>
        <v>m.č. 106 : (2,5*1,0)+(4,3*1,5)+(3,2*2,0)</v>
      </c>
      <c r="BE35" s="117"/>
      <c r="BF35" s="117"/>
      <c r="BG35" s="117"/>
      <c r="BH35" s="117"/>
      <c r="BI35" s="117"/>
      <c r="BJ35" s="117"/>
      <c r="BK35" s="117"/>
    </row>
    <row r="36" spans="1:63" ht="12.75">
      <c r="A36" s="118"/>
      <c r="B36" s="119"/>
      <c r="C36" s="187" t="s">
        <v>463</v>
      </c>
      <c r="D36" s="188"/>
      <c r="E36" s="122">
        <v>13.1</v>
      </c>
      <c r="F36" s="123"/>
      <c r="G36" s="124"/>
      <c r="H36" s="125"/>
      <c r="I36" s="120"/>
      <c r="J36" s="126"/>
      <c r="K36" s="120"/>
      <c r="M36" s="121" t="s">
        <v>463</v>
      </c>
      <c r="O36" s="10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27" t="str">
        <f t="shared" si="0"/>
        <v>m.č. 107 : 0,9*1,5</v>
      </c>
      <c r="BE36" s="117"/>
      <c r="BF36" s="117"/>
      <c r="BG36" s="117"/>
      <c r="BH36" s="117"/>
      <c r="BI36" s="117"/>
      <c r="BJ36" s="117"/>
      <c r="BK36" s="117"/>
    </row>
    <row r="37" spans="1:63" ht="12.75">
      <c r="A37" s="118"/>
      <c r="B37" s="119"/>
      <c r="C37" s="187" t="s">
        <v>464</v>
      </c>
      <c r="D37" s="188"/>
      <c r="E37" s="122">
        <v>17.24</v>
      </c>
      <c r="F37" s="123"/>
      <c r="G37" s="124"/>
      <c r="H37" s="125"/>
      <c r="I37" s="120"/>
      <c r="J37" s="126"/>
      <c r="K37" s="120"/>
      <c r="M37" s="121" t="s">
        <v>464</v>
      </c>
      <c r="O37" s="10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27" t="str">
        <f t="shared" si="0"/>
        <v>m.č. 108 : 13,1*1,0</v>
      </c>
      <c r="BE37" s="117"/>
      <c r="BF37" s="117"/>
      <c r="BG37" s="117"/>
      <c r="BH37" s="117"/>
      <c r="BI37" s="117"/>
      <c r="BJ37" s="117"/>
      <c r="BK37" s="117"/>
    </row>
    <row r="38" spans="1:63" ht="12.75">
      <c r="A38" s="118"/>
      <c r="B38" s="119"/>
      <c r="C38" s="187" t="s">
        <v>465</v>
      </c>
      <c r="D38" s="188"/>
      <c r="E38" s="122">
        <v>33.88</v>
      </c>
      <c r="F38" s="123"/>
      <c r="G38" s="124"/>
      <c r="H38" s="125"/>
      <c r="I38" s="120"/>
      <c r="J38" s="126"/>
      <c r="K38" s="120"/>
      <c r="M38" s="121" t="s">
        <v>465</v>
      </c>
      <c r="O38" s="10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27" t="str">
        <f t="shared" si="0"/>
        <v>m.č. 109 : 21,55*0,8</v>
      </c>
      <c r="BE38" s="117"/>
      <c r="BF38" s="117"/>
      <c r="BG38" s="117"/>
      <c r="BH38" s="117"/>
      <c r="BI38" s="117"/>
      <c r="BJ38" s="117"/>
      <c r="BK38" s="117"/>
    </row>
    <row r="39" spans="1:63" ht="12.75">
      <c r="A39" s="118"/>
      <c r="B39" s="119"/>
      <c r="C39" s="187" t="s">
        <v>466</v>
      </c>
      <c r="D39" s="188"/>
      <c r="E39" s="122">
        <v>8.4</v>
      </c>
      <c r="F39" s="123"/>
      <c r="G39" s="124"/>
      <c r="H39" s="125"/>
      <c r="I39" s="120"/>
      <c r="J39" s="126"/>
      <c r="K39" s="120"/>
      <c r="M39" s="121" t="s">
        <v>466</v>
      </c>
      <c r="O39" s="10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27" t="str">
        <f t="shared" si="0"/>
        <v>m.č. 110 : 24,2*1,4</v>
      </c>
      <c r="BE39" s="117"/>
      <c r="BF39" s="117"/>
      <c r="BG39" s="117"/>
      <c r="BH39" s="117"/>
      <c r="BI39" s="117"/>
      <c r="BJ39" s="117"/>
      <c r="BK39" s="117"/>
    </row>
    <row r="40" spans="1:63" ht="12.75">
      <c r="A40" s="118"/>
      <c r="B40" s="119"/>
      <c r="C40" s="187" t="s">
        <v>467</v>
      </c>
      <c r="D40" s="188"/>
      <c r="E40" s="122">
        <v>2.94</v>
      </c>
      <c r="F40" s="123"/>
      <c r="G40" s="124"/>
      <c r="H40" s="125"/>
      <c r="I40" s="120"/>
      <c r="J40" s="126"/>
      <c r="K40" s="120"/>
      <c r="M40" s="121" t="s">
        <v>467</v>
      </c>
      <c r="O40" s="10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27" t="str">
        <f t="shared" si="0"/>
        <v>m.č. 111 : 6*1,4</v>
      </c>
      <c r="BE40" s="117"/>
      <c r="BF40" s="117"/>
      <c r="BG40" s="117"/>
      <c r="BH40" s="117"/>
      <c r="BI40" s="117"/>
      <c r="BJ40" s="117"/>
      <c r="BK40" s="117"/>
    </row>
    <row r="41" spans="1:63" ht="12.75">
      <c r="A41" s="118"/>
      <c r="B41" s="119"/>
      <c r="C41" s="187" t="s">
        <v>468</v>
      </c>
      <c r="D41" s="188"/>
      <c r="E41" s="122">
        <v>15.15</v>
      </c>
      <c r="F41" s="123"/>
      <c r="G41" s="124"/>
      <c r="H41" s="125"/>
      <c r="I41" s="120"/>
      <c r="J41" s="126"/>
      <c r="K41" s="120"/>
      <c r="M41" s="121" t="s">
        <v>468</v>
      </c>
      <c r="O41" s="10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27" t="str">
        <f t="shared" si="0"/>
        <v>m.č. 112 : 2,1*1,4</v>
      </c>
      <c r="BE41" s="117"/>
      <c r="BF41" s="117"/>
      <c r="BG41" s="117"/>
      <c r="BH41" s="117"/>
      <c r="BI41" s="117"/>
      <c r="BJ41" s="117"/>
      <c r="BK41" s="117"/>
    </row>
    <row r="42" spans="1:63" ht="12.75">
      <c r="A42" s="118"/>
      <c r="B42" s="119"/>
      <c r="C42" s="187" t="s">
        <v>469</v>
      </c>
      <c r="D42" s="188"/>
      <c r="E42" s="122">
        <v>4.5</v>
      </c>
      <c r="F42" s="123"/>
      <c r="G42" s="124"/>
      <c r="H42" s="125"/>
      <c r="I42" s="120"/>
      <c r="J42" s="126"/>
      <c r="K42" s="120"/>
      <c r="M42" s="121" t="s">
        <v>469</v>
      </c>
      <c r="O42" s="10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27" t="str">
        <f t="shared" si="0"/>
        <v>m.č. 122 : (2,7*1,5)+(11,1*1,0)</v>
      </c>
      <c r="BE42" s="117"/>
      <c r="BF42" s="117"/>
      <c r="BG42" s="117"/>
      <c r="BH42" s="117"/>
      <c r="BI42" s="117"/>
      <c r="BJ42" s="117"/>
      <c r="BK42" s="117"/>
    </row>
    <row r="43" spans="1:63" ht="12.75">
      <c r="A43" s="118"/>
      <c r="B43" s="119"/>
      <c r="C43" s="187" t="s">
        <v>470</v>
      </c>
      <c r="D43" s="188"/>
      <c r="E43" s="122">
        <v>0.85</v>
      </c>
      <c r="F43" s="123"/>
      <c r="G43" s="124"/>
      <c r="H43" s="125"/>
      <c r="I43" s="120"/>
      <c r="J43" s="126"/>
      <c r="K43" s="120"/>
      <c r="M43" s="121" t="s">
        <v>470</v>
      </c>
      <c r="O43" s="10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27" t="str">
        <f t="shared" si="0"/>
        <v>m.č. 123 : 4,5*1,0</v>
      </c>
      <c r="BE43" s="117"/>
      <c r="BF43" s="117"/>
      <c r="BG43" s="117"/>
      <c r="BH43" s="117"/>
      <c r="BI43" s="117"/>
      <c r="BJ43" s="117"/>
      <c r="BK43" s="117"/>
    </row>
    <row r="44" spans="1:104" ht="12.75">
      <c r="A44" s="108">
        <v>8</v>
      </c>
      <c r="B44" s="109" t="s">
        <v>471</v>
      </c>
      <c r="C44" s="110" t="s">
        <v>472</v>
      </c>
      <c r="D44" s="111" t="s">
        <v>426</v>
      </c>
      <c r="E44" s="112">
        <v>112.76</v>
      </c>
      <c r="F44" s="113"/>
      <c r="G44" s="114">
        <f>E44*F44</f>
        <v>0</v>
      </c>
      <c r="H44" s="115">
        <v>0.017329999999987</v>
      </c>
      <c r="I44" s="116">
        <f>E44*H44</f>
        <v>1.9541307999985345</v>
      </c>
      <c r="J44" s="115">
        <v>0</v>
      </c>
      <c r="K44" s="116">
        <f>E44*J44</f>
        <v>0</v>
      </c>
      <c r="O44" s="107"/>
      <c r="Z44" s="117"/>
      <c r="AA44" s="117">
        <v>1</v>
      </c>
      <c r="AB44" s="117">
        <v>1</v>
      </c>
      <c r="AC44" s="117">
        <v>1</v>
      </c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CA44" s="117">
        <v>1</v>
      </c>
      <c r="CB44" s="117">
        <v>1</v>
      </c>
      <c r="CZ44" s="70">
        <v>1</v>
      </c>
    </row>
    <row r="45" spans="1:63" ht="12.75">
      <c r="A45" s="118"/>
      <c r="B45" s="119"/>
      <c r="C45" s="187" t="s">
        <v>460</v>
      </c>
      <c r="D45" s="188"/>
      <c r="E45" s="122">
        <v>0</v>
      </c>
      <c r="F45" s="123"/>
      <c r="G45" s="124"/>
      <c r="H45" s="125"/>
      <c r="I45" s="120"/>
      <c r="J45" s="126"/>
      <c r="K45" s="120"/>
      <c r="M45" s="121" t="s">
        <v>460</v>
      </c>
      <c r="O45" s="10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27" t="str">
        <f aca="true" t="shared" si="1" ref="BD45:BD55">C44</f>
        <v>Podhoz stěn vápenný weberdur trass ručně</v>
      </c>
      <c r="BE45" s="117"/>
      <c r="BF45" s="117"/>
      <c r="BG45" s="117"/>
      <c r="BH45" s="117"/>
      <c r="BI45" s="117"/>
      <c r="BJ45" s="117"/>
      <c r="BK45" s="117"/>
    </row>
    <row r="46" spans="1:63" ht="12.75">
      <c r="A46" s="118"/>
      <c r="B46" s="119"/>
      <c r="C46" s="187" t="s">
        <v>461</v>
      </c>
      <c r="D46" s="188"/>
      <c r="E46" s="122">
        <v>15.35</v>
      </c>
      <c r="F46" s="123"/>
      <c r="G46" s="124"/>
      <c r="H46" s="125"/>
      <c r="I46" s="120"/>
      <c r="J46" s="126"/>
      <c r="K46" s="120"/>
      <c r="M46" s="121" t="s">
        <v>461</v>
      </c>
      <c r="O46" s="10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27" t="str">
        <f t="shared" si="1"/>
        <v>OMÍTKY VNITŘNÍ:</v>
      </c>
      <c r="BE46" s="117"/>
      <c r="BF46" s="117"/>
      <c r="BG46" s="117"/>
      <c r="BH46" s="117"/>
      <c r="BI46" s="117"/>
      <c r="BJ46" s="117"/>
      <c r="BK46" s="117"/>
    </row>
    <row r="47" spans="1:63" ht="12.75">
      <c r="A47" s="118"/>
      <c r="B47" s="119"/>
      <c r="C47" s="187" t="s">
        <v>462</v>
      </c>
      <c r="D47" s="188"/>
      <c r="E47" s="122">
        <v>1.35</v>
      </c>
      <c r="F47" s="123"/>
      <c r="G47" s="124"/>
      <c r="H47" s="125"/>
      <c r="I47" s="120"/>
      <c r="J47" s="126"/>
      <c r="K47" s="120"/>
      <c r="M47" s="121" t="s">
        <v>462</v>
      </c>
      <c r="O47" s="10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27" t="str">
        <f t="shared" si="1"/>
        <v>m.č. 106 : (2,5*1,0)+(4,3*1,5)+(3,2*2,0)</v>
      </c>
      <c r="BE47" s="117"/>
      <c r="BF47" s="117"/>
      <c r="BG47" s="117"/>
      <c r="BH47" s="117"/>
      <c r="BI47" s="117"/>
      <c r="BJ47" s="117"/>
      <c r="BK47" s="117"/>
    </row>
    <row r="48" spans="1:63" ht="12.75">
      <c r="A48" s="118"/>
      <c r="B48" s="119"/>
      <c r="C48" s="187" t="s">
        <v>463</v>
      </c>
      <c r="D48" s="188"/>
      <c r="E48" s="122">
        <v>13.1</v>
      </c>
      <c r="F48" s="123"/>
      <c r="G48" s="124"/>
      <c r="H48" s="125"/>
      <c r="I48" s="120"/>
      <c r="J48" s="126"/>
      <c r="K48" s="120"/>
      <c r="M48" s="121" t="s">
        <v>463</v>
      </c>
      <c r="O48" s="10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27" t="str">
        <f t="shared" si="1"/>
        <v>m.č. 107 : 0,9*1,5</v>
      </c>
      <c r="BE48" s="117"/>
      <c r="BF48" s="117"/>
      <c r="BG48" s="117"/>
      <c r="BH48" s="117"/>
      <c r="BI48" s="117"/>
      <c r="BJ48" s="117"/>
      <c r="BK48" s="117"/>
    </row>
    <row r="49" spans="1:63" ht="12.75">
      <c r="A49" s="118"/>
      <c r="B49" s="119"/>
      <c r="C49" s="187" t="s">
        <v>464</v>
      </c>
      <c r="D49" s="188"/>
      <c r="E49" s="122">
        <v>17.24</v>
      </c>
      <c r="F49" s="123"/>
      <c r="G49" s="124"/>
      <c r="H49" s="125"/>
      <c r="I49" s="120"/>
      <c r="J49" s="126"/>
      <c r="K49" s="120"/>
      <c r="M49" s="121" t="s">
        <v>464</v>
      </c>
      <c r="O49" s="10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27" t="str">
        <f t="shared" si="1"/>
        <v>m.č. 108 : 13,1*1,0</v>
      </c>
      <c r="BE49" s="117"/>
      <c r="BF49" s="117"/>
      <c r="BG49" s="117"/>
      <c r="BH49" s="117"/>
      <c r="BI49" s="117"/>
      <c r="BJ49" s="117"/>
      <c r="BK49" s="117"/>
    </row>
    <row r="50" spans="1:63" ht="12.75">
      <c r="A50" s="118"/>
      <c r="B50" s="119"/>
      <c r="C50" s="187" t="s">
        <v>465</v>
      </c>
      <c r="D50" s="188"/>
      <c r="E50" s="122">
        <v>33.88</v>
      </c>
      <c r="F50" s="123"/>
      <c r="G50" s="124"/>
      <c r="H50" s="125"/>
      <c r="I50" s="120"/>
      <c r="J50" s="126"/>
      <c r="K50" s="120"/>
      <c r="M50" s="121" t="s">
        <v>465</v>
      </c>
      <c r="O50" s="10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27" t="str">
        <f t="shared" si="1"/>
        <v>m.č. 109 : 21,55*0,8</v>
      </c>
      <c r="BE50" s="117"/>
      <c r="BF50" s="117"/>
      <c r="BG50" s="117"/>
      <c r="BH50" s="117"/>
      <c r="BI50" s="117"/>
      <c r="BJ50" s="117"/>
      <c r="BK50" s="117"/>
    </row>
    <row r="51" spans="1:63" ht="12.75">
      <c r="A51" s="118"/>
      <c r="B51" s="119"/>
      <c r="C51" s="187" t="s">
        <v>466</v>
      </c>
      <c r="D51" s="188"/>
      <c r="E51" s="122">
        <v>8.4</v>
      </c>
      <c r="F51" s="123"/>
      <c r="G51" s="124"/>
      <c r="H51" s="125"/>
      <c r="I51" s="120"/>
      <c r="J51" s="126"/>
      <c r="K51" s="120"/>
      <c r="M51" s="121" t="s">
        <v>466</v>
      </c>
      <c r="O51" s="10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27" t="str">
        <f t="shared" si="1"/>
        <v>m.č. 110 : 24,2*1,4</v>
      </c>
      <c r="BE51" s="117"/>
      <c r="BF51" s="117"/>
      <c r="BG51" s="117"/>
      <c r="BH51" s="117"/>
      <c r="BI51" s="117"/>
      <c r="BJ51" s="117"/>
      <c r="BK51" s="117"/>
    </row>
    <row r="52" spans="1:63" ht="12.75">
      <c r="A52" s="118"/>
      <c r="B52" s="119"/>
      <c r="C52" s="187" t="s">
        <v>467</v>
      </c>
      <c r="D52" s="188"/>
      <c r="E52" s="122">
        <v>2.94</v>
      </c>
      <c r="F52" s="123"/>
      <c r="G52" s="124"/>
      <c r="H52" s="125"/>
      <c r="I52" s="120"/>
      <c r="J52" s="126"/>
      <c r="K52" s="120"/>
      <c r="M52" s="121" t="s">
        <v>467</v>
      </c>
      <c r="O52" s="10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27" t="str">
        <f t="shared" si="1"/>
        <v>m.č. 111 : 6*1,4</v>
      </c>
      <c r="BE52" s="117"/>
      <c r="BF52" s="117"/>
      <c r="BG52" s="117"/>
      <c r="BH52" s="117"/>
      <c r="BI52" s="117"/>
      <c r="BJ52" s="117"/>
      <c r="BK52" s="117"/>
    </row>
    <row r="53" spans="1:63" ht="12.75">
      <c r="A53" s="118"/>
      <c r="B53" s="119"/>
      <c r="C53" s="187" t="s">
        <v>468</v>
      </c>
      <c r="D53" s="188"/>
      <c r="E53" s="122">
        <v>15.15</v>
      </c>
      <c r="F53" s="123"/>
      <c r="G53" s="124"/>
      <c r="H53" s="125"/>
      <c r="I53" s="120"/>
      <c r="J53" s="126"/>
      <c r="K53" s="120"/>
      <c r="M53" s="121" t="s">
        <v>468</v>
      </c>
      <c r="O53" s="10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27" t="str">
        <f t="shared" si="1"/>
        <v>m.č. 112 : 2,1*1,4</v>
      </c>
      <c r="BE53" s="117"/>
      <c r="BF53" s="117"/>
      <c r="BG53" s="117"/>
      <c r="BH53" s="117"/>
      <c r="BI53" s="117"/>
      <c r="BJ53" s="117"/>
      <c r="BK53" s="117"/>
    </row>
    <row r="54" spans="1:63" ht="12.75">
      <c r="A54" s="118"/>
      <c r="B54" s="119"/>
      <c r="C54" s="187" t="s">
        <v>469</v>
      </c>
      <c r="D54" s="188"/>
      <c r="E54" s="122">
        <v>4.5</v>
      </c>
      <c r="F54" s="123"/>
      <c r="G54" s="124"/>
      <c r="H54" s="125"/>
      <c r="I54" s="120"/>
      <c r="J54" s="126"/>
      <c r="K54" s="120"/>
      <c r="M54" s="121" t="s">
        <v>469</v>
      </c>
      <c r="O54" s="10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27" t="str">
        <f t="shared" si="1"/>
        <v>m.č. 122 : (2,7*1,5)+(11,1*1,0)</v>
      </c>
      <c r="BE54" s="117"/>
      <c r="BF54" s="117"/>
      <c r="BG54" s="117"/>
      <c r="BH54" s="117"/>
      <c r="BI54" s="117"/>
      <c r="BJ54" s="117"/>
      <c r="BK54" s="117"/>
    </row>
    <row r="55" spans="1:63" ht="12.75">
      <c r="A55" s="118"/>
      <c r="B55" s="119"/>
      <c r="C55" s="187" t="s">
        <v>470</v>
      </c>
      <c r="D55" s="188"/>
      <c r="E55" s="122">
        <v>0.85</v>
      </c>
      <c r="F55" s="123"/>
      <c r="G55" s="124"/>
      <c r="H55" s="125"/>
      <c r="I55" s="120"/>
      <c r="J55" s="126"/>
      <c r="K55" s="120"/>
      <c r="M55" s="121" t="s">
        <v>470</v>
      </c>
      <c r="O55" s="10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27" t="str">
        <f t="shared" si="1"/>
        <v>m.č. 123 : 4,5*1,0</v>
      </c>
      <c r="BE55" s="117"/>
      <c r="BF55" s="117"/>
      <c r="BG55" s="117"/>
      <c r="BH55" s="117"/>
      <c r="BI55" s="117"/>
      <c r="BJ55" s="117"/>
      <c r="BK55" s="117"/>
    </row>
    <row r="56" spans="1:104" ht="20.4">
      <c r="A56" s="108">
        <v>9</v>
      </c>
      <c r="B56" s="109" t="s">
        <v>473</v>
      </c>
      <c r="C56" s="110" t="s">
        <v>474</v>
      </c>
      <c r="D56" s="111" t="s">
        <v>426</v>
      </c>
      <c r="E56" s="112">
        <v>112.76</v>
      </c>
      <c r="F56" s="113"/>
      <c r="G56" s="114">
        <f>E56*F56</f>
        <v>0</v>
      </c>
      <c r="H56" s="115">
        <v>0.015749999999997</v>
      </c>
      <c r="I56" s="116">
        <f>E56*H56</f>
        <v>1.7759699999996617</v>
      </c>
      <c r="J56" s="115">
        <v>0</v>
      </c>
      <c r="K56" s="116">
        <f>E56*J56</f>
        <v>0</v>
      </c>
      <c r="O56" s="107"/>
      <c r="Z56" s="117"/>
      <c r="AA56" s="117">
        <v>1</v>
      </c>
      <c r="AB56" s="117">
        <v>1</v>
      </c>
      <c r="AC56" s="117">
        <v>1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CA56" s="117">
        <v>1</v>
      </c>
      <c r="CB56" s="117">
        <v>1</v>
      </c>
      <c r="CZ56" s="70">
        <v>1</v>
      </c>
    </row>
    <row r="57" spans="1:63" ht="12.75">
      <c r="A57" s="118"/>
      <c r="B57" s="119"/>
      <c r="C57" s="187" t="s">
        <v>460</v>
      </c>
      <c r="D57" s="188"/>
      <c r="E57" s="122">
        <v>0</v>
      </c>
      <c r="F57" s="123"/>
      <c r="G57" s="124"/>
      <c r="H57" s="125"/>
      <c r="I57" s="120"/>
      <c r="J57" s="126"/>
      <c r="K57" s="120"/>
      <c r="M57" s="121" t="s">
        <v>460</v>
      </c>
      <c r="O57" s="10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27" t="str">
        <f aca="true" t="shared" si="2" ref="BD57:BD67">C56</f>
        <v>Omítka stěn jádrová weberdur trass ručně, tloušťka  vrstvy 30 mm</v>
      </c>
      <c r="BE57" s="117"/>
      <c r="BF57" s="117"/>
      <c r="BG57" s="117"/>
      <c r="BH57" s="117"/>
      <c r="BI57" s="117"/>
      <c r="BJ57" s="117"/>
      <c r="BK57" s="117"/>
    </row>
    <row r="58" spans="1:63" ht="12.75">
      <c r="A58" s="118"/>
      <c r="B58" s="119"/>
      <c r="C58" s="187" t="s">
        <v>461</v>
      </c>
      <c r="D58" s="188"/>
      <c r="E58" s="122">
        <v>15.35</v>
      </c>
      <c r="F58" s="123"/>
      <c r="G58" s="124"/>
      <c r="H58" s="125"/>
      <c r="I58" s="120"/>
      <c r="J58" s="126"/>
      <c r="K58" s="120"/>
      <c r="M58" s="121" t="s">
        <v>461</v>
      </c>
      <c r="O58" s="10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27" t="str">
        <f t="shared" si="2"/>
        <v>OMÍTKY VNITŘNÍ:</v>
      </c>
      <c r="BE58" s="117"/>
      <c r="BF58" s="117"/>
      <c r="BG58" s="117"/>
      <c r="BH58" s="117"/>
      <c r="BI58" s="117"/>
      <c r="BJ58" s="117"/>
      <c r="BK58" s="117"/>
    </row>
    <row r="59" spans="1:63" ht="12.75">
      <c r="A59" s="118"/>
      <c r="B59" s="119"/>
      <c r="C59" s="187" t="s">
        <v>462</v>
      </c>
      <c r="D59" s="188"/>
      <c r="E59" s="122">
        <v>1.35</v>
      </c>
      <c r="F59" s="123"/>
      <c r="G59" s="124"/>
      <c r="H59" s="125"/>
      <c r="I59" s="120"/>
      <c r="J59" s="126"/>
      <c r="K59" s="120"/>
      <c r="M59" s="121" t="s">
        <v>462</v>
      </c>
      <c r="O59" s="10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27" t="str">
        <f t="shared" si="2"/>
        <v>m.č. 106 : (2,5*1,0)+(4,3*1,5)+(3,2*2,0)</v>
      </c>
      <c r="BE59" s="117"/>
      <c r="BF59" s="117"/>
      <c r="BG59" s="117"/>
      <c r="BH59" s="117"/>
      <c r="BI59" s="117"/>
      <c r="BJ59" s="117"/>
      <c r="BK59" s="117"/>
    </row>
    <row r="60" spans="1:63" ht="12.75">
      <c r="A60" s="118"/>
      <c r="B60" s="119"/>
      <c r="C60" s="187" t="s">
        <v>463</v>
      </c>
      <c r="D60" s="188"/>
      <c r="E60" s="122">
        <v>13.1</v>
      </c>
      <c r="F60" s="123"/>
      <c r="G60" s="124"/>
      <c r="H60" s="125"/>
      <c r="I60" s="120"/>
      <c r="J60" s="126"/>
      <c r="K60" s="120"/>
      <c r="M60" s="121" t="s">
        <v>463</v>
      </c>
      <c r="O60" s="10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27" t="str">
        <f t="shared" si="2"/>
        <v>m.č. 107 : 0,9*1,5</v>
      </c>
      <c r="BE60" s="117"/>
      <c r="BF60" s="117"/>
      <c r="BG60" s="117"/>
      <c r="BH60" s="117"/>
      <c r="BI60" s="117"/>
      <c r="BJ60" s="117"/>
      <c r="BK60" s="117"/>
    </row>
    <row r="61" spans="1:63" ht="12.75">
      <c r="A61" s="118"/>
      <c r="B61" s="119"/>
      <c r="C61" s="187" t="s">
        <v>464</v>
      </c>
      <c r="D61" s="188"/>
      <c r="E61" s="122">
        <v>17.24</v>
      </c>
      <c r="F61" s="123"/>
      <c r="G61" s="124"/>
      <c r="H61" s="125"/>
      <c r="I61" s="120"/>
      <c r="J61" s="126"/>
      <c r="K61" s="120"/>
      <c r="M61" s="121" t="s">
        <v>464</v>
      </c>
      <c r="O61" s="10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27" t="str">
        <f t="shared" si="2"/>
        <v>m.č. 108 : 13,1*1,0</v>
      </c>
      <c r="BE61" s="117"/>
      <c r="BF61" s="117"/>
      <c r="BG61" s="117"/>
      <c r="BH61" s="117"/>
      <c r="BI61" s="117"/>
      <c r="BJ61" s="117"/>
      <c r="BK61" s="117"/>
    </row>
    <row r="62" spans="1:63" ht="12.75">
      <c r="A62" s="118"/>
      <c r="B62" s="119"/>
      <c r="C62" s="187" t="s">
        <v>465</v>
      </c>
      <c r="D62" s="188"/>
      <c r="E62" s="122">
        <v>33.88</v>
      </c>
      <c r="F62" s="123"/>
      <c r="G62" s="124"/>
      <c r="H62" s="125"/>
      <c r="I62" s="120"/>
      <c r="J62" s="126"/>
      <c r="K62" s="120"/>
      <c r="M62" s="121" t="s">
        <v>465</v>
      </c>
      <c r="O62" s="10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27" t="str">
        <f t="shared" si="2"/>
        <v>m.č. 109 : 21,55*0,8</v>
      </c>
      <c r="BE62" s="117"/>
      <c r="BF62" s="117"/>
      <c r="BG62" s="117"/>
      <c r="BH62" s="117"/>
      <c r="BI62" s="117"/>
      <c r="BJ62" s="117"/>
      <c r="BK62" s="117"/>
    </row>
    <row r="63" spans="1:63" ht="12.75">
      <c r="A63" s="118"/>
      <c r="B63" s="119"/>
      <c r="C63" s="187" t="s">
        <v>466</v>
      </c>
      <c r="D63" s="188"/>
      <c r="E63" s="122">
        <v>8.4</v>
      </c>
      <c r="F63" s="123"/>
      <c r="G63" s="124"/>
      <c r="H63" s="125"/>
      <c r="I63" s="120"/>
      <c r="J63" s="126"/>
      <c r="K63" s="120"/>
      <c r="M63" s="121" t="s">
        <v>466</v>
      </c>
      <c r="O63" s="10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27" t="str">
        <f t="shared" si="2"/>
        <v>m.č. 110 : 24,2*1,4</v>
      </c>
      <c r="BE63" s="117"/>
      <c r="BF63" s="117"/>
      <c r="BG63" s="117"/>
      <c r="BH63" s="117"/>
      <c r="BI63" s="117"/>
      <c r="BJ63" s="117"/>
      <c r="BK63" s="117"/>
    </row>
    <row r="64" spans="1:63" ht="12.75">
      <c r="A64" s="118"/>
      <c r="B64" s="119"/>
      <c r="C64" s="187" t="s">
        <v>467</v>
      </c>
      <c r="D64" s="188"/>
      <c r="E64" s="122">
        <v>2.94</v>
      </c>
      <c r="F64" s="123"/>
      <c r="G64" s="124"/>
      <c r="H64" s="125"/>
      <c r="I64" s="120"/>
      <c r="J64" s="126"/>
      <c r="K64" s="120"/>
      <c r="M64" s="121" t="s">
        <v>467</v>
      </c>
      <c r="O64" s="10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27" t="str">
        <f t="shared" si="2"/>
        <v>m.č. 111 : 6*1,4</v>
      </c>
      <c r="BE64" s="117"/>
      <c r="BF64" s="117"/>
      <c r="BG64" s="117"/>
      <c r="BH64" s="117"/>
      <c r="BI64" s="117"/>
      <c r="BJ64" s="117"/>
      <c r="BK64" s="117"/>
    </row>
    <row r="65" spans="1:63" ht="12.75">
      <c r="A65" s="118"/>
      <c r="B65" s="119"/>
      <c r="C65" s="187" t="s">
        <v>468</v>
      </c>
      <c r="D65" s="188"/>
      <c r="E65" s="122">
        <v>15.15</v>
      </c>
      <c r="F65" s="123"/>
      <c r="G65" s="124"/>
      <c r="H65" s="125"/>
      <c r="I65" s="120"/>
      <c r="J65" s="126"/>
      <c r="K65" s="120"/>
      <c r="M65" s="121" t="s">
        <v>468</v>
      </c>
      <c r="O65" s="10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27" t="str">
        <f t="shared" si="2"/>
        <v>m.č. 112 : 2,1*1,4</v>
      </c>
      <c r="BE65" s="117"/>
      <c r="BF65" s="117"/>
      <c r="BG65" s="117"/>
      <c r="BH65" s="117"/>
      <c r="BI65" s="117"/>
      <c r="BJ65" s="117"/>
      <c r="BK65" s="117"/>
    </row>
    <row r="66" spans="1:63" ht="12.75">
      <c r="A66" s="118"/>
      <c r="B66" s="119"/>
      <c r="C66" s="187" t="s">
        <v>469</v>
      </c>
      <c r="D66" s="188"/>
      <c r="E66" s="122">
        <v>4.5</v>
      </c>
      <c r="F66" s="123"/>
      <c r="G66" s="124"/>
      <c r="H66" s="125"/>
      <c r="I66" s="120"/>
      <c r="J66" s="126"/>
      <c r="K66" s="120"/>
      <c r="M66" s="121" t="s">
        <v>469</v>
      </c>
      <c r="O66" s="10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27" t="str">
        <f t="shared" si="2"/>
        <v>m.č. 122 : (2,7*1,5)+(11,1*1,0)</v>
      </c>
      <c r="BE66" s="117"/>
      <c r="BF66" s="117"/>
      <c r="BG66" s="117"/>
      <c r="BH66" s="117"/>
      <c r="BI66" s="117"/>
      <c r="BJ66" s="117"/>
      <c r="BK66" s="117"/>
    </row>
    <row r="67" spans="1:63" ht="12.75">
      <c r="A67" s="118"/>
      <c r="B67" s="119"/>
      <c r="C67" s="187" t="s">
        <v>470</v>
      </c>
      <c r="D67" s="188"/>
      <c r="E67" s="122">
        <v>0.85</v>
      </c>
      <c r="F67" s="123"/>
      <c r="G67" s="124"/>
      <c r="H67" s="125"/>
      <c r="I67" s="120"/>
      <c r="J67" s="126"/>
      <c r="K67" s="120"/>
      <c r="M67" s="121" t="s">
        <v>470</v>
      </c>
      <c r="O67" s="10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27" t="str">
        <f t="shared" si="2"/>
        <v>m.č. 123 : 4,5*1,0</v>
      </c>
      <c r="BE67" s="117"/>
      <c r="BF67" s="117"/>
      <c r="BG67" s="117"/>
      <c r="BH67" s="117"/>
      <c r="BI67" s="117"/>
      <c r="BJ67" s="117"/>
      <c r="BK67" s="117"/>
    </row>
    <row r="68" spans="1:104" ht="12.75">
      <c r="A68" s="108">
        <v>10</v>
      </c>
      <c r="B68" s="109" t="s">
        <v>475</v>
      </c>
      <c r="C68" s="110" t="s">
        <v>476</v>
      </c>
      <c r="D68" s="111" t="s">
        <v>426</v>
      </c>
      <c r="E68" s="112">
        <v>112.76</v>
      </c>
      <c r="F68" s="113"/>
      <c r="G68" s="114">
        <f>E68*F68</f>
        <v>0</v>
      </c>
      <c r="H68" s="115">
        <v>0.00399999999999778</v>
      </c>
      <c r="I68" s="116">
        <f>E68*H68</f>
        <v>0.45103999999974964</v>
      </c>
      <c r="J68" s="115">
        <v>0</v>
      </c>
      <c r="K68" s="116">
        <f>E68*J68</f>
        <v>0</v>
      </c>
      <c r="O68" s="107"/>
      <c r="Z68" s="117"/>
      <c r="AA68" s="117">
        <v>1</v>
      </c>
      <c r="AB68" s="117">
        <v>1</v>
      </c>
      <c r="AC68" s="117">
        <v>1</v>
      </c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CA68" s="117">
        <v>1</v>
      </c>
      <c r="CB68" s="117">
        <v>1</v>
      </c>
      <c r="CZ68" s="70">
        <v>1</v>
      </c>
    </row>
    <row r="69" spans="1:63" ht="12.75">
      <c r="A69" s="118"/>
      <c r="B69" s="119"/>
      <c r="C69" s="187" t="s">
        <v>460</v>
      </c>
      <c r="D69" s="188"/>
      <c r="E69" s="122">
        <v>0</v>
      </c>
      <c r="F69" s="123"/>
      <c r="G69" s="124"/>
      <c r="H69" s="125"/>
      <c r="I69" s="120"/>
      <c r="J69" s="126"/>
      <c r="K69" s="120"/>
      <c r="M69" s="121" t="s">
        <v>460</v>
      </c>
      <c r="O69" s="10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27" t="str">
        <f aca="true" t="shared" si="3" ref="BD69:BD79">C68</f>
        <v>Štuková omítka weberdur štuk ručně tl. 2 mm</v>
      </c>
      <c r="BE69" s="117"/>
      <c r="BF69" s="117"/>
      <c r="BG69" s="117"/>
      <c r="BH69" s="117"/>
      <c r="BI69" s="117"/>
      <c r="BJ69" s="117"/>
      <c r="BK69" s="117"/>
    </row>
    <row r="70" spans="1:63" ht="12.75">
      <c r="A70" s="118"/>
      <c r="B70" s="119"/>
      <c r="C70" s="187" t="s">
        <v>461</v>
      </c>
      <c r="D70" s="188"/>
      <c r="E70" s="122">
        <v>15.35</v>
      </c>
      <c r="F70" s="123"/>
      <c r="G70" s="124"/>
      <c r="H70" s="125"/>
      <c r="I70" s="120"/>
      <c r="J70" s="126"/>
      <c r="K70" s="120"/>
      <c r="M70" s="121" t="s">
        <v>461</v>
      </c>
      <c r="O70" s="10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27" t="str">
        <f t="shared" si="3"/>
        <v>OMÍTKY VNITŘNÍ:</v>
      </c>
      <c r="BE70" s="117"/>
      <c r="BF70" s="117"/>
      <c r="BG70" s="117"/>
      <c r="BH70" s="117"/>
      <c r="BI70" s="117"/>
      <c r="BJ70" s="117"/>
      <c r="BK70" s="117"/>
    </row>
    <row r="71" spans="1:63" ht="12.75">
      <c r="A71" s="118"/>
      <c r="B71" s="119"/>
      <c r="C71" s="187" t="s">
        <v>462</v>
      </c>
      <c r="D71" s="188"/>
      <c r="E71" s="122">
        <v>1.35</v>
      </c>
      <c r="F71" s="123"/>
      <c r="G71" s="124"/>
      <c r="H71" s="125"/>
      <c r="I71" s="120"/>
      <c r="J71" s="126"/>
      <c r="K71" s="120"/>
      <c r="M71" s="121" t="s">
        <v>462</v>
      </c>
      <c r="O71" s="10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27" t="str">
        <f t="shared" si="3"/>
        <v>m.č. 106 : (2,5*1,0)+(4,3*1,5)+(3,2*2,0)</v>
      </c>
      <c r="BE71" s="117"/>
      <c r="BF71" s="117"/>
      <c r="BG71" s="117"/>
      <c r="BH71" s="117"/>
      <c r="BI71" s="117"/>
      <c r="BJ71" s="117"/>
      <c r="BK71" s="117"/>
    </row>
    <row r="72" spans="1:63" ht="12.75">
      <c r="A72" s="118"/>
      <c r="B72" s="119"/>
      <c r="C72" s="187" t="s">
        <v>463</v>
      </c>
      <c r="D72" s="188"/>
      <c r="E72" s="122">
        <v>13.1</v>
      </c>
      <c r="F72" s="123"/>
      <c r="G72" s="124"/>
      <c r="H72" s="125"/>
      <c r="I72" s="120"/>
      <c r="J72" s="126"/>
      <c r="K72" s="120"/>
      <c r="M72" s="121" t="s">
        <v>463</v>
      </c>
      <c r="O72" s="10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27" t="str">
        <f t="shared" si="3"/>
        <v>m.č. 107 : 0,9*1,5</v>
      </c>
      <c r="BE72" s="117"/>
      <c r="BF72" s="117"/>
      <c r="BG72" s="117"/>
      <c r="BH72" s="117"/>
      <c r="BI72" s="117"/>
      <c r="BJ72" s="117"/>
      <c r="BK72" s="117"/>
    </row>
    <row r="73" spans="1:63" ht="12.75">
      <c r="A73" s="118"/>
      <c r="B73" s="119"/>
      <c r="C73" s="187" t="s">
        <v>464</v>
      </c>
      <c r="D73" s="188"/>
      <c r="E73" s="122">
        <v>17.24</v>
      </c>
      <c r="F73" s="123"/>
      <c r="G73" s="124"/>
      <c r="H73" s="125"/>
      <c r="I73" s="120"/>
      <c r="J73" s="126"/>
      <c r="K73" s="120"/>
      <c r="M73" s="121" t="s">
        <v>464</v>
      </c>
      <c r="O73" s="10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27" t="str">
        <f t="shared" si="3"/>
        <v>m.č. 108 : 13,1*1,0</v>
      </c>
      <c r="BE73" s="117"/>
      <c r="BF73" s="117"/>
      <c r="BG73" s="117"/>
      <c r="BH73" s="117"/>
      <c r="BI73" s="117"/>
      <c r="BJ73" s="117"/>
      <c r="BK73" s="117"/>
    </row>
    <row r="74" spans="1:63" ht="12.75">
      <c r="A74" s="118"/>
      <c r="B74" s="119"/>
      <c r="C74" s="187" t="s">
        <v>465</v>
      </c>
      <c r="D74" s="188"/>
      <c r="E74" s="122">
        <v>33.88</v>
      </c>
      <c r="F74" s="123"/>
      <c r="G74" s="124"/>
      <c r="H74" s="125"/>
      <c r="I74" s="120"/>
      <c r="J74" s="126"/>
      <c r="K74" s="120"/>
      <c r="M74" s="121" t="s">
        <v>465</v>
      </c>
      <c r="O74" s="10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27" t="str">
        <f t="shared" si="3"/>
        <v>m.č. 109 : 21,55*0,8</v>
      </c>
      <c r="BE74" s="117"/>
      <c r="BF74" s="117"/>
      <c r="BG74" s="117"/>
      <c r="BH74" s="117"/>
      <c r="BI74" s="117"/>
      <c r="BJ74" s="117"/>
      <c r="BK74" s="117"/>
    </row>
    <row r="75" spans="1:63" ht="12.75">
      <c r="A75" s="118"/>
      <c r="B75" s="119"/>
      <c r="C75" s="187" t="s">
        <v>466</v>
      </c>
      <c r="D75" s="188"/>
      <c r="E75" s="122">
        <v>8.4</v>
      </c>
      <c r="F75" s="123"/>
      <c r="G75" s="124"/>
      <c r="H75" s="125"/>
      <c r="I75" s="120"/>
      <c r="J75" s="126"/>
      <c r="K75" s="120"/>
      <c r="M75" s="121" t="s">
        <v>466</v>
      </c>
      <c r="O75" s="10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27" t="str">
        <f t="shared" si="3"/>
        <v>m.č. 110 : 24,2*1,4</v>
      </c>
      <c r="BE75" s="117"/>
      <c r="BF75" s="117"/>
      <c r="BG75" s="117"/>
      <c r="BH75" s="117"/>
      <c r="BI75" s="117"/>
      <c r="BJ75" s="117"/>
      <c r="BK75" s="117"/>
    </row>
    <row r="76" spans="1:63" ht="12.75">
      <c r="A76" s="118"/>
      <c r="B76" s="119"/>
      <c r="C76" s="187" t="s">
        <v>467</v>
      </c>
      <c r="D76" s="188"/>
      <c r="E76" s="122">
        <v>2.94</v>
      </c>
      <c r="F76" s="123"/>
      <c r="G76" s="124"/>
      <c r="H76" s="125"/>
      <c r="I76" s="120"/>
      <c r="J76" s="126"/>
      <c r="K76" s="120"/>
      <c r="M76" s="121" t="s">
        <v>467</v>
      </c>
      <c r="O76" s="10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27" t="str">
        <f t="shared" si="3"/>
        <v>m.č. 111 : 6*1,4</v>
      </c>
      <c r="BE76" s="117"/>
      <c r="BF76" s="117"/>
      <c r="BG76" s="117"/>
      <c r="BH76" s="117"/>
      <c r="BI76" s="117"/>
      <c r="BJ76" s="117"/>
      <c r="BK76" s="117"/>
    </row>
    <row r="77" spans="1:63" ht="12.75">
      <c r="A77" s="118"/>
      <c r="B77" s="119"/>
      <c r="C77" s="187" t="s">
        <v>468</v>
      </c>
      <c r="D77" s="188"/>
      <c r="E77" s="122">
        <v>15.15</v>
      </c>
      <c r="F77" s="123"/>
      <c r="G77" s="124"/>
      <c r="H77" s="125"/>
      <c r="I77" s="120"/>
      <c r="J77" s="126"/>
      <c r="K77" s="120"/>
      <c r="M77" s="121" t="s">
        <v>468</v>
      </c>
      <c r="O77" s="10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27" t="str">
        <f t="shared" si="3"/>
        <v>m.č. 112 : 2,1*1,4</v>
      </c>
      <c r="BE77" s="117"/>
      <c r="BF77" s="117"/>
      <c r="BG77" s="117"/>
      <c r="BH77" s="117"/>
      <c r="BI77" s="117"/>
      <c r="BJ77" s="117"/>
      <c r="BK77" s="117"/>
    </row>
    <row r="78" spans="1:63" ht="12.75">
      <c r="A78" s="118"/>
      <c r="B78" s="119"/>
      <c r="C78" s="187" t="s">
        <v>469</v>
      </c>
      <c r="D78" s="188"/>
      <c r="E78" s="122">
        <v>4.5</v>
      </c>
      <c r="F78" s="123"/>
      <c r="G78" s="124"/>
      <c r="H78" s="125"/>
      <c r="I78" s="120"/>
      <c r="J78" s="126"/>
      <c r="K78" s="120"/>
      <c r="M78" s="121" t="s">
        <v>469</v>
      </c>
      <c r="O78" s="10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27" t="str">
        <f t="shared" si="3"/>
        <v>m.č. 122 : (2,7*1,5)+(11,1*1,0)</v>
      </c>
      <c r="BE78" s="117"/>
      <c r="BF78" s="117"/>
      <c r="BG78" s="117"/>
      <c r="BH78" s="117"/>
      <c r="BI78" s="117"/>
      <c r="BJ78" s="117"/>
      <c r="BK78" s="117"/>
    </row>
    <row r="79" spans="1:63" ht="12.75">
      <c r="A79" s="118"/>
      <c r="B79" s="119"/>
      <c r="C79" s="187" t="s">
        <v>470</v>
      </c>
      <c r="D79" s="188"/>
      <c r="E79" s="122">
        <v>0.85</v>
      </c>
      <c r="F79" s="123"/>
      <c r="G79" s="124"/>
      <c r="H79" s="125"/>
      <c r="I79" s="120"/>
      <c r="J79" s="126"/>
      <c r="K79" s="120"/>
      <c r="M79" s="121" t="s">
        <v>470</v>
      </c>
      <c r="O79" s="10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27" t="str">
        <f t="shared" si="3"/>
        <v>m.č. 123 : 4,5*1,0</v>
      </c>
      <c r="BE79" s="117"/>
      <c r="BF79" s="117"/>
      <c r="BG79" s="117"/>
      <c r="BH79" s="117"/>
      <c r="BI79" s="117"/>
      <c r="BJ79" s="117"/>
      <c r="BK79" s="117"/>
    </row>
    <row r="80" spans="1:104" ht="12.75">
      <c r="A80" s="108">
        <v>11</v>
      </c>
      <c r="B80" s="109" t="s">
        <v>477</v>
      </c>
      <c r="C80" s="110" t="s">
        <v>478</v>
      </c>
      <c r="D80" s="111" t="s">
        <v>426</v>
      </c>
      <c r="E80" s="112">
        <v>112.76</v>
      </c>
      <c r="F80" s="113"/>
      <c r="G80" s="114">
        <f>E80*F80</f>
        <v>0</v>
      </c>
      <c r="H80" s="115">
        <v>0.000499999999999723</v>
      </c>
      <c r="I80" s="116">
        <f>E80*H80</f>
        <v>0.05637999999996877</v>
      </c>
      <c r="J80" s="115">
        <v>0</v>
      </c>
      <c r="K80" s="116">
        <f>E80*J80</f>
        <v>0</v>
      </c>
      <c r="O80" s="107"/>
      <c r="Z80" s="117"/>
      <c r="AA80" s="117">
        <v>1</v>
      </c>
      <c r="AB80" s="117">
        <v>1</v>
      </c>
      <c r="AC80" s="117">
        <v>1</v>
      </c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CA80" s="117">
        <v>1</v>
      </c>
      <c r="CB80" s="117">
        <v>1</v>
      </c>
      <c r="CZ80" s="70">
        <v>1</v>
      </c>
    </row>
    <row r="81" spans="1:63" ht="12.75">
      <c r="A81" s="118"/>
      <c r="B81" s="119"/>
      <c r="C81" s="190" t="s">
        <v>479</v>
      </c>
      <c r="D81" s="191"/>
      <c r="E81" s="191"/>
      <c r="F81" s="191"/>
      <c r="G81" s="192"/>
      <c r="I81" s="120"/>
      <c r="K81" s="120"/>
      <c r="L81" s="121" t="s">
        <v>479</v>
      </c>
      <c r="O81" s="10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</row>
    <row r="82" spans="1:63" ht="12.75">
      <c r="A82" s="118"/>
      <c r="B82" s="119"/>
      <c r="C82" s="187" t="s">
        <v>460</v>
      </c>
      <c r="D82" s="188"/>
      <c r="E82" s="122">
        <v>0</v>
      </c>
      <c r="F82" s="123"/>
      <c r="G82" s="124"/>
      <c r="H82" s="125"/>
      <c r="I82" s="120"/>
      <c r="J82" s="126"/>
      <c r="K82" s="120"/>
      <c r="M82" s="121" t="s">
        <v>460</v>
      </c>
      <c r="O82" s="10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27" t="str">
        <f aca="true" t="shared" si="4" ref="BD82:BD92">C81</f>
        <v>druhá vrstva</v>
      </c>
      <c r="BE82" s="117"/>
      <c r="BF82" s="117"/>
      <c r="BG82" s="117"/>
      <c r="BH82" s="117"/>
      <c r="BI82" s="117"/>
      <c r="BJ82" s="117"/>
      <c r="BK82" s="117"/>
    </row>
    <row r="83" spans="1:63" ht="12.75">
      <c r="A83" s="118"/>
      <c r="B83" s="119"/>
      <c r="C83" s="187" t="s">
        <v>461</v>
      </c>
      <c r="D83" s="188"/>
      <c r="E83" s="122">
        <v>15.35</v>
      </c>
      <c r="F83" s="123"/>
      <c r="G83" s="124"/>
      <c r="H83" s="125"/>
      <c r="I83" s="120"/>
      <c r="J83" s="126"/>
      <c r="K83" s="120"/>
      <c r="M83" s="121" t="s">
        <v>461</v>
      </c>
      <c r="O83" s="10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27" t="str">
        <f t="shared" si="4"/>
        <v>OMÍTKY VNITŘNÍ:</v>
      </c>
      <c r="BE83" s="117"/>
      <c r="BF83" s="117"/>
      <c r="BG83" s="117"/>
      <c r="BH83" s="117"/>
      <c r="BI83" s="117"/>
      <c r="BJ83" s="117"/>
      <c r="BK83" s="117"/>
    </row>
    <row r="84" spans="1:63" ht="12.75">
      <c r="A84" s="118"/>
      <c r="B84" s="119"/>
      <c r="C84" s="187" t="s">
        <v>462</v>
      </c>
      <c r="D84" s="188"/>
      <c r="E84" s="122">
        <v>1.35</v>
      </c>
      <c r="F84" s="123"/>
      <c r="G84" s="124"/>
      <c r="H84" s="125"/>
      <c r="I84" s="120"/>
      <c r="J84" s="126"/>
      <c r="K84" s="120"/>
      <c r="M84" s="121" t="s">
        <v>462</v>
      </c>
      <c r="O84" s="10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27" t="str">
        <f t="shared" si="4"/>
        <v>m.č. 106 : (2,5*1,0)+(4,3*1,5)+(3,2*2,0)</v>
      </c>
      <c r="BE84" s="117"/>
      <c r="BF84" s="117"/>
      <c r="BG84" s="117"/>
      <c r="BH84" s="117"/>
      <c r="BI84" s="117"/>
      <c r="BJ84" s="117"/>
      <c r="BK84" s="117"/>
    </row>
    <row r="85" spans="1:63" ht="12.75">
      <c r="A85" s="118"/>
      <c r="B85" s="119"/>
      <c r="C85" s="187" t="s">
        <v>463</v>
      </c>
      <c r="D85" s="188"/>
      <c r="E85" s="122">
        <v>13.1</v>
      </c>
      <c r="F85" s="123"/>
      <c r="G85" s="124"/>
      <c r="H85" s="125"/>
      <c r="I85" s="120"/>
      <c r="J85" s="126"/>
      <c r="K85" s="120"/>
      <c r="M85" s="121" t="s">
        <v>463</v>
      </c>
      <c r="O85" s="10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27" t="str">
        <f t="shared" si="4"/>
        <v>m.č. 107 : 0,9*1,5</v>
      </c>
      <c r="BE85" s="117"/>
      <c r="BF85" s="117"/>
      <c r="BG85" s="117"/>
      <c r="BH85" s="117"/>
      <c r="BI85" s="117"/>
      <c r="BJ85" s="117"/>
      <c r="BK85" s="117"/>
    </row>
    <row r="86" spans="1:63" ht="12.75">
      <c r="A86" s="118"/>
      <c r="B86" s="119"/>
      <c r="C86" s="187" t="s">
        <v>464</v>
      </c>
      <c r="D86" s="188"/>
      <c r="E86" s="122">
        <v>17.24</v>
      </c>
      <c r="F86" s="123"/>
      <c r="G86" s="124"/>
      <c r="H86" s="125"/>
      <c r="I86" s="120"/>
      <c r="J86" s="126"/>
      <c r="K86" s="120"/>
      <c r="M86" s="121" t="s">
        <v>464</v>
      </c>
      <c r="O86" s="10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27" t="str">
        <f t="shared" si="4"/>
        <v>m.č. 108 : 13,1*1,0</v>
      </c>
      <c r="BE86" s="117"/>
      <c r="BF86" s="117"/>
      <c r="BG86" s="117"/>
      <c r="BH86" s="117"/>
      <c r="BI86" s="117"/>
      <c r="BJ86" s="117"/>
      <c r="BK86" s="117"/>
    </row>
    <row r="87" spans="1:63" ht="12.75">
      <c r="A87" s="118"/>
      <c r="B87" s="119"/>
      <c r="C87" s="187" t="s">
        <v>465</v>
      </c>
      <c r="D87" s="188"/>
      <c r="E87" s="122">
        <v>33.88</v>
      </c>
      <c r="F87" s="123"/>
      <c r="G87" s="124"/>
      <c r="H87" s="125"/>
      <c r="I87" s="120"/>
      <c r="J87" s="126"/>
      <c r="K87" s="120"/>
      <c r="M87" s="121" t="s">
        <v>465</v>
      </c>
      <c r="O87" s="10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27" t="str">
        <f t="shared" si="4"/>
        <v>m.č. 109 : 21,55*0,8</v>
      </c>
      <c r="BE87" s="117"/>
      <c r="BF87" s="117"/>
      <c r="BG87" s="117"/>
      <c r="BH87" s="117"/>
      <c r="BI87" s="117"/>
      <c r="BJ87" s="117"/>
      <c r="BK87" s="117"/>
    </row>
    <row r="88" spans="1:63" ht="12.75">
      <c r="A88" s="118"/>
      <c r="B88" s="119"/>
      <c r="C88" s="187" t="s">
        <v>466</v>
      </c>
      <c r="D88" s="188"/>
      <c r="E88" s="122">
        <v>8.4</v>
      </c>
      <c r="F88" s="123"/>
      <c r="G88" s="124"/>
      <c r="H88" s="125"/>
      <c r="I88" s="120"/>
      <c r="J88" s="126"/>
      <c r="K88" s="120"/>
      <c r="M88" s="121" t="s">
        <v>466</v>
      </c>
      <c r="O88" s="10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27" t="str">
        <f t="shared" si="4"/>
        <v>m.č. 110 : 24,2*1,4</v>
      </c>
      <c r="BE88" s="117"/>
      <c r="BF88" s="117"/>
      <c r="BG88" s="117"/>
      <c r="BH88" s="117"/>
      <c r="BI88" s="117"/>
      <c r="BJ88" s="117"/>
      <c r="BK88" s="117"/>
    </row>
    <row r="89" spans="1:63" ht="12.75">
      <c r="A89" s="118"/>
      <c r="B89" s="119"/>
      <c r="C89" s="187" t="s">
        <v>467</v>
      </c>
      <c r="D89" s="188"/>
      <c r="E89" s="122">
        <v>2.94</v>
      </c>
      <c r="F89" s="123"/>
      <c r="G89" s="124"/>
      <c r="H89" s="125"/>
      <c r="I89" s="120"/>
      <c r="J89" s="126"/>
      <c r="K89" s="120"/>
      <c r="M89" s="121" t="s">
        <v>467</v>
      </c>
      <c r="O89" s="10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27" t="str">
        <f t="shared" si="4"/>
        <v>m.č. 111 : 6*1,4</v>
      </c>
      <c r="BE89" s="117"/>
      <c r="BF89" s="117"/>
      <c r="BG89" s="117"/>
      <c r="BH89" s="117"/>
      <c r="BI89" s="117"/>
      <c r="BJ89" s="117"/>
      <c r="BK89" s="117"/>
    </row>
    <row r="90" spans="1:63" ht="12.75">
      <c r="A90" s="118"/>
      <c r="B90" s="119"/>
      <c r="C90" s="187" t="s">
        <v>468</v>
      </c>
      <c r="D90" s="188"/>
      <c r="E90" s="122">
        <v>15.15</v>
      </c>
      <c r="F90" s="123"/>
      <c r="G90" s="124"/>
      <c r="H90" s="125"/>
      <c r="I90" s="120"/>
      <c r="J90" s="126"/>
      <c r="K90" s="120"/>
      <c r="M90" s="121" t="s">
        <v>468</v>
      </c>
      <c r="O90" s="10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27" t="str">
        <f t="shared" si="4"/>
        <v>m.č. 112 : 2,1*1,4</v>
      </c>
      <c r="BE90" s="117"/>
      <c r="BF90" s="117"/>
      <c r="BG90" s="117"/>
      <c r="BH90" s="117"/>
      <c r="BI90" s="117"/>
      <c r="BJ90" s="117"/>
      <c r="BK90" s="117"/>
    </row>
    <row r="91" spans="1:63" ht="12.75">
      <c r="A91" s="118"/>
      <c r="B91" s="119"/>
      <c r="C91" s="187" t="s">
        <v>469</v>
      </c>
      <c r="D91" s="188"/>
      <c r="E91" s="122">
        <v>4.5</v>
      </c>
      <c r="F91" s="123"/>
      <c r="G91" s="124"/>
      <c r="H91" s="125"/>
      <c r="I91" s="120"/>
      <c r="J91" s="126"/>
      <c r="K91" s="120"/>
      <c r="M91" s="121" t="s">
        <v>469</v>
      </c>
      <c r="O91" s="10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27" t="str">
        <f t="shared" si="4"/>
        <v>m.č. 122 : (2,7*1,5)+(11,1*1,0)</v>
      </c>
      <c r="BE91" s="117"/>
      <c r="BF91" s="117"/>
      <c r="BG91" s="117"/>
      <c r="BH91" s="117"/>
      <c r="BI91" s="117"/>
      <c r="BJ91" s="117"/>
      <c r="BK91" s="117"/>
    </row>
    <row r="92" spans="1:63" ht="12.75">
      <c r="A92" s="118"/>
      <c r="B92" s="119"/>
      <c r="C92" s="187" t="s">
        <v>470</v>
      </c>
      <c r="D92" s="188"/>
      <c r="E92" s="122">
        <v>0.85</v>
      </c>
      <c r="F92" s="123"/>
      <c r="G92" s="124"/>
      <c r="H92" s="125"/>
      <c r="I92" s="120"/>
      <c r="J92" s="126"/>
      <c r="K92" s="120"/>
      <c r="M92" s="121" t="s">
        <v>470</v>
      </c>
      <c r="O92" s="10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27" t="str">
        <f t="shared" si="4"/>
        <v>m.č. 123 : 4,5*1,0</v>
      </c>
      <c r="BE92" s="117"/>
      <c r="BF92" s="117"/>
      <c r="BG92" s="117"/>
      <c r="BH92" s="117"/>
      <c r="BI92" s="117"/>
      <c r="BJ92" s="117"/>
      <c r="BK92" s="117"/>
    </row>
    <row r="93" spans="1:104" ht="12.75">
      <c r="A93" s="108">
        <v>12</v>
      </c>
      <c r="B93" s="109" t="s">
        <v>477</v>
      </c>
      <c r="C93" s="110" t="s">
        <v>478</v>
      </c>
      <c r="D93" s="111" t="s">
        <v>426</v>
      </c>
      <c r="E93" s="112">
        <v>112.76</v>
      </c>
      <c r="F93" s="113"/>
      <c r="G93" s="114">
        <f>E93*F93</f>
        <v>0</v>
      </c>
      <c r="H93" s="115">
        <v>0.000499999999999723</v>
      </c>
      <c r="I93" s="116">
        <f>E93*H93</f>
        <v>0.05637999999996877</v>
      </c>
      <c r="J93" s="115">
        <v>0</v>
      </c>
      <c r="K93" s="116">
        <f>E93*J93</f>
        <v>0</v>
      </c>
      <c r="O93" s="107"/>
      <c r="Z93" s="117"/>
      <c r="AA93" s="117">
        <v>1</v>
      </c>
      <c r="AB93" s="117">
        <v>1</v>
      </c>
      <c r="AC93" s="117">
        <v>1</v>
      </c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CA93" s="117">
        <v>1</v>
      </c>
      <c r="CB93" s="117">
        <v>1</v>
      </c>
      <c r="CZ93" s="70">
        <v>1</v>
      </c>
    </row>
    <row r="94" spans="1:63" ht="12.75">
      <c r="A94" s="118"/>
      <c r="B94" s="119"/>
      <c r="C94" s="190" t="s">
        <v>480</v>
      </c>
      <c r="D94" s="191"/>
      <c r="E94" s="191"/>
      <c r="F94" s="191"/>
      <c r="G94" s="192"/>
      <c r="I94" s="120"/>
      <c r="K94" s="120"/>
      <c r="L94" s="121" t="s">
        <v>480</v>
      </c>
      <c r="O94" s="10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</row>
    <row r="95" spans="1:63" ht="12.75">
      <c r="A95" s="118"/>
      <c r="B95" s="119"/>
      <c r="C95" s="187" t="s">
        <v>460</v>
      </c>
      <c r="D95" s="188"/>
      <c r="E95" s="122">
        <v>0</v>
      </c>
      <c r="F95" s="123"/>
      <c r="G95" s="124"/>
      <c r="H95" s="125"/>
      <c r="I95" s="120"/>
      <c r="J95" s="126"/>
      <c r="K95" s="120"/>
      <c r="M95" s="121" t="s">
        <v>460</v>
      </c>
      <c r="O95" s="10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27" t="str">
        <f aca="true" t="shared" si="5" ref="BD95:BD105">C94</f>
        <v>první vrstva</v>
      </c>
      <c r="BE95" s="117"/>
      <c r="BF95" s="117"/>
      <c r="BG95" s="117"/>
      <c r="BH95" s="117"/>
      <c r="BI95" s="117"/>
      <c r="BJ95" s="117"/>
      <c r="BK95" s="117"/>
    </row>
    <row r="96" spans="1:63" ht="12.75">
      <c r="A96" s="118"/>
      <c r="B96" s="119"/>
      <c r="C96" s="187" t="s">
        <v>461</v>
      </c>
      <c r="D96" s="188"/>
      <c r="E96" s="122">
        <v>15.35</v>
      </c>
      <c r="F96" s="123"/>
      <c r="G96" s="124"/>
      <c r="H96" s="125"/>
      <c r="I96" s="120"/>
      <c r="J96" s="126"/>
      <c r="K96" s="120"/>
      <c r="M96" s="121" t="s">
        <v>461</v>
      </c>
      <c r="O96" s="10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27" t="str">
        <f t="shared" si="5"/>
        <v>OMÍTKY VNITŘNÍ:</v>
      </c>
      <c r="BE96" s="117"/>
      <c r="BF96" s="117"/>
      <c r="BG96" s="117"/>
      <c r="BH96" s="117"/>
      <c r="BI96" s="117"/>
      <c r="BJ96" s="117"/>
      <c r="BK96" s="117"/>
    </row>
    <row r="97" spans="1:63" ht="12.75">
      <c r="A97" s="118"/>
      <c r="B97" s="119"/>
      <c r="C97" s="187" t="s">
        <v>462</v>
      </c>
      <c r="D97" s="188"/>
      <c r="E97" s="122">
        <v>1.35</v>
      </c>
      <c r="F97" s="123"/>
      <c r="G97" s="124"/>
      <c r="H97" s="125"/>
      <c r="I97" s="120"/>
      <c r="J97" s="126"/>
      <c r="K97" s="120"/>
      <c r="M97" s="121" t="s">
        <v>462</v>
      </c>
      <c r="O97" s="10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27" t="str">
        <f t="shared" si="5"/>
        <v>m.č. 106 : (2,5*1,0)+(4,3*1,5)+(3,2*2,0)</v>
      </c>
      <c r="BE97" s="117"/>
      <c r="BF97" s="117"/>
      <c r="BG97" s="117"/>
      <c r="BH97" s="117"/>
      <c r="BI97" s="117"/>
      <c r="BJ97" s="117"/>
      <c r="BK97" s="117"/>
    </row>
    <row r="98" spans="1:63" ht="12.75">
      <c r="A98" s="118"/>
      <c r="B98" s="119"/>
      <c r="C98" s="187" t="s">
        <v>463</v>
      </c>
      <c r="D98" s="188"/>
      <c r="E98" s="122">
        <v>13.1</v>
      </c>
      <c r="F98" s="123"/>
      <c r="G98" s="124"/>
      <c r="H98" s="125"/>
      <c r="I98" s="120"/>
      <c r="J98" s="126"/>
      <c r="K98" s="120"/>
      <c r="M98" s="121" t="s">
        <v>463</v>
      </c>
      <c r="O98" s="10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27" t="str">
        <f t="shared" si="5"/>
        <v>m.č. 107 : 0,9*1,5</v>
      </c>
      <c r="BE98" s="117"/>
      <c r="BF98" s="117"/>
      <c r="BG98" s="117"/>
      <c r="BH98" s="117"/>
      <c r="BI98" s="117"/>
      <c r="BJ98" s="117"/>
      <c r="BK98" s="117"/>
    </row>
    <row r="99" spans="1:63" ht="12.75">
      <c r="A99" s="118"/>
      <c r="B99" s="119"/>
      <c r="C99" s="187" t="s">
        <v>464</v>
      </c>
      <c r="D99" s="188"/>
      <c r="E99" s="122">
        <v>17.24</v>
      </c>
      <c r="F99" s="123"/>
      <c r="G99" s="124"/>
      <c r="H99" s="125"/>
      <c r="I99" s="120"/>
      <c r="J99" s="126"/>
      <c r="K99" s="120"/>
      <c r="M99" s="121" t="s">
        <v>464</v>
      </c>
      <c r="O99" s="10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27" t="str">
        <f t="shared" si="5"/>
        <v>m.č. 108 : 13,1*1,0</v>
      </c>
      <c r="BE99" s="117"/>
      <c r="BF99" s="117"/>
      <c r="BG99" s="117"/>
      <c r="BH99" s="117"/>
      <c r="BI99" s="117"/>
      <c r="BJ99" s="117"/>
      <c r="BK99" s="117"/>
    </row>
    <row r="100" spans="1:63" ht="12.75">
      <c r="A100" s="118"/>
      <c r="B100" s="119"/>
      <c r="C100" s="187" t="s">
        <v>465</v>
      </c>
      <c r="D100" s="188"/>
      <c r="E100" s="122">
        <v>33.88</v>
      </c>
      <c r="F100" s="123"/>
      <c r="G100" s="124"/>
      <c r="H100" s="125"/>
      <c r="I100" s="120"/>
      <c r="J100" s="126"/>
      <c r="K100" s="120"/>
      <c r="M100" s="121" t="s">
        <v>465</v>
      </c>
      <c r="O100" s="10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27" t="str">
        <f t="shared" si="5"/>
        <v>m.č. 109 : 21,55*0,8</v>
      </c>
      <c r="BE100" s="117"/>
      <c r="BF100" s="117"/>
      <c r="BG100" s="117"/>
      <c r="BH100" s="117"/>
      <c r="BI100" s="117"/>
      <c r="BJ100" s="117"/>
      <c r="BK100" s="117"/>
    </row>
    <row r="101" spans="1:63" ht="12.75">
      <c r="A101" s="118"/>
      <c r="B101" s="119"/>
      <c r="C101" s="187" t="s">
        <v>466</v>
      </c>
      <c r="D101" s="188"/>
      <c r="E101" s="122">
        <v>8.4</v>
      </c>
      <c r="F101" s="123"/>
      <c r="G101" s="124"/>
      <c r="H101" s="125"/>
      <c r="I101" s="120"/>
      <c r="J101" s="126"/>
      <c r="K101" s="120"/>
      <c r="M101" s="121" t="s">
        <v>466</v>
      </c>
      <c r="O101" s="10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27" t="str">
        <f t="shared" si="5"/>
        <v>m.č. 110 : 24,2*1,4</v>
      </c>
      <c r="BE101" s="117"/>
      <c r="BF101" s="117"/>
      <c r="BG101" s="117"/>
      <c r="BH101" s="117"/>
      <c r="BI101" s="117"/>
      <c r="BJ101" s="117"/>
      <c r="BK101" s="117"/>
    </row>
    <row r="102" spans="1:63" ht="12.75">
      <c r="A102" s="118"/>
      <c r="B102" s="119"/>
      <c r="C102" s="187" t="s">
        <v>467</v>
      </c>
      <c r="D102" s="188"/>
      <c r="E102" s="122">
        <v>2.94</v>
      </c>
      <c r="F102" s="123"/>
      <c r="G102" s="124"/>
      <c r="H102" s="125"/>
      <c r="I102" s="120"/>
      <c r="J102" s="126"/>
      <c r="K102" s="120"/>
      <c r="M102" s="121" t="s">
        <v>467</v>
      </c>
      <c r="O102" s="10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27" t="str">
        <f t="shared" si="5"/>
        <v>m.č. 111 : 6*1,4</v>
      </c>
      <c r="BE102" s="117"/>
      <c r="BF102" s="117"/>
      <c r="BG102" s="117"/>
      <c r="BH102" s="117"/>
      <c r="BI102" s="117"/>
      <c r="BJ102" s="117"/>
      <c r="BK102" s="117"/>
    </row>
    <row r="103" spans="1:63" ht="12.75">
      <c r="A103" s="118"/>
      <c r="B103" s="119"/>
      <c r="C103" s="187" t="s">
        <v>468</v>
      </c>
      <c r="D103" s="188"/>
      <c r="E103" s="122">
        <v>15.15</v>
      </c>
      <c r="F103" s="123"/>
      <c r="G103" s="124"/>
      <c r="H103" s="125"/>
      <c r="I103" s="120"/>
      <c r="J103" s="126"/>
      <c r="K103" s="120"/>
      <c r="M103" s="121" t="s">
        <v>468</v>
      </c>
      <c r="O103" s="10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27" t="str">
        <f t="shared" si="5"/>
        <v>m.č. 112 : 2,1*1,4</v>
      </c>
      <c r="BE103" s="117"/>
      <c r="BF103" s="117"/>
      <c r="BG103" s="117"/>
      <c r="BH103" s="117"/>
      <c r="BI103" s="117"/>
      <c r="BJ103" s="117"/>
      <c r="BK103" s="117"/>
    </row>
    <row r="104" spans="1:63" ht="12.75">
      <c r="A104" s="118"/>
      <c r="B104" s="119"/>
      <c r="C104" s="187" t="s">
        <v>469</v>
      </c>
      <c r="D104" s="188"/>
      <c r="E104" s="122">
        <v>4.5</v>
      </c>
      <c r="F104" s="123"/>
      <c r="G104" s="124"/>
      <c r="H104" s="125"/>
      <c r="I104" s="120"/>
      <c r="J104" s="126"/>
      <c r="K104" s="120"/>
      <c r="M104" s="121" t="s">
        <v>469</v>
      </c>
      <c r="O104" s="10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27" t="str">
        <f t="shared" si="5"/>
        <v>m.č. 122 : (2,7*1,5)+(11,1*1,0)</v>
      </c>
      <c r="BE104" s="117"/>
      <c r="BF104" s="117"/>
      <c r="BG104" s="117"/>
      <c r="BH104" s="117"/>
      <c r="BI104" s="117"/>
      <c r="BJ104" s="117"/>
      <c r="BK104" s="117"/>
    </row>
    <row r="105" spans="1:63" ht="12.75">
      <c r="A105" s="118"/>
      <c r="B105" s="119"/>
      <c r="C105" s="187" t="s">
        <v>470</v>
      </c>
      <c r="D105" s="188"/>
      <c r="E105" s="122">
        <v>0.85</v>
      </c>
      <c r="F105" s="123"/>
      <c r="G105" s="124"/>
      <c r="H105" s="125"/>
      <c r="I105" s="120"/>
      <c r="J105" s="126"/>
      <c r="K105" s="120"/>
      <c r="M105" s="121" t="s">
        <v>470</v>
      </c>
      <c r="O105" s="10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27" t="str">
        <f t="shared" si="5"/>
        <v>m.č. 123 : 4,5*1,0</v>
      </c>
      <c r="BE105" s="117"/>
      <c r="BF105" s="117"/>
      <c r="BG105" s="117"/>
      <c r="BH105" s="117"/>
      <c r="BI105" s="117"/>
      <c r="BJ105" s="117"/>
      <c r="BK105" s="117"/>
    </row>
    <row r="106" spans="1:104" ht="12.75">
      <c r="A106" s="108">
        <v>13</v>
      </c>
      <c r="B106" s="109" t="s">
        <v>481</v>
      </c>
      <c r="C106" s="110" t="s">
        <v>482</v>
      </c>
      <c r="D106" s="111" t="s">
        <v>426</v>
      </c>
      <c r="E106" s="112">
        <v>151.58</v>
      </c>
      <c r="F106" s="113"/>
      <c r="G106" s="114">
        <f>E106*F106</f>
        <v>0</v>
      </c>
      <c r="H106" s="115">
        <v>3.99999999999845E-05</v>
      </c>
      <c r="I106" s="116">
        <f>E106*H106</f>
        <v>0.006063199999997651</v>
      </c>
      <c r="J106" s="115">
        <v>0</v>
      </c>
      <c r="K106" s="116">
        <f>E106*J106</f>
        <v>0</v>
      </c>
      <c r="O106" s="107"/>
      <c r="Z106" s="117"/>
      <c r="AA106" s="117">
        <v>1</v>
      </c>
      <c r="AB106" s="117">
        <v>1</v>
      </c>
      <c r="AC106" s="117">
        <v>1</v>
      </c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CA106" s="117">
        <v>1</v>
      </c>
      <c r="CB106" s="117">
        <v>1</v>
      </c>
      <c r="CZ106" s="70">
        <v>1</v>
      </c>
    </row>
    <row r="107" spans="1:63" ht="12.75">
      <c r="A107" s="118"/>
      <c r="B107" s="119"/>
      <c r="C107" s="190" t="s">
        <v>483</v>
      </c>
      <c r="D107" s="191"/>
      <c r="E107" s="191"/>
      <c r="F107" s="191"/>
      <c r="G107" s="192"/>
      <c r="I107" s="120"/>
      <c r="K107" s="120"/>
      <c r="L107" s="121" t="s">
        <v>483</v>
      </c>
      <c r="O107" s="10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</row>
    <row r="108" spans="1:63" ht="12.75">
      <c r="A108" s="118"/>
      <c r="B108" s="119"/>
      <c r="C108" s="187" t="s">
        <v>484</v>
      </c>
      <c r="D108" s="188"/>
      <c r="E108" s="122">
        <v>17.37</v>
      </c>
      <c r="F108" s="123"/>
      <c r="G108" s="124"/>
      <c r="H108" s="125"/>
      <c r="I108" s="120"/>
      <c r="J108" s="126"/>
      <c r="K108" s="120"/>
      <c r="M108" s="121" t="s">
        <v>484</v>
      </c>
      <c r="O108" s="10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27" t="str">
        <f>C107</f>
        <v>náhrada dodávky fólie geotextilií pro podlahy naceněna samostatně</v>
      </c>
      <c r="BE108" s="117"/>
      <c r="BF108" s="117"/>
      <c r="BG108" s="117"/>
      <c r="BH108" s="117"/>
      <c r="BI108" s="117"/>
      <c r="BJ108" s="117"/>
      <c r="BK108" s="117"/>
    </row>
    <row r="109" spans="1:63" ht="12.75">
      <c r="A109" s="118"/>
      <c r="B109" s="119"/>
      <c r="C109" s="187" t="s">
        <v>485</v>
      </c>
      <c r="D109" s="188"/>
      <c r="E109" s="122">
        <v>20.97</v>
      </c>
      <c r="F109" s="123"/>
      <c r="G109" s="124"/>
      <c r="H109" s="125"/>
      <c r="I109" s="120"/>
      <c r="J109" s="126"/>
      <c r="K109" s="120"/>
      <c r="M109" s="121" t="s">
        <v>485</v>
      </c>
      <c r="O109" s="10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27" t="str">
        <f>C108</f>
        <v>m.č. 106, 107 - m.č. 112:4,92+12,45</v>
      </c>
      <c r="BE109" s="117"/>
      <c r="BF109" s="117"/>
      <c r="BG109" s="117"/>
      <c r="BH109" s="117"/>
      <c r="BI109" s="117"/>
      <c r="BJ109" s="117"/>
      <c r="BK109" s="117"/>
    </row>
    <row r="110" spans="1:63" ht="12.75">
      <c r="A110" s="118"/>
      <c r="B110" s="119"/>
      <c r="C110" s="187" t="s">
        <v>486</v>
      </c>
      <c r="D110" s="188"/>
      <c r="E110" s="122">
        <v>8.49</v>
      </c>
      <c r="F110" s="123"/>
      <c r="G110" s="124"/>
      <c r="H110" s="125"/>
      <c r="I110" s="120"/>
      <c r="J110" s="126"/>
      <c r="K110" s="120"/>
      <c r="M110" s="121" t="s">
        <v>486</v>
      </c>
      <c r="O110" s="10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27" t="str">
        <f>C109</f>
        <v>m.č. 110:20,97</v>
      </c>
      <c r="BE110" s="117"/>
      <c r="BF110" s="117"/>
      <c r="BG110" s="117"/>
      <c r="BH110" s="117"/>
      <c r="BI110" s="117"/>
      <c r="BJ110" s="117"/>
      <c r="BK110" s="117"/>
    </row>
    <row r="111" spans="1:63" ht="12.75">
      <c r="A111" s="118"/>
      <c r="B111" s="119"/>
      <c r="C111" s="187" t="s">
        <v>487</v>
      </c>
      <c r="D111" s="188"/>
      <c r="E111" s="122">
        <v>88.55</v>
      </c>
      <c r="F111" s="123"/>
      <c r="G111" s="124"/>
      <c r="H111" s="125"/>
      <c r="I111" s="120"/>
      <c r="J111" s="126"/>
      <c r="K111" s="120"/>
      <c r="M111" s="121" t="s">
        <v>487</v>
      </c>
      <c r="O111" s="10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27" t="str">
        <f>C110</f>
        <v>m.č. 112:8,49</v>
      </c>
      <c r="BE111" s="117"/>
      <c r="BF111" s="117"/>
      <c r="BG111" s="117"/>
      <c r="BH111" s="117"/>
      <c r="BI111" s="117"/>
      <c r="BJ111" s="117"/>
      <c r="BK111" s="117"/>
    </row>
    <row r="112" spans="1:63" ht="12.75">
      <c r="A112" s="118"/>
      <c r="B112" s="119"/>
      <c r="C112" s="187" t="s">
        <v>488</v>
      </c>
      <c r="D112" s="188"/>
      <c r="E112" s="122">
        <v>16.2</v>
      </c>
      <c r="F112" s="123"/>
      <c r="G112" s="124"/>
      <c r="H112" s="125"/>
      <c r="I112" s="120"/>
      <c r="J112" s="126"/>
      <c r="K112" s="120"/>
      <c r="M112" s="121" t="s">
        <v>488</v>
      </c>
      <c r="O112" s="10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27" t="str">
        <f>C111</f>
        <v>m.č. 122:88,55</v>
      </c>
      <c r="BE112" s="117"/>
      <c r="BF112" s="117"/>
      <c r="BG112" s="117"/>
      <c r="BH112" s="117"/>
      <c r="BI112" s="117"/>
      <c r="BJ112" s="117"/>
      <c r="BK112" s="117"/>
    </row>
    <row r="113" spans="1:104" ht="12.75">
      <c r="A113" s="108">
        <v>14</v>
      </c>
      <c r="B113" s="109" t="s">
        <v>489</v>
      </c>
      <c r="C113" s="110" t="s">
        <v>490</v>
      </c>
      <c r="D113" s="111" t="s">
        <v>426</v>
      </c>
      <c r="E113" s="112">
        <v>112.76</v>
      </c>
      <c r="F113" s="113"/>
      <c r="G113" s="114">
        <f>E113*F113</f>
        <v>0</v>
      </c>
      <c r="H113" s="115">
        <v>0.0133900000000011</v>
      </c>
      <c r="I113" s="116">
        <f>E113*H113</f>
        <v>1.5098564000001242</v>
      </c>
      <c r="J113" s="115">
        <v>0</v>
      </c>
      <c r="K113" s="116">
        <f>E113*J113</f>
        <v>0</v>
      </c>
      <c r="O113" s="107"/>
      <c r="Z113" s="117"/>
      <c r="AA113" s="117">
        <v>1</v>
      </c>
      <c r="AB113" s="117">
        <v>1</v>
      </c>
      <c r="AC113" s="117">
        <v>1</v>
      </c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CA113" s="117">
        <v>1</v>
      </c>
      <c r="CB113" s="117">
        <v>1</v>
      </c>
      <c r="CZ113" s="70">
        <v>1</v>
      </c>
    </row>
    <row r="114" spans="1:63" ht="12.75">
      <c r="A114" s="118"/>
      <c r="B114" s="119"/>
      <c r="C114" s="187" t="s">
        <v>460</v>
      </c>
      <c r="D114" s="188"/>
      <c r="E114" s="122">
        <v>0</v>
      </c>
      <c r="F114" s="123"/>
      <c r="G114" s="124"/>
      <c r="H114" s="125"/>
      <c r="I114" s="120"/>
      <c r="J114" s="126"/>
      <c r="K114" s="120"/>
      <c r="M114" s="121" t="s">
        <v>460</v>
      </c>
      <c r="O114" s="10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27" t="str">
        <f aca="true" t="shared" si="6" ref="BD114:BD124">C113</f>
        <v>Příplatek za další 1cm tl.vápenné omítky</v>
      </c>
      <c r="BE114" s="117"/>
      <c r="BF114" s="117"/>
      <c r="BG114" s="117"/>
      <c r="BH114" s="117"/>
      <c r="BI114" s="117"/>
      <c r="BJ114" s="117"/>
      <c r="BK114" s="117"/>
    </row>
    <row r="115" spans="1:63" ht="12.75">
      <c r="A115" s="118"/>
      <c r="B115" s="119"/>
      <c r="C115" s="187" t="s">
        <v>461</v>
      </c>
      <c r="D115" s="188"/>
      <c r="E115" s="122">
        <v>15.35</v>
      </c>
      <c r="F115" s="123"/>
      <c r="G115" s="124"/>
      <c r="H115" s="125"/>
      <c r="I115" s="120"/>
      <c r="J115" s="126"/>
      <c r="K115" s="120"/>
      <c r="M115" s="121" t="s">
        <v>461</v>
      </c>
      <c r="O115" s="10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27" t="str">
        <f t="shared" si="6"/>
        <v>OMÍTKY VNITŘNÍ:</v>
      </c>
      <c r="BE115" s="117"/>
      <c r="BF115" s="117"/>
      <c r="BG115" s="117"/>
      <c r="BH115" s="117"/>
      <c r="BI115" s="117"/>
      <c r="BJ115" s="117"/>
      <c r="BK115" s="117"/>
    </row>
    <row r="116" spans="1:63" ht="12.75">
      <c r="A116" s="118"/>
      <c r="B116" s="119"/>
      <c r="C116" s="187" t="s">
        <v>462</v>
      </c>
      <c r="D116" s="188"/>
      <c r="E116" s="122">
        <v>1.35</v>
      </c>
      <c r="F116" s="123"/>
      <c r="G116" s="124"/>
      <c r="H116" s="125"/>
      <c r="I116" s="120"/>
      <c r="J116" s="126"/>
      <c r="K116" s="120"/>
      <c r="M116" s="121" t="s">
        <v>462</v>
      </c>
      <c r="O116" s="10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27" t="str">
        <f t="shared" si="6"/>
        <v>m.č. 106 : (2,5*1,0)+(4,3*1,5)+(3,2*2,0)</v>
      </c>
      <c r="BE116" s="117"/>
      <c r="BF116" s="117"/>
      <c r="BG116" s="117"/>
      <c r="BH116" s="117"/>
      <c r="BI116" s="117"/>
      <c r="BJ116" s="117"/>
      <c r="BK116" s="117"/>
    </row>
    <row r="117" spans="1:63" ht="12.75">
      <c r="A117" s="118"/>
      <c r="B117" s="119"/>
      <c r="C117" s="187" t="s">
        <v>463</v>
      </c>
      <c r="D117" s="188"/>
      <c r="E117" s="122">
        <v>13.1</v>
      </c>
      <c r="F117" s="123"/>
      <c r="G117" s="124"/>
      <c r="H117" s="125"/>
      <c r="I117" s="120"/>
      <c r="J117" s="126"/>
      <c r="K117" s="120"/>
      <c r="M117" s="121" t="s">
        <v>463</v>
      </c>
      <c r="O117" s="10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27" t="str">
        <f t="shared" si="6"/>
        <v>m.č. 107 : 0,9*1,5</v>
      </c>
      <c r="BE117" s="117"/>
      <c r="BF117" s="117"/>
      <c r="BG117" s="117"/>
      <c r="BH117" s="117"/>
      <c r="BI117" s="117"/>
      <c r="BJ117" s="117"/>
      <c r="BK117" s="117"/>
    </row>
    <row r="118" spans="1:63" ht="12.75">
      <c r="A118" s="118"/>
      <c r="B118" s="119"/>
      <c r="C118" s="187" t="s">
        <v>464</v>
      </c>
      <c r="D118" s="188"/>
      <c r="E118" s="122">
        <v>17.24</v>
      </c>
      <c r="F118" s="123"/>
      <c r="G118" s="124"/>
      <c r="H118" s="125"/>
      <c r="I118" s="120"/>
      <c r="J118" s="126"/>
      <c r="K118" s="120"/>
      <c r="M118" s="121" t="s">
        <v>464</v>
      </c>
      <c r="O118" s="10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27" t="str">
        <f t="shared" si="6"/>
        <v>m.č. 108 : 13,1*1,0</v>
      </c>
      <c r="BE118" s="117"/>
      <c r="BF118" s="117"/>
      <c r="BG118" s="117"/>
      <c r="BH118" s="117"/>
      <c r="BI118" s="117"/>
      <c r="BJ118" s="117"/>
      <c r="BK118" s="117"/>
    </row>
    <row r="119" spans="1:63" ht="12.75">
      <c r="A119" s="118"/>
      <c r="B119" s="119"/>
      <c r="C119" s="187" t="s">
        <v>465</v>
      </c>
      <c r="D119" s="188"/>
      <c r="E119" s="122">
        <v>33.88</v>
      </c>
      <c r="F119" s="123"/>
      <c r="G119" s="124"/>
      <c r="H119" s="125"/>
      <c r="I119" s="120"/>
      <c r="J119" s="126"/>
      <c r="K119" s="120"/>
      <c r="M119" s="121" t="s">
        <v>465</v>
      </c>
      <c r="O119" s="10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27" t="str">
        <f t="shared" si="6"/>
        <v>m.č. 109 : 21,55*0,8</v>
      </c>
      <c r="BE119" s="117"/>
      <c r="BF119" s="117"/>
      <c r="BG119" s="117"/>
      <c r="BH119" s="117"/>
      <c r="BI119" s="117"/>
      <c r="BJ119" s="117"/>
      <c r="BK119" s="117"/>
    </row>
    <row r="120" spans="1:63" ht="12.75">
      <c r="A120" s="118"/>
      <c r="B120" s="119"/>
      <c r="C120" s="187" t="s">
        <v>466</v>
      </c>
      <c r="D120" s="188"/>
      <c r="E120" s="122">
        <v>8.4</v>
      </c>
      <c r="F120" s="123"/>
      <c r="G120" s="124"/>
      <c r="H120" s="125"/>
      <c r="I120" s="120"/>
      <c r="J120" s="126"/>
      <c r="K120" s="120"/>
      <c r="M120" s="121" t="s">
        <v>466</v>
      </c>
      <c r="O120" s="10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27" t="str">
        <f t="shared" si="6"/>
        <v>m.č. 110 : 24,2*1,4</v>
      </c>
      <c r="BE120" s="117"/>
      <c r="BF120" s="117"/>
      <c r="BG120" s="117"/>
      <c r="BH120" s="117"/>
      <c r="BI120" s="117"/>
      <c r="BJ120" s="117"/>
      <c r="BK120" s="117"/>
    </row>
    <row r="121" spans="1:63" ht="12.75">
      <c r="A121" s="118"/>
      <c r="B121" s="119"/>
      <c r="C121" s="187" t="s">
        <v>467</v>
      </c>
      <c r="D121" s="188"/>
      <c r="E121" s="122">
        <v>2.94</v>
      </c>
      <c r="F121" s="123"/>
      <c r="G121" s="124"/>
      <c r="H121" s="125"/>
      <c r="I121" s="120"/>
      <c r="J121" s="126"/>
      <c r="K121" s="120"/>
      <c r="M121" s="121" t="s">
        <v>467</v>
      </c>
      <c r="O121" s="10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27" t="str">
        <f t="shared" si="6"/>
        <v>m.č. 111 : 6*1,4</v>
      </c>
      <c r="BE121" s="117"/>
      <c r="BF121" s="117"/>
      <c r="BG121" s="117"/>
      <c r="BH121" s="117"/>
      <c r="BI121" s="117"/>
      <c r="BJ121" s="117"/>
      <c r="BK121" s="117"/>
    </row>
    <row r="122" spans="1:63" ht="12.75">
      <c r="A122" s="118"/>
      <c r="B122" s="119"/>
      <c r="C122" s="187" t="s">
        <v>468</v>
      </c>
      <c r="D122" s="188"/>
      <c r="E122" s="122">
        <v>15.15</v>
      </c>
      <c r="F122" s="123"/>
      <c r="G122" s="124"/>
      <c r="H122" s="125"/>
      <c r="I122" s="120"/>
      <c r="J122" s="126"/>
      <c r="K122" s="120"/>
      <c r="M122" s="121" t="s">
        <v>468</v>
      </c>
      <c r="O122" s="10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27" t="str">
        <f t="shared" si="6"/>
        <v>m.č. 112 : 2,1*1,4</v>
      </c>
      <c r="BE122" s="117"/>
      <c r="BF122" s="117"/>
      <c r="BG122" s="117"/>
      <c r="BH122" s="117"/>
      <c r="BI122" s="117"/>
      <c r="BJ122" s="117"/>
      <c r="BK122" s="117"/>
    </row>
    <row r="123" spans="1:63" ht="12.75">
      <c r="A123" s="118"/>
      <c r="B123" s="119"/>
      <c r="C123" s="187" t="s">
        <v>469</v>
      </c>
      <c r="D123" s="188"/>
      <c r="E123" s="122">
        <v>4.5</v>
      </c>
      <c r="F123" s="123"/>
      <c r="G123" s="124"/>
      <c r="H123" s="125"/>
      <c r="I123" s="120"/>
      <c r="J123" s="126"/>
      <c r="K123" s="120"/>
      <c r="M123" s="121" t="s">
        <v>469</v>
      </c>
      <c r="O123" s="10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27" t="str">
        <f t="shared" si="6"/>
        <v>m.č. 122 : (2,7*1,5)+(11,1*1,0)</v>
      </c>
      <c r="BE123" s="117"/>
      <c r="BF123" s="117"/>
      <c r="BG123" s="117"/>
      <c r="BH123" s="117"/>
      <c r="BI123" s="117"/>
      <c r="BJ123" s="117"/>
      <c r="BK123" s="117"/>
    </row>
    <row r="124" spans="1:63" ht="12.75">
      <c r="A124" s="118"/>
      <c r="B124" s="119"/>
      <c r="C124" s="187" t="s">
        <v>470</v>
      </c>
      <c r="D124" s="188"/>
      <c r="E124" s="122">
        <v>0.85</v>
      </c>
      <c r="F124" s="123"/>
      <c r="G124" s="124"/>
      <c r="H124" s="125"/>
      <c r="I124" s="120"/>
      <c r="J124" s="126"/>
      <c r="K124" s="120"/>
      <c r="M124" s="121" t="s">
        <v>470</v>
      </c>
      <c r="O124" s="10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27" t="str">
        <f t="shared" si="6"/>
        <v>m.č. 123 : 4,5*1,0</v>
      </c>
      <c r="BE124" s="117"/>
      <c r="BF124" s="117"/>
      <c r="BG124" s="117"/>
      <c r="BH124" s="117"/>
      <c r="BI124" s="117"/>
      <c r="BJ124" s="117"/>
      <c r="BK124" s="117"/>
    </row>
    <row r="125" spans="1:104" ht="12.75">
      <c r="A125" s="108">
        <v>15</v>
      </c>
      <c r="B125" s="109" t="s">
        <v>491</v>
      </c>
      <c r="C125" s="110" t="s">
        <v>492</v>
      </c>
      <c r="D125" s="111" t="s">
        <v>426</v>
      </c>
      <c r="E125" s="112">
        <v>50</v>
      </c>
      <c r="F125" s="113"/>
      <c r="G125" s="114">
        <f>E125*F125</f>
        <v>0</v>
      </c>
      <c r="H125" s="115">
        <v>0.000140000000000029</v>
      </c>
      <c r="I125" s="116">
        <f>E125*H125</f>
        <v>0.0070000000000014495</v>
      </c>
      <c r="J125" s="115"/>
      <c r="K125" s="116">
        <f>E125*J125</f>
        <v>0</v>
      </c>
      <c r="O125" s="107"/>
      <c r="Z125" s="117"/>
      <c r="AA125" s="117">
        <v>3</v>
      </c>
      <c r="AB125" s="117">
        <v>1</v>
      </c>
      <c r="AC125" s="117">
        <v>67313130</v>
      </c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CA125" s="117">
        <v>3</v>
      </c>
      <c r="CB125" s="117">
        <v>1</v>
      </c>
      <c r="CZ125" s="70">
        <v>1</v>
      </c>
    </row>
    <row r="126" spans="1:63" ht="12.75">
      <c r="A126" s="118"/>
      <c r="B126" s="119"/>
      <c r="C126" s="187" t="s">
        <v>493</v>
      </c>
      <c r="D126" s="188"/>
      <c r="E126" s="122">
        <v>0</v>
      </c>
      <c r="F126" s="123"/>
      <c r="G126" s="124"/>
      <c r="H126" s="125"/>
      <c r="I126" s="120"/>
      <c r="J126" s="126"/>
      <c r="K126" s="120"/>
      <c r="M126" s="121" t="s">
        <v>493</v>
      </c>
      <c r="O126" s="10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27" t="str">
        <f aca="true" t="shared" si="7" ref="BD126:BD134">C125</f>
        <v>Geotextilie jutová š. 150 cm</v>
      </c>
      <c r="BE126" s="117"/>
      <c r="BF126" s="117"/>
      <c r="BG126" s="117"/>
      <c r="BH126" s="117"/>
      <c r="BI126" s="117"/>
      <c r="BJ126" s="117"/>
      <c r="BK126" s="117"/>
    </row>
    <row r="127" spans="1:63" ht="12.75">
      <c r="A127" s="118"/>
      <c r="B127" s="119"/>
      <c r="C127" s="193" t="s">
        <v>494</v>
      </c>
      <c r="D127" s="188"/>
      <c r="E127" s="161">
        <v>0</v>
      </c>
      <c r="F127" s="123"/>
      <c r="G127" s="124"/>
      <c r="H127" s="125"/>
      <c r="I127" s="120"/>
      <c r="J127" s="126"/>
      <c r="K127" s="120"/>
      <c r="M127" s="121" t="s">
        <v>494</v>
      </c>
      <c r="O127" s="10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27" t="str">
        <f t="shared" si="7"/>
        <v>Opětovné použití:</v>
      </c>
      <c r="BE127" s="117"/>
      <c r="BF127" s="117"/>
      <c r="BG127" s="117"/>
      <c r="BH127" s="117"/>
      <c r="BI127" s="117"/>
      <c r="BJ127" s="117"/>
      <c r="BK127" s="117"/>
    </row>
    <row r="128" spans="1:63" ht="12.75">
      <c r="A128" s="118"/>
      <c r="B128" s="119"/>
      <c r="C128" s="193" t="s">
        <v>484</v>
      </c>
      <c r="D128" s="188"/>
      <c r="E128" s="161">
        <v>17.37</v>
      </c>
      <c r="F128" s="123"/>
      <c r="G128" s="124"/>
      <c r="H128" s="125"/>
      <c r="I128" s="120"/>
      <c r="J128" s="126"/>
      <c r="K128" s="120"/>
      <c r="M128" s="121" t="s">
        <v>484</v>
      </c>
      <c r="O128" s="10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27" t="str">
        <f t="shared" si="7"/>
        <v>Začátek provozního součtu</v>
      </c>
      <c r="BE128" s="117"/>
      <c r="BF128" s="117"/>
      <c r="BG128" s="117"/>
      <c r="BH128" s="117"/>
      <c r="BI128" s="117"/>
      <c r="BJ128" s="117"/>
      <c r="BK128" s="117"/>
    </row>
    <row r="129" spans="1:63" ht="12.75">
      <c r="A129" s="118"/>
      <c r="B129" s="119"/>
      <c r="C129" s="193" t="s">
        <v>485</v>
      </c>
      <c r="D129" s="188"/>
      <c r="E129" s="161">
        <v>20.97</v>
      </c>
      <c r="F129" s="123"/>
      <c r="G129" s="124"/>
      <c r="H129" s="125"/>
      <c r="I129" s="120"/>
      <c r="J129" s="126"/>
      <c r="K129" s="120"/>
      <c r="M129" s="121" t="s">
        <v>485</v>
      </c>
      <c r="O129" s="10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27" t="str">
        <f t="shared" si="7"/>
        <v>m.č. 106, 107 - m.č. 112:4,92+12,45</v>
      </c>
      <c r="BE129" s="117"/>
      <c r="BF129" s="117"/>
      <c r="BG129" s="117"/>
      <c r="BH129" s="117"/>
      <c r="BI129" s="117"/>
      <c r="BJ129" s="117"/>
      <c r="BK129" s="117"/>
    </row>
    <row r="130" spans="1:63" ht="12.75">
      <c r="A130" s="118"/>
      <c r="B130" s="119"/>
      <c r="C130" s="193" t="s">
        <v>486</v>
      </c>
      <c r="D130" s="188"/>
      <c r="E130" s="161">
        <v>8.49</v>
      </c>
      <c r="F130" s="123"/>
      <c r="G130" s="124"/>
      <c r="H130" s="125"/>
      <c r="I130" s="120"/>
      <c r="J130" s="126"/>
      <c r="K130" s="120"/>
      <c r="M130" s="121" t="s">
        <v>486</v>
      </c>
      <c r="O130" s="10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27" t="str">
        <f t="shared" si="7"/>
        <v>m.č. 110:20,97</v>
      </c>
      <c r="BE130" s="117"/>
      <c r="BF130" s="117"/>
      <c r="BG130" s="117"/>
      <c r="BH130" s="117"/>
      <c r="BI130" s="117"/>
      <c r="BJ130" s="117"/>
      <c r="BK130" s="117"/>
    </row>
    <row r="131" spans="1:63" ht="12.75">
      <c r="A131" s="118"/>
      <c r="B131" s="119"/>
      <c r="C131" s="193" t="s">
        <v>487</v>
      </c>
      <c r="D131" s="188"/>
      <c r="E131" s="161">
        <v>88.55</v>
      </c>
      <c r="F131" s="123"/>
      <c r="G131" s="124"/>
      <c r="H131" s="125"/>
      <c r="I131" s="120"/>
      <c r="J131" s="126"/>
      <c r="K131" s="120"/>
      <c r="M131" s="121" t="s">
        <v>487</v>
      </c>
      <c r="O131" s="10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27" t="str">
        <f t="shared" si="7"/>
        <v>m.č. 112:8,49</v>
      </c>
      <c r="BE131" s="117"/>
      <c r="BF131" s="117"/>
      <c r="BG131" s="117"/>
      <c r="BH131" s="117"/>
      <c r="BI131" s="117"/>
      <c r="BJ131" s="117"/>
      <c r="BK131" s="117"/>
    </row>
    <row r="132" spans="1:63" ht="12.75">
      <c r="A132" s="118"/>
      <c r="B132" s="119"/>
      <c r="C132" s="193" t="s">
        <v>488</v>
      </c>
      <c r="D132" s="188"/>
      <c r="E132" s="161">
        <v>16.2</v>
      </c>
      <c r="F132" s="123"/>
      <c r="G132" s="124"/>
      <c r="H132" s="125"/>
      <c r="I132" s="120"/>
      <c r="J132" s="126"/>
      <c r="K132" s="120"/>
      <c r="M132" s="121" t="s">
        <v>488</v>
      </c>
      <c r="O132" s="10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27" t="str">
        <f t="shared" si="7"/>
        <v>m.č. 122:88,55</v>
      </c>
      <c r="BE132" s="117"/>
      <c r="BF132" s="117"/>
      <c r="BG132" s="117"/>
      <c r="BH132" s="117"/>
      <c r="BI132" s="117"/>
      <c r="BJ132" s="117"/>
      <c r="BK132" s="117"/>
    </row>
    <row r="133" spans="1:63" ht="12.75">
      <c r="A133" s="118"/>
      <c r="B133" s="119"/>
      <c r="C133" s="193" t="s">
        <v>495</v>
      </c>
      <c r="D133" s="188"/>
      <c r="E133" s="161">
        <v>151.58</v>
      </c>
      <c r="F133" s="123"/>
      <c r="G133" s="124"/>
      <c r="H133" s="125"/>
      <c r="I133" s="120"/>
      <c r="J133" s="126"/>
      <c r="K133" s="120"/>
      <c r="M133" s="121" t="s">
        <v>495</v>
      </c>
      <c r="O133" s="10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27" t="str">
        <f t="shared" si="7"/>
        <v>m.č. 125:6,0*2,7</v>
      </c>
      <c r="BE133" s="117"/>
      <c r="BF133" s="117"/>
      <c r="BG133" s="117"/>
      <c r="BH133" s="117"/>
      <c r="BI133" s="117"/>
      <c r="BJ133" s="117"/>
      <c r="BK133" s="117"/>
    </row>
    <row r="134" spans="1:63" ht="12.75">
      <c r="A134" s="118"/>
      <c r="B134" s="119"/>
      <c r="C134" s="187" t="s">
        <v>496</v>
      </c>
      <c r="D134" s="188"/>
      <c r="E134" s="122">
        <v>50</v>
      </c>
      <c r="F134" s="123"/>
      <c r="G134" s="124"/>
      <c r="H134" s="125"/>
      <c r="I134" s="120"/>
      <c r="J134" s="126"/>
      <c r="K134" s="120"/>
      <c r="M134" s="121" t="s">
        <v>496</v>
      </c>
      <c r="O134" s="10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27" t="str">
        <f t="shared" si="7"/>
        <v>Konec provozního součtu</v>
      </c>
      <c r="BE134" s="117"/>
      <c r="BF134" s="117"/>
      <c r="BG134" s="117"/>
      <c r="BH134" s="117"/>
      <c r="BI134" s="117"/>
      <c r="BJ134" s="117"/>
      <c r="BK134" s="117"/>
    </row>
    <row r="135" spans="1:63" ht="12.75">
      <c r="A135" s="128" t="s">
        <v>427</v>
      </c>
      <c r="B135" s="129" t="s">
        <v>456</v>
      </c>
      <c r="C135" s="130" t="s">
        <v>457</v>
      </c>
      <c r="D135" s="131"/>
      <c r="E135" s="132"/>
      <c r="F135" s="132"/>
      <c r="G135" s="133">
        <f>SUM(G31:G134)</f>
        <v>0</v>
      </c>
      <c r="H135" s="134"/>
      <c r="I135" s="135">
        <f>SUM(I31:I134)</f>
        <v>6.747090399998443</v>
      </c>
      <c r="J135" s="136"/>
      <c r="K135" s="135">
        <f>SUM(K31:K134)</f>
        <v>0</v>
      </c>
      <c r="O135" s="107"/>
      <c r="X135" s="137">
        <f>K135</f>
        <v>0</v>
      </c>
      <c r="Y135" s="137">
        <f>I135</f>
        <v>6.747090399998443</v>
      </c>
      <c r="Z135" s="138">
        <f>G135</f>
        <v>0</v>
      </c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39"/>
      <c r="BB135" s="139"/>
      <c r="BC135" s="139"/>
      <c r="BD135" s="139"/>
      <c r="BE135" s="139"/>
      <c r="BF135" s="139"/>
      <c r="BG135" s="117"/>
      <c r="BH135" s="117"/>
      <c r="BI135" s="117"/>
      <c r="BJ135" s="117"/>
      <c r="BK135" s="117"/>
    </row>
    <row r="136" spans="1:15" ht="14.25" customHeight="1">
      <c r="A136" s="97" t="s">
        <v>422</v>
      </c>
      <c r="B136" s="98" t="s">
        <v>497</v>
      </c>
      <c r="C136" s="99" t="s">
        <v>498</v>
      </c>
      <c r="D136" s="100"/>
      <c r="E136" s="101"/>
      <c r="F136" s="101"/>
      <c r="G136" s="102"/>
      <c r="H136" s="103"/>
      <c r="I136" s="104"/>
      <c r="J136" s="105"/>
      <c r="K136" s="106"/>
      <c r="O136" s="107"/>
    </row>
    <row r="137" spans="1:104" ht="12.75">
      <c r="A137" s="108">
        <v>16</v>
      </c>
      <c r="B137" s="109" t="s">
        <v>499</v>
      </c>
      <c r="C137" s="110" t="s">
        <v>500</v>
      </c>
      <c r="D137" s="111" t="s">
        <v>426</v>
      </c>
      <c r="E137" s="112">
        <v>8.7</v>
      </c>
      <c r="F137" s="113"/>
      <c r="G137" s="114">
        <f>E137*F137</f>
        <v>0</v>
      </c>
      <c r="H137" s="115">
        <v>0.017329999999987</v>
      </c>
      <c r="I137" s="116">
        <f>E137*H137</f>
        <v>0.1507709999998869</v>
      </c>
      <c r="J137" s="115">
        <v>0</v>
      </c>
      <c r="K137" s="116">
        <f>E137*J137</f>
        <v>0</v>
      </c>
      <c r="O137" s="107"/>
      <c r="Z137" s="117"/>
      <c r="AA137" s="117">
        <v>1</v>
      </c>
      <c r="AB137" s="117">
        <v>1</v>
      </c>
      <c r="AC137" s="117">
        <v>1</v>
      </c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CA137" s="117">
        <v>1</v>
      </c>
      <c r="CB137" s="117">
        <v>1</v>
      </c>
      <c r="CZ137" s="70">
        <v>1</v>
      </c>
    </row>
    <row r="138" spans="1:63" ht="12.75">
      <c r="A138" s="118"/>
      <c r="B138" s="119"/>
      <c r="C138" s="187" t="s">
        <v>501</v>
      </c>
      <c r="D138" s="188"/>
      <c r="E138" s="122">
        <v>0</v>
      </c>
      <c r="F138" s="123"/>
      <c r="G138" s="124"/>
      <c r="H138" s="125"/>
      <c r="I138" s="120"/>
      <c r="J138" s="126"/>
      <c r="K138" s="120"/>
      <c r="M138" s="121" t="s">
        <v>501</v>
      </c>
      <c r="O138" s="10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27" t="str">
        <f>C137</f>
        <v>Podhoz sanační na bázi Románského vápna</v>
      </c>
      <c r="BE138" s="117"/>
      <c r="BF138" s="117"/>
      <c r="BG138" s="117"/>
      <c r="BH138" s="117"/>
      <c r="BI138" s="117"/>
      <c r="BJ138" s="117"/>
      <c r="BK138" s="117"/>
    </row>
    <row r="139" spans="1:63" ht="12.75">
      <c r="A139" s="118"/>
      <c r="B139" s="119"/>
      <c r="C139" s="187" t="s">
        <v>502</v>
      </c>
      <c r="D139" s="188"/>
      <c r="E139" s="122">
        <v>8.7</v>
      </c>
      <c r="F139" s="123"/>
      <c r="G139" s="124"/>
      <c r="H139" s="125"/>
      <c r="I139" s="120"/>
      <c r="J139" s="126"/>
      <c r="K139" s="120"/>
      <c r="M139" s="121" t="s">
        <v>502</v>
      </c>
      <c r="O139" s="10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27" t="str">
        <f>C138</f>
        <v>OMÍTKY VNĚJŠÍ:</v>
      </c>
      <c r="BE139" s="117"/>
      <c r="BF139" s="117"/>
      <c r="BG139" s="117"/>
      <c r="BH139" s="117"/>
      <c r="BI139" s="117"/>
      <c r="BJ139" s="117"/>
      <c r="BK139" s="117"/>
    </row>
    <row r="140" spans="1:104" ht="12.75">
      <c r="A140" s="108">
        <v>17</v>
      </c>
      <c r="B140" s="109" t="s">
        <v>503</v>
      </c>
      <c r="C140" s="110" t="s">
        <v>504</v>
      </c>
      <c r="D140" s="111" t="s">
        <v>426</v>
      </c>
      <c r="E140" s="112">
        <v>8.7</v>
      </c>
      <c r="F140" s="113"/>
      <c r="G140" s="114">
        <f>E140*F140</f>
        <v>0</v>
      </c>
      <c r="H140" s="115">
        <v>0.0230999999999995</v>
      </c>
      <c r="I140" s="116">
        <f>E140*H140</f>
        <v>0.20096999999999562</v>
      </c>
      <c r="J140" s="115">
        <v>0</v>
      </c>
      <c r="K140" s="116">
        <f>E140*J140</f>
        <v>0</v>
      </c>
      <c r="O140" s="107"/>
      <c r="Z140" s="117"/>
      <c r="AA140" s="117">
        <v>1</v>
      </c>
      <c r="AB140" s="117">
        <v>1</v>
      </c>
      <c r="AC140" s="117">
        <v>1</v>
      </c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CA140" s="117">
        <v>1</v>
      </c>
      <c r="CB140" s="117">
        <v>1</v>
      </c>
      <c r="CZ140" s="70">
        <v>1</v>
      </c>
    </row>
    <row r="141" spans="1:63" ht="12.75">
      <c r="A141" s="118"/>
      <c r="B141" s="119"/>
      <c r="C141" s="187" t="s">
        <v>501</v>
      </c>
      <c r="D141" s="188"/>
      <c r="E141" s="122">
        <v>0</v>
      </c>
      <c r="F141" s="123"/>
      <c r="G141" s="124"/>
      <c r="H141" s="125"/>
      <c r="I141" s="120"/>
      <c r="J141" s="126"/>
      <c r="K141" s="120"/>
      <c r="M141" s="121" t="s">
        <v>501</v>
      </c>
      <c r="O141" s="10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27" t="str">
        <f>C140</f>
        <v>Štuk vnější weberdur štuk trass, ručně, tl.3 mm</v>
      </c>
      <c r="BE141" s="117"/>
      <c r="BF141" s="117"/>
      <c r="BG141" s="117"/>
      <c r="BH141" s="117"/>
      <c r="BI141" s="117"/>
      <c r="BJ141" s="117"/>
      <c r="BK141" s="117"/>
    </row>
    <row r="142" spans="1:63" ht="12.75">
      <c r="A142" s="118"/>
      <c r="B142" s="119"/>
      <c r="C142" s="187" t="s">
        <v>502</v>
      </c>
      <c r="D142" s="188"/>
      <c r="E142" s="122">
        <v>8.7</v>
      </c>
      <c r="F142" s="123"/>
      <c r="G142" s="124"/>
      <c r="H142" s="125"/>
      <c r="I142" s="120"/>
      <c r="J142" s="126"/>
      <c r="K142" s="120"/>
      <c r="M142" s="121" t="s">
        <v>502</v>
      </c>
      <c r="O142" s="10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27" t="str">
        <f>C141</f>
        <v>OMÍTKY VNĚJŠÍ:</v>
      </c>
      <c r="BE142" s="117"/>
      <c r="BF142" s="117"/>
      <c r="BG142" s="117"/>
      <c r="BH142" s="117"/>
      <c r="BI142" s="117"/>
      <c r="BJ142" s="117"/>
      <c r="BK142" s="117"/>
    </row>
    <row r="143" spans="1:104" ht="12.75">
      <c r="A143" s="108">
        <v>18</v>
      </c>
      <c r="B143" s="109" t="s">
        <v>477</v>
      </c>
      <c r="C143" s="110" t="s">
        <v>478</v>
      </c>
      <c r="D143" s="111" t="s">
        <v>426</v>
      </c>
      <c r="E143" s="112">
        <v>8.7</v>
      </c>
      <c r="F143" s="113"/>
      <c r="G143" s="114">
        <f>E143*F143</f>
        <v>0</v>
      </c>
      <c r="H143" s="115">
        <v>0.000499999999999723</v>
      </c>
      <c r="I143" s="116">
        <f>E143*H143</f>
        <v>0.004349999999997589</v>
      </c>
      <c r="J143" s="115">
        <v>0</v>
      </c>
      <c r="K143" s="116">
        <f>E143*J143</f>
        <v>0</v>
      </c>
      <c r="O143" s="107"/>
      <c r="Z143" s="117"/>
      <c r="AA143" s="117">
        <v>1</v>
      </c>
      <c r="AB143" s="117">
        <v>1</v>
      </c>
      <c r="AC143" s="117">
        <v>1</v>
      </c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CA143" s="117">
        <v>1</v>
      </c>
      <c r="CB143" s="117">
        <v>1</v>
      </c>
      <c r="CZ143" s="70">
        <v>1</v>
      </c>
    </row>
    <row r="144" spans="1:63" ht="12.75">
      <c r="A144" s="118"/>
      <c r="B144" s="119"/>
      <c r="C144" s="190" t="s">
        <v>480</v>
      </c>
      <c r="D144" s="191"/>
      <c r="E144" s="191"/>
      <c r="F144" s="191"/>
      <c r="G144" s="192"/>
      <c r="I144" s="120"/>
      <c r="K144" s="120"/>
      <c r="L144" s="121" t="s">
        <v>480</v>
      </c>
      <c r="O144" s="10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</row>
    <row r="145" spans="1:63" ht="12.75">
      <c r="A145" s="118"/>
      <c r="B145" s="119"/>
      <c r="C145" s="187" t="s">
        <v>501</v>
      </c>
      <c r="D145" s="188"/>
      <c r="E145" s="122">
        <v>0</v>
      </c>
      <c r="F145" s="123"/>
      <c r="G145" s="124"/>
      <c r="H145" s="125"/>
      <c r="I145" s="120"/>
      <c r="J145" s="126"/>
      <c r="K145" s="120"/>
      <c r="M145" s="121" t="s">
        <v>501</v>
      </c>
      <c r="O145" s="10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27" t="str">
        <f>C144</f>
        <v>první vrstva</v>
      </c>
      <c r="BE145" s="117"/>
      <c r="BF145" s="117"/>
      <c r="BG145" s="117"/>
      <c r="BH145" s="117"/>
      <c r="BI145" s="117"/>
      <c r="BJ145" s="117"/>
      <c r="BK145" s="117"/>
    </row>
    <row r="146" spans="1:63" ht="12.75">
      <c r="A146" s="118"/>
      <c r="B146" s="119"/>
      <c r="C146" s="187" t="s">
        <v>502</v>
      </c>
      <c r="D146" s="188"/>
      <c r="E146" s="122">
        <v>8.7</v>
      </c>
      <c r="F146" s="123"/>
      <c r="G146" s="124"/>
      <c r="H146" s="125"/>
      <c r="I146" s="120"/>
      <c r="J146" s="126"/>
      <c r="K146" s="120"/>
      <c r="M146" s="121" t="s">
        <v>502</v>
      </c>
      <c r="O146" s="10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27" t="str">
        <f>C145</f>
        <v>OMÍTKY VNĚJŠÍ:</v>
      </c>
      <c r="BE146" s="117"/>
      <c r="BF146" s="117"/>
      <c r="BG146" s="117"/>
      <c r="BH146" s="117"/>
      <c r="BI146" s="117"/>
      <c r="BJ146" s="117"/>
      <c r="BK146" s="117"/>
    </row>
    <row r="147" spans="1:104" ht="12.75">
      <c r="A147" s="108">
        <v>19</v>
      </c>
      <c r="B147" s="109" t="s">
        <v>477</v>
      </c>
      <c r="C147" s="110" t="s">
        <v>478</v>
      </c>
      <c r="D147" s="111" t="s">
        <v>426</v>
      </c>
      <c r="E147" s="112">
        <v>8.7</v>
      </c>
      <c r="F147" s="113"/>
      <c r="G147" s="114">
        <f>E147*F147</f>
        <v>0</v>
      </c>
      <c r="H147" s="115">
        <v>0.000499999999999723</v>
      </c>
      <c r="I147" s="116">
        <f>E147*H147</f>
        <v>0.004349999999997589</v>
      </c>
      <c r="J147" s="115">
        <v>0</v>
      </c>
      <c r="K147" s="116">
        <f>E147*J147</f>
        <v>0</v>
      </c>
      <c r="O147" s="107"/>
      <c r="Z147" s="117"/>
      <c r="AA147" s="117">
        <v>1</v>
      </c>
      <c r="AB147" s="117">
        <v>1</v>
      </c>
      <c r="AC147" s="117">
        <v>1</v>
      </c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CA147" s="117">
        <v>1</v>
      </c>
      <c r="CB147" s="117">
        <v>1</v>
      </c>
      <c r="CZ147" s="70">
        <v>1</v>
      </c>
    </row>
    <row r="148" spans="1:63" ht="12.75">
      <c r="A148" s="118"/>
      <c r="B148" s="119"/>
      <c r="C148" s="190" t="s">
        <v>479</v>
      </c>
      <c r="D148" s="191"/>
      <c r="E148" s="191"/>
      <c r="F148" s="191"/>
      <c r="G148" s="192"/>
      <c r="I148" s="120"/>
      <c r="K148" s="120"/>
      <c r="L148" s="121" t="s">
        <v>479</v>
      </c>
      <c r="O148" s="10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</row>
    <row r="149" spans="1:63" ht="12.75">
      <c r="A149" s="118"/>
      <c r="B149" s="119"/>
      <c r="C149" s="187" t="s">
        <v>501</v>
      </c>
      <c r="D149" s="188"/>
      <c r="E149" s="122">
        <v>0</v>
      </c>
      <c r="F149" s="123"/>
      <c r="G149" s="124"/>
      <c r="H149" s="125"/>
      <c r="I149" s="120"/>
      <c r="J149" s="126"/>
      <c r="K149" s="120"/>
      <c r="M149" s="121" t="s">
        <v>501</v>
      </c>
      <c r="O149" s="10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27" t="str">
        <f>C148</f>
        <v>druhá vrstva</v>
      </c>
      <c r="BE149" s="117"/>
      <c r="BF149" s="117"/>
      <c r="BG149" s="117"/>
      <c r="BH149" s="117"/>
      <c r="BI149" s="117"/>
      <c r="BJ149" s="117"/>
      <c r="BK149" s="117"/>
    </row>
    <row r="150" spans="1:63" ht="12.75">
      <c r="A150" s="118"/>
      <c r="B150" s="119"/>
      <c r="C150" s="187" t="s">
        <v>502</v>
      </c>
      <c r="D150" s="188"/>
      <c r="E150" s="122">
        <v>8.7</v>
      </c>
      <c r="F150" s="123"/>
      <c r="G150" s="124"/>
      <c r="H150" s="125"/>
      <c r="I150" s="120"/>
      <c r="J150" s="126"/>
      <c r="K150" s="120"/>
      <c r="M150" s="121" t="s">
        <v>502</v>
      </c>
      <c r="O150" s="10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27" t="str">
        <f>C149</f>
        <v>OMÍTKY VNĚJŠÍ:</v>
      </c>
      <c r="BE150" s="117"/>
      <c r="BF150" s="117"/>
      <c r="BG150" s="117"/>
      <c r="BH150" s="117"/>
      <c r="BI150" s="117"/>
      <c r="BJ150" s="117"/>
      <c r="BK150" s="117"/>
    </row>
    <row r="151" spans="1:104" ht="12.75">
      <c r="A151" s="108">
        <v>20</v>
      </c>
      <c r="B151" s="109" t="s">
        <v>505</v>
      </c>
      <c r="C151" s="110" t="s">
        <v>506</v>
      </c>
      <c r="D151" s="111" t="s">
        <v>426</v>
      </c>
      <c r="E151" s="112">
        <v>8.7</v>
      </c>
      <c r="F151" s="113"/>
      <c r="G151" s="114">
        <f>E151*F151</f>
        <v>0</v>
      </c>
      <c r="H151" s="115">
        <v>0.012590000000003</v>
      </c>
      <c r="I151" s="116">
        <f>E151*H151</f>
        <v>0.1095330000000261</v>
      </c>
      <c r="J151" s="115">
        <v>0</v>
      </c>
      <c r="K151" s="116">
        <f>E151*J151</f>
        <v>0</v>
      </c>
      <c r="O151" s="107"/>
      <c r="Z151" s="117"/>
      <c r="AA151" s="117">
        <v>1</v>
      </c>
      <c r="AB151" s="117">
        <v>1</v>
      </c>
      <c r="AC151" s="117">
        <v>1</v>
      </c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CA151" s="117">
        <v>1</v>
      </c>
      <c r="CB151" s="117">
        <v>1</v>
      </c>
      <c r="CZ151" s="70">
        <v>1</v>
      </c>
    </row>
    <row r="152" spans="1:63" ht="21">
      <c r="A152" s="118"/>
      <c r="B152" s="119"/>
      <c r="C152" s="190" t="s">
        <v>507</v>
      </c>
      <c r="D152" s="191"/>
      <c r="E152" s="191"/>
      <c r="F152" s="191"/>
      <c r="G152" s="192"/>
      <c r="I152" s="120"/>
      <c r="K152" s="120"/>
      <c r="L152" s="121" t="s">
        <v>507</v>
      </c>
      <c r="O152" s="10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</row>
    <row r="153" spans="1:63" ht="39.6">
      <c r="A153" s="118"/>
      <c r="B153" s="119"/>
      <c r="C153" s="187" t="s">
        <v>501</v>
      </c>
      <c r="D153" s="188"/>
      <c r="E153" s="122">
        <v>0</v>
      </c>
      <c r="F153" s="123"/>
      <c r="G153" s="124"/>
      <c r="H153" s="125"/>
      <c r="I153" s="120"/>
      <c r="J153" s="126"/>
      <c r="K153" s="120"/>
      <c r="M153" s="121" t="s">
        <v>501</v>
      </c>
      <c r="O153" s="10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27" t="str">
        <f>C152</f>
        <v>omítková směs na bázi románského vápna s dodatkem stabilizovaného vápna, kvarcitového písku a speciálních aditiv, která obsahuje velké množství difuzně otevřených mikropórů</v>
      </c>
      <c r="BE153" s="117"/>
      <c r="BF153" s="117"/>
      <c r="BG153" s="117"/>
      <c r="BH153" s="117"/>
      <c r="BI153" s="117"/>
      <c r="BJ153" s="117"/>
      <c r="BK153" s="117"/>
    </row>
    <row r="154" spans="1:63" ht="12.75">
      <c r="A154" s="118"/>
      <c r="B154" s="119"/>
      <c r="C154" s="187" t="s">
        <v>502</v>
      </c>
      <c r="D154" s="188"/>
      <c r="E154" s="122">
        <v>8.7</v>
      </c>
      <c r="F154" s="123"/>
      <c r="G154" s="124"/>
      <c r="H154" s="125"/>
      <c r="I154" s="120"/>
      <c r="J154" s="126"/>
      <c r="K154" s="120"/>
      <c r="M154" s="121" t="s">
        <v>502</v>
      </c>
      <c r="O154" s="10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27" t="str">
        <f>C153</f>
        <v>OMÍTKY VNĚJŠÍ:</v>
      </c>
      <c r="BE154" s="117"/>
      <c r="BF154" s="117"/>
      <c r="BG154" s="117"/>
      <c r="BH154" s="117"/>
      <c r="BI154" s="117"/>
      <c r="BJ154" s="117"/>
      <c r="BK154" s="117"/>
    </row>
    <row r="155" spans="1:63" ht="12.75">
      <c r="A155" s="128" t="s">
        <v>427</v>
      </c>
      <c r="B155" s="129" t="s">
        <v>497</v>
      </c>
      <c r="C155" s="130" t="s">
        <v>498</v>
      </c>
      <c r="D155" s="131"/>
      <c r="E155" s="132"/>
      <c r="F155" s="132"/>
      <c r="G155" s="133">
        <f>SUM(G136:G154)</f>
        <v>0</v>
      </c>
      <c r="H155" s="134"/>
      <c r="I155" s="135">
        <f>SUM(I136:I154)</f>
        <v>0.46997399999990375</v>
      </c>
      <c r="J155" s="136"/>
      <c r="K155" s="135">
        <f>SUM(K136:K154)</f>
        <v>0</v>
      </c>
      <c r="O155" s="107"/>
      <c r="X155" s="137">
        <f>K155</f>
        <v>0</v>
      </c>
      <c r="Y155" s="137">
        <f>I155</f>
        <v>0.46997399999990375</v>
      </c>
      <c r="Z155" s="138">
        <f>G155</f>
        <v>0</v>
      </c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39"/>
      <c r="BB155" s="139"/>
      <c r="BC155" s="139"/>
      <c r="BD155" s="139"/>
      <c r="BE155" s="139"/>
      <c r="BF155" s="139"/>
      <c r="BG155" s="117"/>
      <c r="BH155" s="117"/>
      <c r="BI155" s="117"/>
      <c r="BJ155" s="117"/>
      <c r="BK155" s="117"/>
    </row>
    <row r="156" spans="1:15" ht="14.25" customHeight="1">
      <c r="A156" s="97" t="s">
        <v>422</v>
      </c>
      <c r="B156" s="98" t="s">
        <v>508</v>
      </c>
      <c r="C156" s="99" t="s">
        <v>509</v>
      </c>
      <c r="D156" s="100"/>
      <c r="E156" s="101"/>
      <c r="F156" s="101"/>
      <c r="G156" s="102"/>
      <c r="H156" s="103"/>
      <c r="I156" s="104"/>
      <c r="J156" s="105"/>
      <c r="K156" s="106"/>
      <c r="O156" s="107"/>
    </row>
    <row r="157" spans="1:104" ht="12.75">
      <c r="A157" s="108">
        <v>21</v>
      </c>
      <c r="B157" s="109" t="s">
        <v>510</v>
      </c>
      <c r="C157" s="110" t="s">
        <v>511</v>
      </c>
      <c r="D157" s="111" t="s">
        <v>426</v>
      </c>
      <c r="E157" s="112">
        <v>265.045</v>
      </c>
      <c r="F157" s="113"/>
      <c r="G157" s="114">
        <f>E157*F157</f>
        <v>0</v>
      </c>
      <c r="H157" s="115">
        <v>0.0509500000000003</v>
      </c>
      <c r="I157" s="116">
        <f>E157*H157</f>
        <v>13.50404275000008</v>
      </c>
      <c r="J157" s="115">
        <v>0</v>
      </c>
      <c r="K157" s="116">
        <f>E157*J157</f>
        <v>0</v>
      </c>
      <c r="O157" s="107"/>
      <c r="Z157" s="117"/>
      <c r="AA157" s="117">
        <v>1</v>
      </c>
      <c r="AB157" s="117">
        <v>1</v>
      </c>
      <c r="AC157" s="117">
        <v>1</v>
      </c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CA157" s="117">
        <v>1</v>
      </c>
      <c r="CB157" s="117">
        <v>1</v>
      </c>
      <c r="CZ157" s="70">
        <v>1</v>
      </c>
    </row>
    <row r="158" spans="1:63" ht="12.75">
      <c r="A158" s="118"/>
      <c r="B158" s="119"/>
      <c r="C158" s="187" t="s">
        <v>460</v>
      </c>
      <c r="D158" s="188"/>
      <c r="E158" s="122">
        <v>0</v>
      </c>
      <c r="F158" s="123"/>
      <c r="G158" s="124"/>
      <c r="H158" s="125"/>
      <c r="I158" s="120"/>
      <c r="J158" s="126"/>
      <c r="K158" s="120"/>
      <c r="M158" s="121" t="s">
        <v>460</v>
      </c>
      <c r="O158" s="10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27" t="str">
        <f aca="true" t="shared" si="8" ref="BD158:BD188">C157</f>
        <v>Otryskání ploch pískem FP, stěn a rubů kleneb</v>
      </c>
      <c r="BE158" s="117"/>
      <c r="BF158" s="117"/>
      <c r="BG158" s="117"/>
      <c r="BH158" s="117"/>
      <c r="BI158" s="117"/>
      <c r="BJ158" s="117"/>
      <c r="BK158" s="117"/>
    </row>
    <row r="159" spans="1:63" ht="12.75">
      <c r="A159" s="118"/>
      <c r="B159" s="119"/>
      <c r="C159" s="187" t="s">
        <v>512</v>
      </c>
      <c r="D159" s="188"/>
      <c r="E159" s="122">
        <v>3.34</v>
      </c>
      <c r="F159" s="123"/>
      <c r="G159" s="124"/>
      <c r="H159" s="125"/>
      <c r="I159" s="120"/>
      <c r="J159" s="126"/>
      <c r="K159" s="120"/>
      <c r="M159" s="121" t="s">
        <v>512</v>
      </c>
      <c r="O159" s="10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27" t="str">
        <f t="shared" si="8"/>
        <v>OMÍTKY VNITŘNÍ:</v>
      </c>
      <c r="BE159" s="117"/>
      <c r="BF159" s="117"/>
      <c r="BG159" s="117"/>
      <c r="BH159" s="117"/>
      <c r="BI159" s="117"/>
      <c r="BJ159" s="117"/>
      <c r="BK159" s="117"/>
    </row>
    <row r="160" spans="1:63" ht="12.75">
      <c r="A160" s="118"/>
      <c r="B160" s="119"/>
      <c r="C160" s="187" t="s">
        <v>513</v>
      </c>
      <c r="D160" s="188"/>
      <c r="E160" s="122">
        <v>2.6</v>
      </c>
      <c r="F160" s="123"/>
      <c r="G160" s="124"/>
      <c r="H160" s="125"/>
      <c r="I160" s="120"/>
      <c r="J160" s="126"/>
      <c r="K160" s="120"/>
      <c r="M160" s="121" t="s">
        <v>513</v>
      </c>
      <c r="O160" s="10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27" t="str">
        <f t="shared" si="8"/>
        <v>m.č. 002 : 8,35*0,4</v>
      </c>
      <c r="BE160" s="117"/>
      <c r="BF160" s="117"/>
      <c r="BG160" s="117"/>
      <c r="BH160" s="117"/>
      <c r="BI160" s="117"/>
      <c r="BJ160" s="117"/>
      <c r="BK160" s="117"/>
    </row>
    <row r="161" spans="1:63" ht="12.75">
      <c r="A161" s="118"/>
      <c r="B161" s="119"/>
      <c r="C161" s="187" t="s">
        <v>514</v>
      </c>
      <c r="D161" s="188"/>
      <c r="E161" s="122">
        <v>1.6</v>
      </c>
      <c r="F161" s="123"/>
      <c r="G161" s="124"/>
      <c r="H161" s="125"/>
      <c r="I161" s="120"/>
      <c r="J161" s="126"/>
      <c r="K161" s="120"/>
      <c r="M161" s="121" t="s">
        <v>514</v>
      </c>
      <c r="O161" s="10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27" t="str">
        <f t="shared" si="8"/>
        <v>m.č. 004 : 6,5*0,4</v>
      </c>
      <c r="BE161" s="117"/>
      <c r="BF161" s="117"/>
      <c r="BG161" s="117"/>
      <c r="BH161" s="117"/>
      <c r="BI161" s="117"/>
      <c r="BJ161" s="117"/>
      <c r="BK161" s="117"/>
    </row>
    <row r="162" spans="1:63" ht="12.75">
      <c r="A162" s="118"/>
      <c r="B162" s="119"/>
      <c r="C162" s="187" t="s">
        <v>515</v>
      </c>
      <c r="D162" s="188"/>
      <c r="E162" s="122">
        <v>3.68</v>
      </c>
      <c r="F162" s="123"/>
      <c r="G162" s="124"/>
      <c r="H162" s="125"/>
      <c r="I162" s="120"/>
      <c r="J162" s="126"/>
      <c r="K162" s="120"/>
      <c r="M162" s="121" t="s">
        <v>515</v>
      </c>
      <c r="O162" s="10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27" t="str">
        <f t="shared" si="8"/>
        <v>m.č. 005 : 4,0*0,4</v>
      </c>
      <c r="BE162" s="117"/>
      <c r="BF162" s="117"/>
      <c r="BG162" s="117"/>
      <c r="BH162" s="117"/>
      <c r="BI162" s="117"/>
      <c r="BJ162" s="117"/>
      <c r="BK162" s="117"/>
    </row>
    <row r="163" spans="1:63" ht="12.75">
      <c r="A163" s="118"/>
      <c r="B163" s="119"/>
      <c r="C163" s="187" t="s">
        <v>516</v>
      </c>
      <c r="D163" s="188"/>
      <c r="E163" s="122">
        <v>4.74</v>
      </c>
      <c r="F163" s="123"/>
      <c r="G163" s="124"/>
      <c r="H163" s="125"/>
      <c r="I163" s="120"/>
      <c r="J163" s="126"/>
      <c r="K163" s="120"/>
      <c r="M163" s="121" t="s">
        <v>516</v>
      </c>
      <c r="O163" s="10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27" t="str">
        <f t="shared" si="8"/>
        <v>m.č. 006 : 9,2*0,4</v>
      </c>
      <c r="BE163" s="117"/>
      <c r="BF163" s="117"/>
      <c r="BG163" s="117"/>
      <c r="BH163" s="117"/>
      <c r="BI163" s="117"/>
      <c r="BJ163" s="117"/>
      <c r="BK163" s="117"/>
    </row>
    <row r="164" spans="1:63" ht="12.75">
      <c r="A164" s="118"/>
      <c r="B164" s="119"/>
      <c r="C164" s="187" t="s">
        <v>517</v>
      </c>
      <c r="D164" s="188"/>
      <c r="E164" s="122">
        <v>1</v>
      </c>
      <c r="F164" s="123"/>
      <c r="G164" s="124"/>
      <c r="H164" s="125"/>
      <c r="I164" s="120"/>
      <c r="J164" s="126"/>
      <c r="K164" s="120"/>
      <c r="M164" s="121" t="s">
        <v>517</v>
      </c>
      <c r="O164" s="10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27" t="str">
        <f t="shared" si="8"/>
        <v>m.č. 007 : (3,8*0,4)+(8,05*0,4)</v>
      </c>
      <c r="BE164" s="117"/>
      <c r="BF164" s="117"/>
      <c r="BG164" s="117"/>
      <c r="BH164" s="117"/>
      <c r="BI164" s="117"/>
      <c r="BJ164" s="117"/>
      <c r="BK164" s="117"/>
    </row>
    <row r="165" spans="1:63" ht="12.75">
      <c r="A165" s="118"/>
      <c r="B165" s="119"/>
      <c r="C165" s="187" t="s">
        <v>518</v>
      </c>
      <c r="D165" s="188"/>
      <c r="E165" s="122">
        <v>1.16</v>
      </c>
      <c r="F165" s="123"/>
      <c r="G165" s="124"/>
      <c r="H165" s="125"/>
      <c r="I165" s="120"/>
      <c r="J165" s="126"/>
      <c r="K165" s="120"/>
      <c r="M165" s="121" t="s">
        <v>518</v>
      </c>
      <c r="O165" s="10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27" t="str">
        <f t="shared" si="8"/>
        <v>m.č. 009 : 2,5*0,4</v>
      </c>
      <c r="BE165" s="117"/>
      <c r="BF165" s="117"/>
      <c r="BG165" s="117"/>
      <c r="BH165" s="117"/>
      <c r="BI165" s="117"/>
      <c r="BJ165" s="117"/>
      <c r="BK165" s="117"/>
    </row>
    <row r="166" spans="1:63" ht="12.75">
      <c r="A166" s="118"/>
      <c r="B166" s="119"/>
      <c r="C166" s="187" t="s">
        <v>519</v>
      </c>
      <c r="D166" s="188"/>
      <c r="E166" s="122">
        <v>3.74</v>
      </c>
      <c r="F166" s="123"/>
      <c r="G166" s="124"/>
      <c r="H166" s="125"/>
      <c r="I166" s="120"/>
      <c r="J166" s="126"/>
      <c r="K166" s="120"/>
      <c r="M166" s="121" t="s">
        <v>519</v>
      </c>
      <c r="O166" s="10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27" t="str">
        <f t="shared" si="8"/>
        <v>m.č. 010 : 2,9*0,4</v>
      </c>
      <c r="BE166" s="117"/>
      <c r="BF166" s="117"/>
      <c r="BG166" s="117"/>
      <c r="BH166" s="117"/>
      <c r="BI166" s="117"/>
      <c r="BJ166" s="117"/>
      <c r="BK166" s="117"/>
    </row>
    <row r="167" spans="1:63" ht="12.75">
      <c r="A167" s="118"/>
      <c r="B167" s="119"/>
      <c r="C167" s="187" t="s">
        <v>520</v>
      </c>
      <c r="D167" s="188"/>
      <c r="E167" s="122">
        <v>3.7</v>
      </c>
      <c r="F167" s="123"/>
      <c r="G167" s="124"/>
      <c r="H167" s="125"/>
      <c r="I167" s="120"/>
      <c r="J167" s="126"/>
      <c r="K167" s="120"/>
      <c r="M167" s="121" t="s">
        <v>520</v>
      </c>
      <c r="O167" s="10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27" t="str">
        <f t="shared" si="8"/>
        <v>m.č. 011 : 9,35*0,4</v>
      </c>
      <c r="BE167" s="117"/>
      <c r="BF167" s="117"/>
      <c r="BG167" s="117"/>
      <c r="BH167" s="117"/>
      <c r="BI167" s="117"/>
      <c r="BJ167" s="117"/>
      <c r="BK167" s="117"/>
    </row>
    <row r="168" spans="1:63" ht="12.75">
      <c r="A168" s="118"/>
      <c r="B168" s="119"/>
      <c r="C168" s="187" t="s">
        <v>521</v>
      </c>
      <c r="D168" s="188"/>
      <c r="E168" s="122">
        <v>11.88</v>
      </c>
      <c r="F168" s="123"/>
      <c r="G168" s="124"/>
      <c r="H168" s="125"/>
      <c r="I168" s="120"/>
      <c r="J168" s="126"/>
      <c r="K168" s="120"/>
      <c r="M168" s="121" t="s">
        <v>521</v>
      </c>
      <c r="O168" s="10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27" t="str">
        <f t="shared" si="8"/>
        <v>m.č. 012 : (4,45*0,4)+(1,0*0,4)+(3,8*0,4)</v>
      </c>
      <c r="BE168" s="117"/>
      <c r="BF168" s="117"/>
      <c r="BG168" s="117"/>
      <c r="BH168" s="117"/>
      <c r="BI168" s="117"/>
      <c r="BJ168" s="117"/>
      <c r="BK168" s="117"/>
    </row>
    <row r="169" spans="1:63" ht="12.75">
      <c r="A169" s="118"/>
      <c r="B169" s="119"/>
      <c r="C169" s="187" t="s">
        <v>522</v>
      </c>
      <c r="D169" s="188"/>
      <c r="E169" s="122">
        <v>42.56</v>
      </c>
      <c r="F169" s="123"/>
      <c r="G169" s="124"/>
      <c r="H169" s="125"/>
      <c r="I169" s="120"/>
      <c r="J169" s="126"/>
      <c r="K169" s="120"/>
      <c r="M169" s="121" t="s">
        <v>522</v>
      </c>
      <c r="O169" s="10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27" t="str">
        <f t="shared" si="8"/>
        <v>m.č. 013 : (0,7*0,4)+(4,8*0,4)+(4,2*0,4)+(7,0*0,4)+(13*0,4)</v>
      </c>
      <c r="BE169" s="117"/>
      <c r="BF169" s="117"/>
      <c r="BG169" s="117"/>
      <c r="BH169" s="117"/>
      <c r="BI169" s="117"/>
      <c r="BJ169" s="117"/>
      <c r="BK169" s="117"/>
    </row>
    <row r="170" spans="1:63" ht="12.75">
      <c r="A170" s="118"/>
      <c r="B170" s="119"/>
      <c r="C170" s="187" t="s">
        <v>461</v>
      </c>
      <c r="D170" s="188"/>
      <c r="E170" s="122">
        <v>15.35</v>
      </c>
      <c r="F170" s="123"/>
      <c r="G170" s="124"/>
      <c r="H170" s="125"/>
      <c r="I170" s="120"/>
      <c r="J170" s="126"/>
      <c r="K170" s="120"/>
      <c r="M170" s="121" t="s">
        <v>461</v>
      </c>
      <c r="O170" s="10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27" t="str">
        <f t="shared" si="8"/>
        <v>m.č. 014 : 106,4*0,4</v>
      </c>
      <c r="BE170" s="117"/>
      <c r="BF170" s="117"/>
      <c r="BG170" s="117"/>
      <c r="BH170" s="117"/>
      <c r="BI170" s="117"/>
      <c r="BJ170" s="117"/>
      <c r="BK170" s="117"/>
    </row>
    <row r="171" spans="1:63" ht="12.75">
      <c r="A171" s="118"/>
      <c r="B171" s="119"/>
      <c r="C171" s="187" t="s">
        <v>462</v>
      </c>
      <c r="D171" s="188"/>
      <c r="E171" s="122">
        <v>1.35</v>
      </c>
      <c r="F171" s="123"/>
      <c r="G171" s="124"/>
      <c r="H171" s="125"/>
      <c r="I171" s="120"/>
      <c r="J171" s="126"/>
      <c r="K171" s="120"/>
      <c r="M171" s="121" t="s">
        <v>462</v>
      </c>
      <c r="O171" s="10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27" t="str">
        <f t="shared" si="8"/>
        <v>m.č. 106 : (2,5*1,0)+(4,3*1,5)+(3,2*2,0)</v>
      </c>
      <c r="BE171" s="117"/>
      <c r="BF171" s="117"/>
      <c r="BG171" s="117"/>
      <c r="BH171" s="117"/>
      <c r="BI171" s="117"/>
      <c r="BJ171" s="117"/>
      <c r="BK171" s="117"/>
    </row>
    <row r="172" spans="1:63" ht="12.75">
      <c r="A172" s="118"/>
      <c r="B172" s="119"/>
      <c r="C172" s="187" t="s">
        <v>463</v>
      </c>
      <c r="D172" s="188"/>
      <c r="E172" s="122">
        <v>13.1</v>
      </c>
      <c r="F172" s="123"/>
      <c r="G172" s="124"/>
      <c r="H172" s="125"/>
      <c r="I172" s="120"/>
      <c r="J172" s="126"/>
      <c r="K172" s="120"/>
      <c r="M172" s="121" t="s">
        <v>463</v>
      </c>
      <c r="O172" s="10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27" t="str">
        <f t="shared" si="8"/>
        <v>m.č. 107 : 0,9*1,5</v>
      </c>
      <c r="BE172" s="117"/>
      <c r="BF172" s="117"/>
      <c r="BG172" s="117"/>
      <c r="BH172" s="117"/>
      <c r="BI172" s="117"/>
      <c r="BJ172" s="117"/>
      <c r="BK172" s="117"/>
    </row>
    <row r="173" spans="1:63" ht="12.75">
      <c r="A173" s="118"/>
      <c r="B173" s="119"/>
      <c r="C173" s="187" t="s">
        <v>464</v>
      </c>
      <c r="D173" s="188"/>
      <c r="E173" s="122">
        <v>17.24</v>
      </c>
      <c r="F173" s="123"/>
      <c r="G173" s="124"/>
      <c r="H173" s="125"/>
      <c r="I173" s="120"/>
      <c r="J173" s="126"/>
      <c r="K173" s="120"/>
      <c r="M173" s="121" t="s">
        <v>464</v>
      </c>
      <c r="O173" s="10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27" t="str">
        <f t="shared" si="8"/>
        <v>m.č. 108 : 13,1*1,0</v>
      </c>
      <c r="BE173" s="117"/>
      <c r="BF173" s="117"/>
      <c r="BG173" s="117"/>
      <c r="BH173" s="117"/>
      <c r="BI173" s="117"/>
      <c r="BJ173" s="117"/>
      <c r="BK173" s="117"/>
    </row>
    <row r="174" spans="1:63" ht="12.75">
      <c r="A174" s="118"/>
      <c r="B174" s="119"/>
      <c r="C174" s="187" t="s">
        <v>465</v>
      </c>
      <c r="D174" s="188"/>
      <c r="E174" s="122">
        <v>33.88</v>
      </c>
      <c r="F174" s="123"/>
      <c r="G174" s="124"/>
      <c r="H174" s="125"/>
      <c r="I174" s="120"/>
      <c r="J174" s="126"/>
      <c r="K174" s="120"/>
      <c r="M174" s="121" t="s">
        <v>465</v>
      </c>
      <c r="O174" s="10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27" t="str">
        <f t="shared" si="8"/>
        <v>m.č. 109 : 21,55*0,8</v>
      </c>
      <c r="BE174" s="117"/>
      <c r="BF174" s="117"/>
      <c r="BG174" s="117"/>
      <c r="BH174" s="117"/>
      <c r="BI174" s="117"/>
      <c r="BJ174" s="117"/>
      <c r="BK174" s="117"/>
    </row>
    <row r="175" spans="1:63" ht="12.75">
      <c r="A175" s="118"/>
      <c r="B175" s="119"/>
      <c r="C175" s="187" t="s">
        <v>466</v>
      </c>
      <c r="D175" s="188"/>
      <c r="E175" s="122">
        <v>8.4</v>
      </c>
      <c r="F175" s="123"/>
      <c r="G175" s="124"/>
      <c r="H175" s="125"/>
      <c r="I175" s="120"/>
      <c r="J175" s="126"/>
      <c r="K175" s="120"/>
      <c r="M175" s="121" t="s">
        <v>466</v>
      </c>
      <c r="O175" s="10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27" t="str">
        <f t="shared" si="8"/>
        <v>m.č. 110 : 24,2*1,4</v>
      </c>
      <c r="BE175" s="117"/>
      <c r="BF175" s="117"/>
      <c r="BG175" s="117"/>
      <c r="BH175" s="117"/>
      <c r="BI175" s="117"/>
      <c r="BJ175" s="117"/>
      <c r="BK175" s="117"/>
    </row>
    <row r="176" spans="1:63" ht="12.75">
      <c r="A176" s="118"/>
      <c r="B176" s="119"/>
      <c r="C176" s="187" t="s">
        <v>467</v>
      </c>
      <c r="D176" s="188"/>
      <c r="E176" s="122">
        <v>2.94</v>
      </c>
      <c r="F176" s="123"/>
      <c r="G176" s="124"/>
      <c r="H176" s="125"/>
      <c r="I176" s="120"/>
      <c r="J176" s="126"/>
      <c r="K176" s="120"/>
      <c r="M176" s="121" t="s">
        <v>467</v>
      </c>
      <c r="O176" s="10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27" t="str">
        <f t="shared" si="8"/>
        <v>m.č. 111 : 6*1,4</v>
      </c>
      <c r="BE176" s="117"/>
      <c r="BF176" s="117"/>
      <c r="BG176" s="117"/>
      <c r="BH176" s="117"/>
      <c r="BI176" s="117"/>
      <c r="BJ176" s="117"/>
      <c r="BK176" s="117"/>
    </row>
    <row r="177" spans="1:63" ht="12.75">
      <c r="A177" s="118"/>
      <c r="B177" s="119"/>
      <c r="C177" s="187" t="s">
        <v>468</v>
      </c>
      <c r="D177" s="188"/>
      <c r="E177" s="122">
        <v>15.15</v>
      </c>
      <c r="F177" s="123"/>
      <c r="G177" s="124"/>
      <c r="H177" s="125"/>
      <c r="I177" s="120"/>
      <c r="J177" s="126"/>
      <c r="K177" s="120"/>
      <c r="M177" s="121" t="s">
        <v>468</v>
      </c>
      <c r="O177" s="10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27" t="str">
        <f t="shared" si="8"/>
        <v>m.č. 112 : 2,1*1,4</v>
      </c>
      <c r="BE177" s="117"/>
      <c r="BF177" s="117"/>
      <c r="BG177" s="117"/>
      <c r="BH177" s="117"/>
      <c r="BI177" s="117"/>
      <c r="BJ177" s="117"/>
      <c r="BK177" s="117"/>
    </row>
    <row r="178" spans="1:63" ht="12.75">
      <c r="A178" s="118"/>
      <c r="B178" s="119"/>
      <c r="C178" s="187" t="s">
        <v>469</v>
      </c>
      <c r="D178" s="188"/>
      <c r="E178" s="122">
        <v>4.5</v>
      </c>
      <c r="F178" s="123"/>
      <c r="G178" s="124"/>
      <c r="H178" s="125"/>
      <c r="I178" s="120"/>
      <c r="J178" s="126"/>
      <c r="K178" s="120"/>
      <c r="M178" s="121" t="s">
        <v>469</v>
      </c>
      <c r="O178" s="10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27" t="str">
        <f t="shared" si="8"/>
        <v>m.č. 122 : (2,7*1,5)+(11,1*1,0)</v>
      </c>
      <c r="BE178" s="117"/>
      <c r="BF178" s="117"/>
      <c r="BG178" s="117"/>
      <c r="BH178" s="117"/>
      <c r="BI178" s="117"/>
      <c r="BJ178" s="117"/>
      <c r="BK178" s="117"/>
    </row>
    <row r="179" spans="1:63" ht="12.75">
      <c r="A179" s="118"/>
      <c r="B179" s="119"/>
      <c r="C179" s="187" t="s">
        <v>470</v>
      </c>
      <c r="D179" s="188"/>
      <c r="E179" s="122">
        <v>0.85</v>
      </c>
      <c r="F179" s="123"/>
      <c r="G179" s="124"/>
      <c r="H179" s="125"/>
      <c r="I179" s="120"/>
      <c r="J179" s="126"/>
      <c r="K179" s="120"/>
      <c r="M179" s="121" t="s">
        <v>470</v>
      </c>
      <c r="O179" s="10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27" t="str">
        <f t="shared" si="8"/>
        <v>m.č. 123 : 4,5*1,0</v>
      </c>
      <c r="BE179" s="117"/>
      <c r="BF179" s="117"/>
      <c r="BG179" s="117"/>
      <c r="BH179" s="117"/>
      <c r="BI179" s="117"/>
      <c r="BJ179" s="117"/>
      <c r="BK179" s="117"/>
    </row>
    <row r="180" spans="1:63" ht="12.75">
      <c r="A180" s="118"/>
      <c r="B180" s="119"/>
      <c r="C180" s="187" t="s">
        <v>501</v>
      </c>
      <c r="D180" s="188"/>
      <c r="E180" s="122">
        <v>0</v>
      </c>
      <c r="F180" s="123"/>
      <c r="G180" s="124"/>
      <c r="H180" s="125"/>
      <c r="I180" s="120"/>
      <c r="J180" s="126"/>
      <c r="K180" s="120"/>
      <c r="M180" s="121" t="s">
        <v>501</v>
      </c>
      <c r="O180" s="10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27" t="str">
        <f t="shared" si="8"/>
        <v>m.č. 125 : 0,85*1,0</v>
      </c>
      <c r="BE180" s="117"/>
      <c r="BF180" s="117"/>
      <c r="BG180" s="117"/>
      <c r="BH180" s="117"/>
      <c r="BI180" s="117"/>
      <c r="BJ180" s="117"/>
      <c r="BK180" s="117"/>
    </row>
    <row r="181" spans="1:63" ht="12.75">
      <c r="A181" s="118"/>
      <c r="B181" s="119"/>
      <c r="C181" s="187" t="s">
        <v>502</v>
      </c>
      <c r="D181" s="188"/>
      <c r="E181" s="122">
        <v>8.7</v>
      </c>
      <c r="F181" s="123"/>
      <c r="G181" s="124"/>
      <c r="H181" s="125"/>
      <c r="I181" s="120"/>
      <c r="J181" s="126"/>
      <c r="K181" s="120"/>
      <c r="M181" s="121" t="s">
        <v>502</v>
      </c>
      <c r="O181" s="10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27" t="str">
        <f t="shared" si="8"/>
        <v>OMÍTKY VNĚJŠÍ:</v>
      </c>
      <c r="BE181" s="117"/>
      <c r="BF181" s="117"/>
      <c r="BG181" s="117"/>
      <c r="BH181" s="117"/>
      <c r="BI181" s="117"/>
      <c r="BJ181" s="117"/>
      <c r="BK181" s="117"/>
    </row>
    <row r="182" spans="1:63" ht="12.75">
      <c r="A182" s="118"/>
      <c r="B182" s="119"/>
      <c r="C182" s="187" t="s">
        <v>523</v>
      </c>
      <c r="D182" s="188"/>
      <c r="E182" s="122">
        <v>0</v>
      </c>
      <c r="F182" s="123"/>
      <c r="G182" s="124"/>
      <c r="H182" s="125"/>
      <c r="I182" s="120"/>
      <c r="J182" s="126"/>
      <c r="K182" s="120"/>
      <c r="M182" s="121" t="s">
        <v>523</v>
      </c>
      <c r="O182" s="10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27" t="str">
        <f t="shared" si="8"/>
        <v>vnější schodiště : 29,0*0,3</v>
      </c>
      <c r="BE182" s="117"/>
      <c r="BF182" s="117"/>
      <c r="BG182" s="117"/>
      <c r="BH182" s="117"/>
      <c r="BI182" s="117"/>
      <c r="BJ182" s="117"/>
      <c r="BK182" s="117"/>
    </row>
    <row r="183" spans="1:63" ht="12.75">
      <c r="A183" s="118"/>
      <c r="B183" s="119"/>
      <c r="C183" s="187" t="s">
        <v>524</v>
      </c>
      <c r="D183" s="188"/>
      <c r="E183" s="122">
        <v>17.5</v>
      </c>
      <c r="F183" s="123"/>
      <c r="G183" s="124"/>
      <c r="H183" s="125"/>
      <c r="I183" s="120"/>
      <c r="J183" s="126"/>
      <c r="K183" s="120"/>
      <c r="M183" s="121" t="s">
        <v>524</v>
      </c>
      <c r="O183" s="10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27" t="str">
        <f t="shared" si="8"/>
        <v>Uliční fasáda :</v>
      </c>
      <c r="BE183" s="117"/>
      <c r="BF183" s="117"/>
      <c r="BG183" s="117"/>
      <c r="BH183" s="117"/>
      <c r="BI183" s="117"/>
      <c r="BJ183" s="117"/>
      <c r="BK183" s="117"/>
    </row>
    <row r="184" spans="1:63" ht="12.75">
      <c r="A184" s="118"/>
      <c r="B184" s="119"/>
      <c r="C184" s="187" t="s">
        <v>525</v>
      </c>
      <c r="D184" s="188"/>
      <c r="E184" s="122">
        <v>21.14</v>
      </c>
      <c r="F184" s="123"/>
      <c r="G184" s="124"/>
      <c r="H184" s="125"/>
      <c r="I184" s="120"/>
      <c r="J184" s="126"/>
      <c r="K184" s="120"/>
      <c r="M184" s="121" t="s">
        <v>525</v>
      </c>
      <c r="O184" s="10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27" t="str">
        <f t="shared" si="8"/>
        <v xml:space="preserve"> (4,2*0,4)+(4,55*0,4)+(12,95*0,4)+(12,45*0,4)+(4,6*0,4)+(5,0*0,4)</v>
      </c>
      <c r="BE184" s="117"/>
      <c r="BF184" s="117"/>
      <c r="BG184" s="117"/>
      <c r="BH184" s="117"/>
      <c r="BI184" s="117"/>
      <c r="BJ184" s="117"/>
      <c r="BK184" s="117"/>
    </row>
    <row r="185" spans="1:63" ht="12.75">
      <c r="A185" s="118"/>
      <c r="B185" s="119"/>
      <c r="C185" s="187" t="s">
        <v>526</v>
      </c>
      <c r="D185" s="188"/>
      <c r="E185" s="122">
        <v>8.775</v>
      </c>
      <c r="F185" s="123"/>
      <c r="G185" s="124"/>
      <c r="H185" s="125"/>
      <c r="I185" s="120"/>
      <c r="J185" s="126"/>
      <c r="K185" s="120"/>
      <c r="M185" s="121" t="s">
        <v>526</v>
      </c>
      <c r="O185" s="10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27" t="str">
        <f t="shared" si="8"/>
        <v>(3,8*0,4)+(21,25*0,4)+(10,0*0,4)+(2,0*0,4)+(3,6*0,4)+(12,2*0,4)</v>
      </c>
      <c r="BE185" s="117"/>
      <c r="BF185" s="117"/>
      <c r="BG185" s="117"/>
      <c r="BH185" s="117"/>
      <c r="BI185" s="117"/>
      <c r="BJ185" s="117"/>
      <c r="BK185" s="117"/>
    </row>
    <row r="186" spans="1:63" ht="12.75">
      <c r="A186" s="118"/>
      <c r="B186" s="119"/>
      <c r="C186" s="187" t="s">
        <v>527</v>
      </c>
      <c r="D186" s="188"/>
      <c r="E186" s="122">
        <v>0</v>
      </c>
      <c r="F186" s="123"/>
      <c r="G186" s="124"/>
      <c r="H186" s="125"/>
      <c r="I186" s="120"/>
      <c r="J186" s="126"/>
      <c r="K186" s="120"/>
      <c r="M186" s="121" t="s">
        <v>527</v>
      </c>
      <c r="O186" s="10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27" t="str">
        <f t="shared" si="8"/>
        <v>(18,0*0,4)+(4,5*0,35)</v>
      </c>
      <c r="BE186" s="117"/>
      <c r="BF186" s="117"/>
      <c r="BG186" s="117"/>
      <c r="BH186" s="117"/>
      <c r="BI186" s="117"/>
      <c r="BJ186" s="117"/>
      <c r="BK186" s="117"/>
    </row>
    <row r="187" spans="1:63" ht="12.75">
      <c r="A187" s="118"/>
      <c r="B187" s="119"/>
      <c r="C187" s="187" t="s">
        <v>528</v>
      </c>
      <c r="D187" s="188"/>
      <c r="E187" s="122">
        <v>8.33</v>
      </c>
      <c r="F187" s="123"/>
      <c r="G187" s="124"/>
      <c r="H187" s="125"/>
      <c r="I187" s="120"/>
      <c r="J187" s="126"/>
      <c r="K187" s="120"/>
      <c r="M187" s="121" t="s">
        <v>528</v>
      </c>
      <c r="O187" s="10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27" t="str">
        <f t="shared" si="8"/>
        <v xml:space="preserve">dvoní fasáda : </v>
      </c>
      <c r="BE187" s="117"/>
      <c r="BF187" s="117"/>
      <c r="BG187" s="117"/>
      <c r="BH187" s="117"/>
      <c r="BI187" s="117"/>
      <c r="BJ187" s="117"/>
      <c r="BK187" s="117"/>
    </row>
    <row r="188" spans="1:63" ht="12.75">
      <c r="A188" s="118"/>
      <c r="B188" s="119"/>
      <c r="C188" s="187" t="s">
        <v>529</v>
      </c>
      <c r="D188" s="188"/>
      <c r="E188" s="122">
        <v>7.84</v>
      </c>
      <c r="F188" s="123"/>
      <c r="G188" s="124"/>
      <c r="H188" s="125"/>
      <c r="I188" s="120"/>
      <c r="J188" s="126"/>
      <c r="K188" s="120"/>
      <c r="M188" s="121" t="s">
        <v>529</v>
      </c>
      <c r="O188" s="10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27" t="str">
        <f t="shared" si="8"/>
        <v>(3,75*0,4)+(12,2*0,4)+(1,3*0,3)+(1,3*0,4)+(1,35*0,4)+(1,25*0,4)</v>
      </c>
      <c r="BE188" s="117"/>
      <c r="BF188" s="117"/>
      <c r="BG188" s="117"/>
      <c r="BH188" s="117"/>
      <c r="BI188" s="117"/>
      <c r="BJ188" s="117"/>
      <c r="BK188" s="117"/>
    </row>
    <row r="189" spans="1:104" ht="12.75">
      <c r="A189" s="108">
        <v>22</v>
      </c>
      <c r="B189" s="109" t="s">
        <v>530</v>
      </c>
      <c r="C189" s="110" t="s">
        <v>531</v>
      </c>
      <c r="D189" s="111" t="s">
        <v>532</v>
      </c>
      <c r="E189" s="112">
        <v>1.9878</v>
      </c>
      <c r="F189" s="113"/>
      <c r="G189" s="114">
        <f>E189*F189</f>
        <v>0</v>
      </c>
      <c r="H189" s="115">
        <v>0</v>
      </c>
      <c r="I189" s="116">
        <f>E189*H189</f>
        <v>0</v>
      </c>
      <c r="J189" s="115">
        <v>0</v>
      </c>
      <c r="K189" s="116">
        <f>E189*J189</f>
        <v>0</v>
      </c>
      <c r="O189" s="107"/>
      <c r="Z189" s="117"/>
      <c r="AA189" s="117">
        <v>1</v>
      </c>
      <c r="AB189" s="117">
        <v>1</v>
      </c>
      <c r="AC189" s="117">
        <v>1</v>
      </c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CA189" s="117">
        <v>1</v>
      </c>
      <c r="CB189" s="117">
        <v>1</v>
      </c>
      <c r="CZ189" s="70">
        <v>1</v>
      </c>
    </row>
    <row r="190" spans="1:63" ht="12.75">
      <c r="A190" s="118"/>
      <c r="B190" s="119"/>
      <c r="C190" s="187" t="s">
        <v>533</v>
      </c>
      <c r="D190" s="188"/>
      <c r="E190" s="122">
        <v>1.9878</v>
      </c>
      <c r="F190" s="123"/>
      <c r="G190" s="124"/>
      <c r="H190" s="125"/>
      <c r="I190" s="120"/>
      <c r="J190" s="126"/>
      <c r="K190" s="120"/>
      <c r="M190" s="121" t="s">
        <v>533</v>
      </c>
      <c r="O190" s="10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27" t="str">
        <f>C189</f>
        <v>Odklizení písku po tryskání do 1000 m</v>
      </c>
      <c r="BE190" s="117"/>
      <c r="BF190" s="117"/>
      <c r="BG190" s="117"/>
      <c r="BH190" s="117"/>
      <c r="BI190" s="117"/>
      <c r="BJ190" s="117"/>
      <c r="BK190" s="117"/>
    </row>
    <row r="191" spans="1:104" ht="12.75">
      <c r="A191" s="108">
        <v>23</v>
      </c>
      <c r="B191" s="109" t="s">
        <v>534</v>
      </c>
      <c r="C191" s="110" t="s">
        <v>535</v>
      </c>
      <c r="D191" s="111" t="s">
        <v>426</v>
      </c>
      <c r="E191" s="112">
        <v>265.045</v>
      </c>
      <c r="F191" s="113"/>
      <c r="G191" s="114">
        <f>E191*F191</f>
        <v>0</v>
      </c>
      <c r="H191" s="115">
        <v>0</v>
      </c>
      <c r="I191" s="116">
        <f>E191*H191</f>
        <v>0</v>
      </c>
      <c r="J191" s="115"/>
      <c r="K191" s="116">
        <f>E191*J191</f>
        <v>0</v>
      </c>
      <c r="O191" s="107"/>
      <c r="Z191" s="117"/>
      <c r="AA191" s="117">
        <v>12</v>
      </c>
      <c r="AB191" s="117">
        <v>0</v>
      </c>
      <c r="AC191" s="117">
        <v>21</v>
      </c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CA191" s="117">
        <v>12</v>
      </c>
      <c r="CB191" s="117">
        <v>0</v>
      </c>
      <c r="CZ191" s="70">
        <v>1</v>
      </c>
    </row>
    <row r="192" spans="1:63" ht="12.75">
      <c r="A192" s="118"/>
      <c r="B192" s="119"/>
      <c r="C192" s="187" t="s">
        <v>460</v>
      </c>
      <c r="D192" s="188"/>
      <c r="E192" s="122">
        <v>0</v>
      </c>
      <c r="F192" s="123"/>
      <c r="G192" s="124"/>
      <c r="H192" s="125"/>
      <c r="I192" s="120"/>
      <c r="J192" s="126"/>
      <c r="K192" s="120"/>
      <c r="M192" s="121" t="s">
        <v>460</v>
      </c>
      <c r="O192" s="10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27" t="str">
        <f aca="true" t="shared" si="9" ref="BD192:BD222">C191</f>
        <v>Parní čištění zdiva</v>
      </c>
      <c r="BE192" s="117"/>
      <c r="BF192" s="117"/>
      <c r="BG192" s="117"/>
      <c r="BH192" s="117"/>
      <c r="BI192" s="117"/>
      <c r="BJ192" s="117"/>
      <c r="BK192" s="117"/>
    </row>
    <row r="193" spans="1:63" ht="12.75">
      <c r="A193" s="118"/>
      <c r="B193" s="119"/>
      <c r="C193" s="187" t="s">
        <v>512</v>
      </c>
      <c r="D193" s="188"/>
      <c r="E193" s="122">
        <v>3.34</v>
      </c>
      <c r="F193" s="123"/>
      <c r="G193" s="124"/>
      <c r="H193" s="125"/>
      <c r="I193" s="120"/>
      <c r="J193" s="126"/>
      <c r="K193" s="120"/>
      <c r="M193" s="121" t="s">
        <v>512</v>
      </c>
      <c r="O193" s="10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27" t="str">
        <f t="shared" si="9"/>
        <v>OMÍTKY VNITŘNÍ:</v>
      </c>
      <c r="BE193" s="117"/>
      <c r="BF193" s="117"/>
      <c r="BG193" s="117"/>
      <c r="BH193" s="117"/>
      <c r="BI193" s="117"/>
      <c r="BJ193" s="117"/>
      <c r="BK193" s="117"/>
    </row>
    <row r="194" spans="1:63" ht="12.75">
      <c r="A194" s="118"/>
      <c r="B194" s="119"/>
      <c r="C194" s="187" t="s">
        <v>513</v>
      </c>
      <c r="D194" s="188"/>
      <c r="E194" s="122">
        <v>2.6</v>
      </c>
      <c r="F194" s="123"/>
      <c r="G194" s="124"/>
      <c r="H194" s="125"/>
      <c r="I194" s="120"/>
      <c r="J194" s="126"/>
      <c r="K194" s="120"/>
      <c r="M194" s="121" t="s">
        <v>513</v>
      </c>
      <c r="O194" s="10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27" t="str">
        <f t="shared" si="9"/>
        <v>m.č. 002 : 8,35*0,4</v>
      </c>
      <c r="BE194" s="117"/>
      <c r="BF194" s="117"/>
      <c r="BG194" s="117"/>
      <c r="BH194" s="117"/>
      <c r="BI194" s="117"/>
      <c r="BJ194" s="117"/>
      <c r="BK194" s="117"/>
    </row>
    <row r="195" spans="1:63" ht="12.75">
      <c r="A195" s="118"/>
      <c r="B195" s="119"/>
      <c r="C195" s="187" t="s">
        <v>514</v>
      </c>
      <c r="D195" s="188"/>
      <c r="E195" s="122">
        <v>1.6</v>
      </c>
      <c r="F195" s="123"/>
      <c r="G195" s="124"/>
      <c r="H195" s="125"/>
      <c r="I195" s="120"/>
      <c r="J195" s="126"/>
      <c r="K195" s="120"/>
      <c r="M195" s="121" t="s">
        <v>514</v>
      </c>
      <c r="O195" s="10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27" t="str">
        <f t="shared" si="9"/>
        <v>m.č. 004 : 6,5*0,4</v>
      </c>
      <c r="BE195" s="117"/>
      <c r="BF195" s="117"/>
      <c r="BG195" s="117"/>
      <c r="BH195" s="117"/>
      <c r="BI195" s="117"/>
      <c r="BJ195" s="117"/>
      <c r="BK195" s="117"/>
    </row>
    <row r="196" spans="1:63" ht="12.75">
      <c r="A196" s="118"/>
      <c r="B196" s="119"/>
      <c r="C196" s="187" t="s">
        <v>515</v>
      </c>
      <c r="D196" s="188"/>
      <c r="E196" s="122">
        <v>3.68</v>
      </c>
      <c r="F196" s="123"/>
      <c r="G196" s="124"/>
      <c r="H196" s="125"/>
      <c r="I196" s="120"/>
      <c r="J196" s="126"/>
      <c r="K196" s="120"/>
      <c r="M196" s="121" t="s">
        <v>515</v>
      </c>
      <c r="O196" s="10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27" t="str">
        <f t="shared" si="9"/>
        <v>m.č. 005 : 4,0*0,4</v>
      </c>
      <c r="BE196" s="117"/>
      <c r="BF196" s="117"/>
      <c r="BG196" s="117"/>
      <c r="BH196" s="117"/>
      <c r="BI196" s="117"/>
      <c r="BJ196" s="117"/>
      <c r="BK196" s="117"/>
    </row>
    <row r="197" spans="1:63" ht="12.75">
      <c r="A197" s="118"/>
      <c r="B197" s="119"/>
      <c r="C197" s="187" t="s">
        <v>516</v>
      </c>
      <c r="D197" s="188"/>
      <c r="E197" s="122">
        <v>4.74</v>
      </c>
      <c r="F197" s="123"/>
      <c r="G197" s="124"/>
      <c r="H197" s="125"/>
      <c r="I197" s="120"/>
      <c r="J197" s="126"/>
      <c r="K197" s="120"/>
      <c r="M197" s="121" t="s">
        <v>516</v>
      </c>
      <c r="O197" s="10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27" t="str">
        <f t="shared" si="9"/>
        <v>m.č. 006 : 9,2*0,4</v>
      </c>
      <c r="BE197" s="117"/>
      <c r="BF197" s="117"/>
      <c r="BG197" s="117"/>
      <c r="BH197" s="117"/>
      <c r="BI197" s="117"/>
      <c r="BJ197" s="117"/>
      <c r="BK197" s="117"/>
    </row>
    <row r="198" spans="1:63" ht="12.75">
      <c r="A198" s="118"/>
      <c r="B198" s="119"/>
      <c r="C198" s="187" t="s">
        <v>517</v>
      </c>
      <c r="D198" s="188"/>
      <c r="E198" s="122">
        <v>1</v>
      </c>
      <c r="F198" s="123"/>
      <c r="G198" s="124"/>
      <c r="H198" s="125"/>
      <c r="I198" s="120"/>
      <c r="J198" s="126"/>
      <c r="K198" s="120"/>
      <c r="M198" s="121" t="s">
        <v>517</v>
      </c>
      <c r="O198" s="10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27" t="str">
        <f t="shared" si="9"/>
        <v>m.č. 007 : (3,8*0,4)+(8,05*0,4)</v>
      </c>
      <c r="BE198" s="117"/>
      <c r="BF198" s="117"/>
      <c r="BG198" s="117"/>
      <c r="BH198" s="117"/>
      <c r="BI198" s="117"/>
      <c r="BJ198" s="117"/>
      <c r="BK198" s="117"/>
    </row>
    <row r="199" spans="1:63" ht="12.75">
      <c r="A199" s="118"/>
      <c r="B199" s="119"/>
      <c r="C199" s="187" t="s">
        <v>518</v>
      </c>
      <c r="D199" s="188"/>
      <c r="E199" s="122">
        <v>1.16</v>
      </c>
      <c r="F199" s="123"/>
      <c r="G199" s="124"/>
      <c r="H199" s="125"/>
      <c r="I199" s="120"/>
      <c r="J199" s="126"/>
      <c r="K199" s="120"/>
      <c r="M199" s="121" t="s">
        <v>518</v>
      </c>
      <c r="O199" s="10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27" t="str">
        <f t="shared" si="9"/>
        <v>m.č. 009 : 2,5*0,4</v>
      </c>
      <c r="BE199" s="117"/>
      <c r="BF199" s="117"/>
      <c r="BG199" s="117"/>
      <c r="BH199" s="117"/>
      <c r="BI199" s="117"/>
      <c r="BJ199" s="117"/>
      <c r="BK199" s="117"/>
    </row>
    <row r="200" spans="1:63" ht="12.75">
      <c r="A200" s="118"/>
      <c r="B200" s="119"/>
      <c r="C200" s="187" t="s">
        <v>519</v>
      </c>
      <c r="D200" s="188"/>
      <c r="E200" s="122">
        <v>3.74</v>
      </c>
      <c r="F200" s="123"/>
      <c r="G200" s="124"/>
      <c r="H200" s="125"/>
      <c r="I200" s="120"/>
      <c r="J200" s="126"/>
      <c r="K200" s="120"/>
      <c r="M200" s="121" t="s">
        <v>519</v>
      </c>
      <c r="O200" s="10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27" t="str">
        <f t="shared" si="9"/>
        <v>m.č. 010 : 2,9*0,4</v>
      </c>
      <c r="BE200" s="117"/>
      <c r="BF200" s="117"/>
      <c r="BG200" s="117"/>
      <c r="BH200" s="117"/>
      <c r="BI200" s="117"/>
      <c r="BJ200" s="117"/>
      <c r="BK200" s="117"/>
    </row>
    <row r="201" spans="1:63" ht="12.75">
      <c r="A201" s="118"/>
      <c r="B201" s="119"/>
      <c r="C201" s="187" t="s">
        <v>520</v>
      </c>
      <c r="D201" s="188"/>
      <c r="E201" s="122">
        <v>3.7</v>
      </c>
      <c r="F201" s="123"/>
      <c r="G201" s="124"/>
      <c r="H201" s="125"/>
      <c r="I201" s="120"/>
      <c r="J201" s="126"/>
      <c r="K201" s="120"/>
      <c r="M201" s="121" t="s">
        <v>520</v>
      </c>
      <c r="O201" s="10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27" t="str">
        <f t="shared" si="9"/>
        <v>m.č. 011 : 9,35*0,4</v>
      </c>
      <c r="BE201" s="117"/>
      <c r="BF201" s="117"/>
      <c r="BG201" s="117"/>
      <c r="BH201" s="117"/>
      <c r="BI201" s="117"/>
      <c r="BJ201" s="117"/>
      <c r="BK201" s="117"/>
    </row>
    <row r="202" spans="1:63" ht="12.75">
      <c r="A202" s="118"/>
      <c r="B202" s="119"/>
      <c r="C202" s="187" t="s">
        <v>521</v>
      </c>
      <c r="D202" s="188"/>
      <c r="E202" s="122">
        <v>11.88</v>
      </c>
      <c r="F202" s="123"/>
      <c r="G202" s="124"/>
      <c r="H202" s="125"/>
      <c r="I202" s="120"/>
      <c r="J202" s="126"/>
      <c r="K202" s="120"/>
      <c r="M202" s="121" t="s">
        <v>521</v>
      </c>
      <c r="O202" s="10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27" t="str">
        <f t="shared" si="9"/>
        <v>m.č. 012 : (4,45*0,4)+(1,0*0,4)+(3,8*0,4)</v>
      </c>
      <c r="BE202" s="117"/>
      <c r="BF202" s="117"/>
      <c r="BG202" s="117"/>
      <c r="BH202" s="117"/>
      <c r="BI202" s="117"/>
      <c r="BJ202" s="117"/>
      <c r="BK202" s="117"/>
    </row>
    <row r="203" spans="1:63" ht="12.75">
      <c r="A203" s="118"/>
      <c r="B203" s="119"/>
      <c r="C203" s="187" t="s">
        <v>522</v>
      </c>
      <c r="D203" s="188"/>
      <c r="E203" s="122">
        <v>42.56</v>
      </c>
      <c r="F203" s="123"/>
      <c r="G203" s="124"/>
      <c r="H203" s="125"/>
      <c r="I203" s="120"/>
      <c r="J203" s="126"/>
      <c r="K203" s="120"/>
      <c r="M203" s="121" t="s">
        <v>522</v>
      </c>
      <c r="O203" s="10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27" t="str">
        <f t="shared" si="9"/>
        <v>m.č. 013 : (0,7*0,4)+(4,8*0,4)+(4,2*0,4)+(7,0*0,4)+(13*0,4)</v>
      </c>
      <c r="BE203" s="117"/>
      <c r="BF203" s="117"/>
      <c r="BG203" s="117"/>
      <c r="BH203" s="117"/>
      <c r="BI203" s="117"/>
      <c r="BJ203" s="117"/>
      <c r="BK203" s="117"/>
    </row>
    <row r="204" spans="1:63" ht="12.75">
      <c r="A204" s="118"/>
      <c r="B204" s="119"/>
      <c r="C204" s="187" t="s">
        <v>461</v>
      </c>
      <c r="D204" s="188"/>
      <c r="E204" s="122">
        <v>15.35</v>
      </c>
      <c r="F204" s="123"/>
      <c r="G204" s="124"/>
      <c r="H204" s="125"/>
      <c r="I204" s="120"/>
      <c r="J204" s="126"/>
      <c r="K204" s="120"/>
      <c r="M204" s="121" t="s">
        <v>461</v>
      </c>
      <c r="O204" s="10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27" t="str">
        <f t="shared" si="9"/>
        <v>m.č. 014 : 106,4*0,4</v>
      </c>
      <c r="BE204" s="117"/>
      <c r="BF204" s="117"/>
      <c r="BG204" s="117"/>
      <c r="BH204" s="117"/>
      <c r="BI204" s="117"/>
      <c r="BJ204" s="117"/>
      <c r="BK204" s="117"/>
    </row>
    <row r="205" spans="1:63" ht="12.75">
      <c r="A205" s="118"/>
      <c r="B205" s="119"/>
      <c r="C205" s="187" t="s">
        <v>462</v>
      </c>
      <c r="D205" s="188"/>
      <c r="E205" s="122">
        <v>1.35</v>
      </c>
      <c r="F205" s="123"/>
      <c r="G205" s="124"/>
      <c r="H205" s="125"/>
      <c r="I205" s="120"/>
      <c r="J205" s="126"/>
      <c r="K205" s="120"/>
      <c r="M205" s="121" t="s">
        <v>462</v>
      </c>
      <c r="O205" s="10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27" t="str">
        <f t="shared" si="9"/>
        <v>m.č. 106 : (2,5*1,0)+(4,3*1,5)+(3,2*2,0)</v>
      </c>
      <c r="BE205" s="117"/>
      <c r="BF205" s="117"/>
      <c r="BG205" s="117"/>
      <c r="BH205" s="117"/>
      <c r="BI205" s="117"/>
      <c r="BJ205" s="117"/>
      <c r="BK205" s="117"/>
    </row>
    <row r="206" spans="1:63" ht="12.75">
      <c r="A206" s="118"/>
      <c r="B206" s="119"/>
      <c r="C206" s="187" t="s">
        <v>463</v>
      </c>
      <c r="D206" s="188"/>
      <c r="E206" s="122">
        <v>13.1</v>
      </c>
      <c r="F206" s="123"/>
      <c r="G206" s="124"/>
      <c r="H206" s="125"/>
      <c r="I206" s="120"/>
      <c r="J206" s="126"/>
      <c r="K206" s="120"/>
      <c r="M206" s="121" t="s">
        <v>463</v>
      </c>
      <c r="O206" s="10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27" t="str">
        <f t="shared" si="9"/>
        <v>m.č. 107 : 0,9*1,5</v>
      </c>
      <c r="BE206" s="117"/>
      <c r="BF206" s="117"/>
      <c r="BG206" s="117"/>
      <c r="BH206" s="117"/>
      <c r="BI206" s="117"/>
      <c r="BJ206" s="117"/>
      <c r="BK206" s="117"/>
    </row>
    <row r="207" spans="1:63" ht="12.75">
      <c r="A207" s="118"/>
      <c r="B207" s="119"/>
      <c r="C207" s="187" t="s">
        <v>464</v>
      </c>
      <c r="D207" s="188"/>
      <c r="E207" s="122">
        <v>17.24</v>
      </c>
      <c r="F207" s="123"/>
      <c r="G207" s="124"/>
      <c r="H207" s="125"/>
      <c r="I207" s="120"/>
      <c r="J207" s="126"/>
      <c r="K207" s="120"/>
      <c r="M207" s="121" t="s">
        <v>464</v>
      </c>
      <c r="O207" s="10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27" t="str">
        <f t="shared" si="9"/>
        <v>m.č. 108 : 13,1*1,0</v>
      </c>
      <c r="BE207" s="117"/>
      <c r="BF207" s="117"/>
      <c r="BG207" s="117"/>
      <c r="BH207" s="117"/>
      <c r="BI207" s="117"/>
      <c r="BJ207" s="117"/>
      <c r="BK207" s="117"/>
    </row>
    <row r="208" spans="1:63" ht="12.75">
      <c r="A208" s="118"/>
      <c r="B208" s="119"/>
      <c r="C208" s="187" t="s">
        <v>465</v>
      </c>
      <c r="D208" s="188"/>
      <c r="E208" s="122">
        <v>33.88</v>
      </c>
      <c r="F208" s="123"/>
      <c r="G208" s="124"/>
      <c r="H208" s="125"/>
      <c r="I208" s="120"/>
      <c r="J208" s="126"/>
      <c r="K208" s="120"/>
      <c r="M208" s="121" t="s">
        <v>465</v>
      </c>
      <c r="O208" s="10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27" t="str">
        <f t="shared" si="9"/>
        <v>m.č. 109 : 21,55*0,8</v>
      </c>
      <c r="BE208" s="117"/>
      <c r="BF208" s="117"/>
      <c r="BG208" s="117"/>
      <c r="BH208" s="117"/>
      <c r="BI208" s="117"/>
      <c r="BJ208" s="117"/>
      <c r="BK208" s="117"/>
    </row>
    <row r="209" spans="1:63" ht="12.75">
      <c r="A209" s="118"/>
      <c r="B209" s="119"/>
      <c r="C209" s="187" t="s">
        <v>466</v>
      </c>
      <c r="D209" s="188"/>
      <c r="E209" s="122">
        <v>8.4</v>
      </c>
      <c r="F209" s="123"/>
      <c r="G209" s="124"/>
      <c r="H209" s="125"/>
      <c r="I209" s="120"/>
      <c r="J209" s="126"/>
      <c r="K209" s="120"/>
      <c r="M209" s="121" t="s">
        <v>466</v>
      </c>
      <c r="O209" s="10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27" t="str">
        <f t="shared" si="9"/>
        <v>m.č. 110 : 24,2*1,4</v>
      </c>
      <c r="BE209" s="117"/>
      <c r="BF209" s="117"/>
      <c r="BG209" s="117"/>
      <c r="BH209" s="117"/>
      <c r="BI209" s="117"/>
      <c r="BJ209" s="117"/>
      <c r="BK209" s="117"/>
    </row>
    <row r="210" spans="1:63" ht="12.75">
      <c r="A210" s="118"/>
      <c r="B210" s="119"/>
      <c r="C210" s="187" t="s">
        <v>467</v>
      </c>
      <c r="D210" s="188"/>
      <c r="E210" s="122">
        <v>2.94</v>
      </c>
      <c r="F210" s="123"/>
      <c r="G210" s="124"/>
      <c r="H210" s="125"/>
      <c r="I210" s="120"/>
      <c r="J210" s="126"/>
      <c r="K210" s="120"/>
      <c r="M210" s="121" t="s">
        <v>467</v>
      </c>
      <c r="O210" s="10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27" t="str">
        <f t="shared" si="9"/>
        <v>m.č. 111 : 6*1,4</v>
      </c>
      <c r="BE210" s="117"/>
      <c r="BF210" s="117"/>
      <c r="BG210" s="117"/>
      <c r="BH210" s="117"/>
      <c r="BI210" s="117"/>
      <c r="BJ210" s="117"/>
      <c r="BK210" s="117"/>
    </row>
    <row r="211" spans="1:63" ht="12.75">
      <c r="A211" s="118"/>
      <c r="B211" s="119"/>
      <c r="C211" s="187" t="s">
        <v>468</v>
      </c>
      <c r="D211" s="188"/>
      <c r="E211" s="122">
        <v>15.15</v>
      </c>
      <c r="F211" s="123"/>
      <c r="G211" s="124"/>
      <c r="H211" s="125"/>
      <c r="I211" s="120"/>
      <c r="J211" s="126"/>
      <c r="K211" s="120"/>
      <c r="M211" s="121" t="s">
        <v>468</v>
      </c>
      <c r="O211" s="10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27" t="str">
        <f t="shared" si="9"/>
        <v>m.č. 112 : 2,1*1,4</v>
      </c>
      <c r="BE211" s="117"/>
      <c r="BF211" s="117"/>
      <c r="BG211" s="117"/>
      <c r="BH211" s="117"/>
      <c r="BI211" s="117"/>
      <c r="BJ211" s="117"/>
      <c r="BK211" s="117"/>
    </row>
    <row r="212" spans="1:63" ht="12.75">
      <c r="A212" s="118"/>
      <c r="B212" s="119"/>
      <c r="C212" s="187" t="s">
        <v>469</v>
      </c>
      <c r="D212" s="188"/>
      <c r="E212" s="122">
        <v>4.5</v>
      </c>
      <c r="F212" s="123"/>
      <c r="G212" s="124"/>
      <c r="H212" s="125"/>
      <c r="I212" s="120"/>
      <c r="J212" s="126"/>
      <c r="K212" s="120"/>
      <c r="M212" s="121" t="s">
        <v>469</v>
      </c>
      <c r="O212" s="10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27" t="str">
        <f t="shared" si="9"/>
        <v>m.č. 122 : (2,7*1,5)+(11,1*1,0)</v>
      </c>
      <c r="BE212" s="117"/>
      <c r="BF212" s="117"/>
      <c r="BG212" s="117"/>
      <c r="BH212" s="117"/>
      <c r="BI212" s="117"/>
      <c r="BJ212" s="117"/>
      <c r="BK212" s="117"/>
    </row>
    <row r="213" spans="1:63" ht="12.75">
      <c r="A213" s="118"/>
      <c r="B213" s="119"/>
      <c r="C213" s="187" t="s">
        <v>470</v>
      </c>
      <c r="D213" s="188"/>
      <c r="E213" s="122">
        <v>0.85</v>
      </c>
      <c r="F213" s="123"/>
      <c r="G213" s="124"/>
      <c r="H213" s="125"/>
      <c r="I213" s="120"/>
      <c r="J213" s="126"/>
      <c r="K213" s="120"/>
      <c r="M213" s="121" t="s">
        <v>470</v>
      </c>
      <c r="O213" s="10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27" t="str">
        <f t="shared" si="9"/>
        <v>m.č. 123 : 4,5*1,0</v>
      </c>
      <c r="BE213" s="117"/>
      <c r="BF213" s="117"/>
      <c r="BG213" s="117"/>
      <c r="BH213" s="117"/>
      <c r="BI213" s="117"/>
      <c r="BJ213" s="117"/>
      <c r="BK213" s="117"/>
    </row>
    <row r="214" spans="1:63" ht="12.75">
      <c r="A214" s="118"/>
      <c r="B214" s="119"/>
      <c r="C214" s="187" t="s">
        <v>501</v>
      </c>
      <c r="D214" s="188"/>
      <c r="E214" s="122">
        <v>0</v>
      </c>
      <c r="F214" s="123"/>
      <c r="G214" s="124"/>
      <c r="H214" s="125"/>
      <c r="I214" s="120"/>
      <c r="J214" s="126"/>
      <c r="K214" s="120"/>
      <c r="M214" s="121" t="s">
        <v>501</v>
      </c>
      <c r="O214" s="10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27" t="str">
        <f t="shared" si="9"/>
        <v>m.č. 125 : 0,85*1,0</v>
      </c>
      <c r="BE214" s="117"/>
      <c r="BF214" s="117"/>
      <c r="BG214" s="117"/>
      <c r="BH214" s="117"/>
      <c r="BI214" s="117"/>
      <c r="BJ214" s="117"/>
      <c r="BK214" s="117"/>
    </row>
    <row r="215" spans="1:63" ht="12.75">
      <c r="A215" s="118"/>
      <c r="B215" s="119"/>
      <c r="C215" s="187" t="s">
        <v>502</v>
      </c>
      <c r="D215" s="188"/>
      <c r="E215" s="122">
        <v>8.7</v>
      </c>
      <c r="F215" s="123"/>
      <c r="G215" s="124"/>
      <c r="H215" s="125"/>
      <c r="I215" s="120"/>
      <c r="J215" s="126"/>
      <c r="K215" s="120"/>
      <c r="M215" s="121" t="s">
        <v>502</v>
      </c>
      <c r="O215" s="10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27" t="str">
        <f t="shared" si="9"/>
        <v>OMÍTKY VNĚJŠÍ:</v>
      </c>
      <c r="BE215" s="117"/>
      <c r="BF215" s="117"/>
      <c r="BG215" s="117"/>
      <c r="BH215" s="117"/>
      <c r="BI215" s="117"/>
      <c r="BJ215" s="117"/>
      <c r="BK215" s="117"/>
    </row>
    <row r="216" spans="1:63" ht="12.75">
      <c r="A216" s="118"/>
      <c r="B216" s="119"/>
      <c r="C216" s="187" t="s">
        <v>523</v>
      </c>
      <c r="D216" s="188"/>
      <c r="E216" s="122">
        <v>0</v>
      </c>
      <c r="F216" s="123"/>
      <c r="G216" s="124"/>
      <c r="H216" s="125"/>
      <c r="I216" s="120"/>
      <c r="J216" s="126"/>
      <c r="K216" s="120"/>
      <c r="M216" s="121" t="s">
        <v>523</v>
      </c>
      <c r="O216" s="10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27" t="str">
        <f t="shared" si="9"/>
        <v>vnější schodiště : 29,0*0,3</v>
      </c>
      <c r="BE216" s="117"/>
      <c r="BF216" s="117"/>
      <c r="BG216" s="117"/>
      <c r="BH216" s="117"/>
      <c r="BI216" s="117"/>
      <c r="BJ216" s="117"/>
      <c r="BK216" s="117"/>
    </row>
    <row r="217" spans="1:63" ht="12.75">
      <c r="A217" s="118"/>
      <c r="B217" s="119"/>
      <c r="C217" s="187" t="s">
        <v>524</v>
      </c>
      <c r="D217" s="188"/>
      <c r="E217" s="122">
        <v>17.5</v>
      </c>
      <c r="F217" s="123"/>
      <c r="G217" s="124"/>
      <c r="H217" s="125"/>
      <c r="I217" s="120"/>
      <c r="J217" s="126"/>
      <c r="K217" s="120"/>
      <c r="M217" s="121" t="s">
        <v>524</v>
      </c>
      <c r="O217" s="10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27" t="str">
        <f t="shared" si="9"/>
        <v>Uliční fasáda :</v>
      </c>
      <c r="BE217" s="117"/>
      <c r="BF217" s="117"/>
      <c r="BG217" s="117"/>
      <c r="BH217" s="117"/>
      <c r="BI217" s="117"/>
      <c r="BJ217" s="117"/>
      <c r="BK217" s="117"/>
    </row>
    <row r="218" spans="1:63" ht="12.75">
      <c r="A218" s="118"/>
      <c r="B218" s="119"/>
      <c r="C218" s="187" t="s">
        <v>525</v>
      </c>
      <c r="D218" s="188"/>
      <c r="E218" s="122">
        <v>21.14</v>
      </c>
      <c r="F218" s="123"/>
      <c r="G218" s="124"/>
      <c r="H218" s="125"/>
      <c r="I218" s="120"/>
      <c r="J218" s="126"/>
      <c r="K218" s="120"/>
      <c r="M218" s="121" t="s">
        <v>525</v>
      </c>
      <c r="O218" s="10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27" t="str">
        <f t="shared" si="9"/>
        <v xml:space="preserve"> (4,2*0,4)+(4,55*0,4)+(12,95*0,4)+(12,45*0,4)+(4,6*0,4)+(5,0*0,4)</v>
      </c>
      <c r="BE218" s="117"/>
      <c r="BF218" s="117"/>
      <c r="BG218" s="117"/>
      <c r="BH218" s="117"/>
      <c r="BI218" s="117"/>
      <c r="BJ218" s="117"/>
      <c r="BK218" s="117"/>
    </row>
    <row r="219" spans="1:63" ht="12.75">
      <c r="A219" s="118"/>
      <c r="B219" s="119"/>
      <c r="C219" s="187" t="s">
        <v>526</v>
      </c>
      <c r="D219" s="188"/>
      <c r="E219" s="122">
        <v>8.775</v>
      </c>
      <c r="F219" s="123"/>
      <c r="G219" s="124"/>
      <c r="H219" s="125"/>
      <c r="I219" s="120"/>
      <c r="J219" s="126"/>
      <c r="K219" s="120"/>
      <c r="M219" s="121" t="s">
        <v>526</v>
      </c>
      <c r="O219" s="10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27" t="str">
        <f t="shared" si="9"/>
        <v>(3,8*0,4)+(21,25*0,4)+(10,0*0,4)+(2,0*0,4)+(3,6*0,4)+(12,2*0,4)</v>
      </c>
      <c r="BE219" s="117"/>
      <c r="BF219" s="117"/>
      <c r="BG219" s="117"/>
      <c r="BH219" s="117"/>
      <c r="BI219" s="117"/>
      <c r="BJ219" s="117"/>
      <c r="BK219" s="117"/>
    </row>
    <row r="220" spans="1:63" ht="12.75">
      <c r="A220" s="118"/>
      <c r="B220" s="119"/>
      <c r="C220" s="187" t="s">
        <v>527</v>
      </c>
      <c r="D220" s="188"/>
      <c r="E220" s="122">
        <v>0</v>
      </c>
      <c r="F220" s="123"/>
      <c r="G220" s="124"/>
      <c r="H220" s="125"/>
      <c r="I220" s="120"/>
      <c r="J220" s="126"/>
      <c r="K220" s="120"/>
      <c r="M220" s="121" t="s">
        <v>527</v>
      </c>
      <c r="O220" s="10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27" t="str">
        <f t="shared" si="9"/>
        <v>(18,0*0,4)+(4,5*0,35)</v>
      </c>
      <c r="BE220" s="117"/>
      <c r="BF220" s="117"/>
      <c r="BG220" s="117"/>
      <c r="BH220" s="117"/>
      <c r="BI220" s="117"/>
      <c r="BJ220" s="117"/>
      <c r="BK220" s="117"/>
    </row>
    <row r="221" spans="1:63" ht="12.75">
      <c r="A221" s="118"/>
      <c r="B221" s="119"/>
      <c r="C221" s="187" t="s">
        <v>528</v>
      </c>
      <c r="D221" s="188"/>
      <c r="E221" s="122">
        <v>8.33</v>
      </c>
      <c r="F221" s="123"/>
      <c r="G221" s="124"/>
      <c r="H221" s="125"/>
      <c r="I221" s="120"/>
      <c r="J221" s="126"/>
      <c r="K221" s="120"/>
      <c r="M221" s="121" t="s">
        <v>528</v>
      </c>
      <c r="O221" s="10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27" t="str">
        <f t="shared" si="9"/>
        <v xml:space="preserve">dvoní fasáda : </v>
      </c>
      <c r="BE221" s="117"/>
      <c r="BF221" s="117"/>
      <c r="BG221" s="117"/>
      <c r="BH221" s="117"/>
      <c r="BI221" s="117"/>
      <c r="BJ221" s="117"/>
      <c r="BK221" s="117"/>
    </row>
    <row r="222" spans="1:63" ht="12.75">
      <c r="A222" s="118"/>
      <c r="B222" s="119"/>
      <c r="C222" s="187" t="s">
        <v>529</v>
      </c>
      <c r="D222" s="188"/>
      <c r="E222" s="122">
        <v>7.84</v>
      </c>
      <c r="F222" s="123"/>
      <c r="G222" s="124"/>
      <c r="H222" s="125"/>
      <c r="I222" s="120"/>
      <c r="J222" s="126"/>
      <c r="K222" s="120"/>
      <c r="M222" s="121" t="s">
        <v>529</v>
      </c>
      <c r="O222" s="10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27" t="str">
        <f t="shared" si="9"/>
        <v>(3,75*0,4)+(12,2*0,4)+(1,3*0,3)+(1,3*0,4)+(1,35*0,4)+(1,25*0,4)</v>
      </c>
      <c r="BE222" s="117"/>
      <c r="BF222" s="117"/>
      <c r="BG222" s="117"/>
      <c r="BH222" s="117"/>
      <c r="BI222" s="117"/>
      <c r="BJ222" s="117"/>
      <c r="BK222" s="117"/>
    </row>
    <row r="223" spans="1:63" ht="12.75">
      <c r="A223" s="128" t="s">
        <v>427</v>
      </c>
      <c r="B223" s="129" t="s">
        <v>508</v>
      </c>
      <c r="C223" s="130" t="s">
        <v>509</v>
      </c>
      <c r="D223" s="131"/>
      <c r="E223" s="132"/>
      <c r="F223" s="132"/>
      <c r="G223" s="133">
        <f>SUM(G156:G222)</f>
        <v>0</v>
      </c>
      <c r="H223" s="134"/>
      <c r="I223" s="135">
        <f>SUM(I156:I222)</f>
        <v>13.50404275000008</v>
      </c>
      <c r="J223" s="136"/>
      <c r="K223" s="135">
        <f>SUM(K156:K222)</f>
        <v>0</v>
      </c>
      <c r="O223" s="107"/>
      <c r="X223" s="137">
        <f>K223</f>
        <v>0</v>
      </c>
      <c r="Y223" s="137">
        <f>I223</f>
        <v>13.50404275000008</v>
      </c>
      <c r="Z223" s="138">
        <f>G223</f>
        <v>0</v>
      </c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39"/>
      <c r="BB223" s="139"/>
      <c r="BC223" s="139"/>
      <c r="BD223" s="139"/>
      <c r="BE223" s="139"/>
      <c r="BF223" s="139"/>
      <c r="BG223" s="117"/>
      <c r="BH223" s="117"/>
      <c r="BI223" s="117"/>
      <c r="BJ223" s="117"/>
      <c r="BK223" s="117"/>
    </row>
    <row r="224" spans="1:15" ht="14.25" customHeight="1">
      <c r="A224" s="97" t="s">
        <v>422</v>
      </c>
      <c r="B224" s="98" t="s">
        <v>536</v>
      </c>
      <c r="C224" s="99" t="s">
        <v>537</v>
      </c>
      <c r="D224" s="100"/>
      <c r="E224" s="101"/>
      <c r="F224" s="101"/>
      <c r="G224" s="102"/>
      <c r="H224" s="103"/>
      <c r="I224" s="104"/>
      <c r="J224" s="105"/>
      <c r="K224" s="106"/>
      <c r="O224" s="107"/>
    </row>
    <row r="225" spans="1:104" ht="12.75">
      <c r="A225" s="108">
        <v>24</v>
      </c>
      <c r="B225" s="109" t="s">
        <v>538</v>
      </c>
      <c r="C225" s="110" t="s">
        <v>539</v>
      </c>
      <c r="D225" s="111" t="s">
        <v>426</v>
      </c>
      <c r="E225" s="112">
        <v>265.045</v>
      </c>
      <c r="F225" s="113"/>
      <c r="G225" s="114">
        <f>E225*F225</f>
        <v>0</v>
      </c>
      <c r="H225" s="115">
        <v>0</v>
      </c>
      <c r="I225" s="116">
        <f>E225*H225</f>
        <v>0</v>
      </c>
      <c r="J225" s="115">
        <v>-0.0629999999999882</v>
      </c>
      <c r="K225" s="116">
        <f>E225*J225</f>
        <v>-16.697834999996875</v>
      </c>
      <c r="O225" s="107"/>
      <c r="Z225" s="117"/>
      <c r="AA225" s="117">
        <v>1</v>
      </c>
      <c r="AB225" s="117">
        <v>1</v>
      </c>
      <c r="AC225" s="117">
        <v>1</v>
      </c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CA225" s="117">
        <v>1</v>
      </c>
      <c r="CB225" s="117">
        <v>1</v>
      </c>
      <c r="CZ225" s="70">
        <v>1</v>
      </c>
    </row>
    <row r="226" spans="1:63" ht="12.75">
      <c r="A226" s="118"/>
      <c r="B226" s="119"/>
      <c r="C226" s="187" t="s">
        <v>460</v>
      </c>
      <c r="D226" s="188"/>
      <c r="E226" s="122">
        <v>0</v>
      </c>
      <c r="F226" s="123"/>
      <c r="G226" s="124"/>
      <c r="H226" s="125"/>
      <c r="I226" s="120"/>
      <c r="J226" s="126"/>
      <c r="K226" s="120"/>
      <c r="M226" s="121" t="s">
        <v>460</v>
      </c>
      <c r="O226" s="10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27" t="str">
        <f aca="true" t="shared" si="10" ref="BD226:BD256">C225</f>
        <v>Otlučení nebo odsekání omítek stěn</v>
      </c>
      <c r="BE226" s="117"/>
      <c r="BF226" s="117"/>
      <c r="BG226" s="117"/>
      <c r="BH226" s="117"/>
      <c r="BI226" s="117"/>
      <c r="BJ226" s="117"/>
      <c r="BK226" s="117"/>
    </row>
    <row r="227" spans="1:63" ht="12.75">
      <c r="A227" s="118"/>
      <c r="B227" s="119"/>
      <c r="C227" s="187" t="s">
        <v>512</v>
      </c>
      <c r="D227" s="188"/>
      <c r="E227" s="122">
        <v>3.34</v>
      </c>
      <c r="F227" s="123"/>
      <c r="G227" s="124"/>
      <c r="H227" s="125"/>
      <c r="I227" s="120"/>
      <c r="J227" s="126"/>
      <c r="K227" s="120"/>
      <c r="M227" s="121" t="s">
        <v>512</v>
      </c>
      <c r="O227" s="10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27" t="str">
        <f t="shared" si="10"/>
        <v>OMÍTKY VNITŘNÍ:</v>
      </c>
      <c r="BE227" s="117"/>
      <c r="BF227" s="117"/>
      <c r="BG227" s="117"/>
      <c r="BH227" s="117"/>
      <c r="BI227" s="117"/>
      <c r="BJ227" s="117"/>
      <c r="BK227" s="117"/>
    </row>
    <row r="228" spans="1:63" ht="12.75">
      <c r="A228" s="118"/>
      <c r="B228" s="119"/>
      <c r="C228" s="187" t="s">
        <v>513</v>
      </c>
      <c r="D228" s="188"/>
      <c r="E228" s="122">
        <v>2.6</v>
      </c>
      <c r="F228" s="123"/>
      <c r="G228" s="124"/>
      <c r="H228" s="125"/>
      <c r="I228" s="120"/>
      <c r="J228" s="126"/>
      <c r="K228" s="120"/>
      <c r="M228" s="121" t="s">
        <v>513</v>
      </c>
      <c r="O228" s="10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27" t="str">
        <f t="shared" si="10"/>
        <v>m.č. 002 : 8,35*0,4</v>
      </c>
      <c r="BE228" s="117"/>
      <c r="BF228" s="117"/>
      <c r="BG228" s="117"/>
      <c r="BH228" s="117"/>
      <c r="BI228" s="117"/>
      <c r="BJ228" s="117"/>
      <c r="BK228" s="117"/>
    </row>
    <row r="229" spans="1:63" ht="12.75">
      <c r="A229" s="118"/>
      <c r="B229" s="119"/>
      <c r="C229" s="187" t="s">
        <v>514</v>
      </c>
      <c r="D229" s="188"/>
      <c r="E229" s="122">
        <v>1.6</v>
      </c>
      <c r="F229" s="123"/>
      <c r="G229" s="124"/>
      <c r="H229" s="125"/>
      <c r="I229" s="120"/>
      <c r="J229" s="126"/>
      <c r="K229" s="120"/>
      <c r="M229" s="121" t="s">
        <v>514</v>
      </c>
      <c r="O229" s="10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27" t="str">
        <f t="shared" si="10"/>
        <v>m.č. 004 : 6,5*0,4</v>
      </c>
      <c r="BE229" s="117"/>
      <c r="BF229" s="117"/>
      <c r="BG229" s="117"/>
      <c r="BH229" s="117"/>
      <c r="BI229" s="117"/>
      <c r="BJ229" s="117"/>
      <c r="BK229" s="117"/>
    </row>
    <row r="230" spans="1:63" ht="12.75">
      <c r="A230" s="118"/>
      <c r="B230" s="119"/>
      <c r="C230" s="187" t="s">
        <v>515</v>
      </c>
      <c r="D230" s="188"/>
      <c r="E230" s="122">
        <v>3.68</v>
      </c>
      <c r="F230" s="123"/>
      <c r="G230" s="124"/>
      <c r="H230" s="125"/>
      <c r="I230" s="120"/>
      <c r="J230" s="126"/>
      <c r="K230" s="120"/>
      <c r="M230" s="121" t="s">
        <v>515</v>
      </c>
      <c r="O230" s="10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27" t="str">
        <f t="shared" si="10"/>
        <v>m.č. 005 : 4,0*0,4</v>
      </c>
      <c r="BE230" s="117"/>
      <c r="BF230" s="117"/>
      <c r="BG230" s="117"/>
      <c r="BH230" s="117"/>
      <c r="BI230" s="117"/>
      <c r="BJ230" s="117"/>
      <c r="BK230" s="117"/>
    </row>
    <row r="231" spans="1:63" ht="12.75">
      <c r="A231" s="118"/>
      <c r="B231" s="119"/>
      <c r="C231" s="187" t="s">
        <v>516</v>
      </c>
      <c r="D231" s="188"/>
      <c r="E231" s="122">
        <v>4.74</v>
      </c>
      <c r="F231" s="123"/>
      <c r="G231" s="124"/>
      <c r="H231" s="125"/>
      <c r="I231" s="120"/>
      <c r="J231" s="126"/>
      <c r="K231" s="120"/>
      <c r="M231" s="121" t="s">
        <v>516</v>
      </c>
      <c r="O231" s="10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27" t="str">
        <f t="shared" si="10"/>
        <v>m.č. 006 : 9,2*0,4</v>
      </c>
      <c r="BE231" s="117"/>
      <c r="BF231" s="117"/>
      <c r="BG231" s="117"/>
      <c r="BH231" s="117"/>
      <c r="BI231" s="117"/>
      <c r="BJ231" s="117"/>
      <c r="BK231" s="117"/>
    </row>
    <row r="232" spans="1:63" ht="12.75">
      <c r="A232" s="118"/>
      <c r="B232" s="119"/>
      <c r="C232" s="187" t="s">
        <v>517</v>
      </c>
      <c r="D232" s="188"/>
      <c r="E232" s="122">
        <v>1</v>
      </c>
      <c r="F232" s="123"/>
      <c r="G232" s="124"/>
      <c r="H232" s="125"/>
      <c r="I232" s="120"/>
      <c r="J232" s="126"/>
      <c r="K232" s="120"/>
      <c r="M232" s="121" t="s">
        <v>517</v>
      </c>
      <c r="O232" s="10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27" t="str">
        <f t="shared" si="10"/>
        <v>m.č. 007 : (3,8*0,4)+(8,05*0,4)</v>
      </c>
      <c r="BE232" s="117"/>
      <c r="BF232" s="117"/>
      <c r="BG232" s="117"/>
      <c r="BH232" s="117"/>
      <c r="BI232" s="117"/>
      <c r="BJ232" s="117"/>
      <c r="BK232" s="117"/>
    </row>
    <row r="233" spans="1:63" ht="12.75">
      <c r="A233" s="118"/>
      <c r="B233" s="119"/>
      <c r="C233" s="187" t="s">
        <v>518</v>
      </c>
      <c r="D233" s="188"/>
      <c r="E233" s="122">
        <v>1.16</v>
      </c>
      <c r="F233" s="123"/>
      <c r="G233" s="124"/>
      <c r="H233" s="125"/>
      <c r="I233" s="120"/>
      <c r="J233" s="126"/>
      <c r="K233" s="120"/>
      <c r="M233" s="121" t="s">
        <v>518</v>
      </c>
      <c r="O233" s="10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27" t="str">
        <f t="shared" si="10"/>
        <v>m.č. 009 : 2,5*0,4</v>
      </c>
      <c r="BE233" s="117"/>
      <c r="BF233" s="117"/>
      <c r="BG233" s="117"/>
      <c r="BH233" s="117"/>
      <c r="BI233" s="117"/>
      <c r="BJ233" s="117"/>
      <c r="BK233" s="117"/>
    </row>
    <row r="234" spans="1:63" ht="12.75">
      <c r="A234" s="118"/>
      <c r="B234" s="119"/>
      <c r="C234" s="187" t="s">
        <v>519</v>
      </c>
      <c r="D234" s="188"/>
      <c r="E234" s="122">
        <v>3.74</v>
      </c>
      <c r="F234" s="123"/>
      <c r="G234" s="124"/>
      <c r="H234" s="125"/>
      <c r="I234" s="120"/>
      <c r="J234" s="126"/>
      <c r="K234" s="120"/>
      <c r="M234" s="121" t="s">
        <v>519</v>
      </c>
      <c r="O234" s="10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27" t="str">
        <f t="shared" si="10"/>
        <v>m.č. 010 : 2,9*0,4</v>
      </c>
      <c r="BE234" s="117"/>
      <c r="BF234" s="117"/>
      <c r="BG234" s="117"/>
      <c r="BH234" s="117"/>
      <c r="BI234" s="117"/>
      <c r="BJ234" s="117"/>
      <c r="BK234" s="117"/>
    </row>
    <row r="235" spans="1:63" ht="12.75">
      <c r="A235" s="118"/>
      <c r="B235" s="119"/>
      <c r="C235" s="187" t="s">
        <v>520</v>
      </c>
      <c r="D235" s="188"/>
      <c r="E235" s="122">
        <v>3.7</v>
      </c>
      <c r="F235" s="123"/>
      <c r="G235" s="124"/>
      <c r="H235" s="125"/>
      <c r="I235" s="120"/>
      <c r="J235" s="126"/>
      <c r="K235" s="120"/>
      <c r="M235" s="121" t="s">
        <v>520</v>
      </c>
      <c r="O235" s="10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27" t="str">
        <f t="shared" si="10"/>
        <v>m.č. 011 : 9,35*0,4</v>
      </c>
      <c r="BE235" s="117"/>
      <c r="BF235" s="117"/>
      <c r="BG235" s="117"/>
      <c r="BH235" s="117"/>
      <c r="BI235" s="117"/>
      <c r="BJ235" s="117"/>
      <c r="BK235" s="117"/>
    </row>
    <row r="236" spans="1:63" ht="12.75">
      <c r="A236" s="118"/>
      <c r="B236" s="119"/>
      <c r="C236" s="187" t="s">
        <v>521</v>
      </c>
      <c r="D236" s="188"/>
      <c r="E236" s="122">
        <v>11.88</v>
      </c>
      <c r="F236" s="123"/>
      <c r="G236" s="124"/>
      <c r="H236" s="125"/>
      <c r="I236" s="120"/>
      <c r="J236" s="126"/>
      <c r="K236" s="120"/>
      <c r="M236" s="121" t="s">
        <v>521</v>
      </c>
      <c r="O236" s="10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27" t="str">
        <f t="shared" si="10"/>
        <v>m.č. 012 : (4,45*0,4)+(1,0*0,4)+(3,8*0,4)</v>
      </c>
      <c r="BE236" s="117"/>
      <c r="BF236" s="117"/>
      <c r="BG236" s="117"/>
      <c r="BH236" s="117"/>
      <c r="BI236" s="117"/>
      <c r="BJ236" s="117"/>
      <c r="BK236" s="117"/>
    </row>
    <row r="237" spans="1:63" ht="12.75">
      <c r="A237" s="118"/>
      <c r="B237" s="119"/>
      <c r="C237" s="187" t="s">
        <v>522</v>
      </c>
      <c r="D237" s="188"/>
      <c r="E237" s="122">
        <v>42.56</v>
      </c>
      <c r="F237" s="123"/>
      <c r="G237" s="124"/>
      <c r="H237" s="125"/>
      <c r="I237" s="120"/>
      <c r="J237" s="126"/>
      <c r="K237" s="120"/>
      <c r="M237" s="121" t="s">
        <v>522</v>
      </c>
      <c r="O237" s="10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27" t="str">
        <f t="shared" si="10"/>
        <v>m.č. 013 : (0,7*0,4)+(4,8*0,4)+(4,2*0,4)+(7,0*0,4)+(13*0,4)</v>
      </c>
      <c r="BE237" s="117"/>
      <c r="BF237" s="117"/>
      <c r="BG237" s="117"/>
      <c r="BH237" s="117"/>
      <c r="BI237" s="117"/>
      <c r="BJ237" s="117"/>
      <c r="BK237" s="117"/>
    </row>
    <row r="238" spans="1:63" ht="12.75">
      <c r="A238" s="118"/>
      <c r="B238" s="119"/>
      <c r="C238" s="187" t="s">
        <v>461</v>
      </c>
      <c r="D238" s="188"/>
      <c r="E238" s="122">
        <v>15.35</v>
      </c>
      <c r="F238" s="123"/>
      <c r="G238" s="124"/>
      <c r="H238" s="125"/>
      <c r="I238" s="120"/>
      <c r="J238" s="126"/>
      <c r="K238" s="120"/>
      <c r="M238" s="121" t="s">
        <v>461</v>
      </c>
      <c r="O238" s="10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27" t="str">
        <f t="shared" si="10"/>
        <v>m.č. 014 : 106,4*0,4</v>
      </c>
      <c r="BE238" s="117"/>
      <c r="BF238" s="117"/>
      <c r="BG238" s="117"/>
      <c r="BH238" s="117"/>
      <c r="BI238" s="117"/>
      <c r="BJ238" s="117"/>
      <c r="BK238" s="117"/>
    </row>
    <row r="239" spans="1:63" ht="12.75">
      <c r="A239" s="118"/>
      <c r="B239" s="119"/>
      <c r="C239" s="187" t="s">
        <v>462</v>
      </c>
      <c r="D239" s="188"/>
      <c r="E239" s="122">
        <v>1.35</v>
      </c>
      <c r="F239" s="123"/>
      <c r="G239" s="124"/>
      <c r="H239" s="125"/>
      <c r="I239" s="120"/>
      <c r="J239" s="126"/>
      <c r="K239" s="120"/>
      <c r="M239" s="121" t="s">
        <v>462</v>
      </c>
      <c r="O239" s="10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27" t="str">
        <f t="shared" si="10"/>
        <v>m.č. 106 : (2,5*1,0)+(4,3*1,5)+(3,2*2,0)</v>
      </c>
      <c r="BE239" s="117"/>
      <c r="BF239" s="117"/>
      <c r="BG239" s="117"/>
      <c r="BH239" s="117"/>
      <c r="BI239" s="117"/>
      <c r="BJ239" s="117"/>
      <c r="BK239" s="117"/>
    </row>
    <row r="240" spans="1:63" ht="12.75">
      <c r="A240" s="118"/>
      <c r="B240" s="119"/>
      <c r="C240" s="187" t="s">
        <v>463</v>
      </c>
      <c r="D240" s="188"/>
      <c r="E240" s="122">
        <v>13.1</v>
      </c>
      <c r="F240" s="123"/>
      <c r="G240" s="124"/>
      <c r="H240" s="125"/>
      <c r="I240" s="120"/>
      <c r="J240" s="126"/>
      <c r="K240" s="120"/>
      <c r="M240" s="121" t="s">
        <v>463</v>
      </c>
      <c r="O240" s="10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27" t="str">
        <f t="shared" si="10"/>
        <v>m.č. 107 : 0,9*1,5</v>
      </c>
      <c r="BE240" s="117"/>
      <c r="BF240" s="117"/>
      <c r="BG240" s="117"/>
      <c r="BH240" s="117"/>
      <c r="BI240" s="117"/>
      <c r="BJ240" s="117"/>
      <c r="BK240" s="117"/>
    </row>
    <row r="241" spans="1:63" ht="12.75">
      <c r="A241" s="118"/>
      <c r="B241" s="119"/>
      <c r="C241" s="187" t="s">
        <v>464</v>
      </c>
      <c r="D241" s="188"/>
      <c r="E241" s="122">
        <v>17.24</v>
      </c>
      <c r="F241" s="123"/>
      <c r="G241" s="124"/>
      <c r="H241" s="125"/>
      <c r="I241" s="120"/>
      <c r="J241" s="126"/>
      <c r="K241" s="120"/>
      <c r="M241" s="121" t="s">
        <v>464</v>
      </c>
      <c r="O241" s="10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27" t="str">
        <f t="shared" si="10"/>
        <v>m.č. 108 : 13,1*1,0</v>
      </c>
      <c r="BE241" s="117"/>
      <c r="BF241" s="117"/>
      <c r="BG241" s="117"/>
      <c r="BH241" s="117"/>
      <c r="BI241" s="117"/>
      <c r="BJ241" s="117"/>
      <c r="BK241" s="117"/>
    </row>
    <row r="242" spans="1:63" ht="12.75">
      <c r="A242" s="118"/>
      <c r="B242" s="119"/>
      <c r="C242" s="187" t="s">
        <v>465</v>
      </c>
      <c r="D242" s="188"/>
      <c r="E242" s="122">
        <v>33.88</v>
      </c>
      <c r="F242" s="123"/>
      <c r="G242" s="124"/>
      <c r="H242" s="125"/>
      <c r="I242" s="120"/>
      <c r="J242" s="126"/>
      <c r="K242" s="120"/>
      <c r="M242" s="121" t="s">
        <v>465</v>
      </c>
      <c r="O242" s="10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27" t="str">
        <f t="shared" si="10"/>
        <v>m.č. 109 : 21,55*0,8</v>
      </c>
      <c r="BE242" s="117"/>
      <c r="BF242" s="117"/>
      <c r="BG242" s="117"/>
      <c r="BH242" s="117"/>
      <c r="BI242" s="117"/>
      <c r="BJ242" s="117"/>
      <c r="BK242" s="117"/>
    </row>
    <row r="243" spans="1:63" ht="12.75">
      <c r="A243" s="118"/>
      <c r="B243" s="119"/>
      <c r="C243" s="187" t="s">
        <v>466</v>
      </c>
      <c r="D243" s="188"/>
      <c r="E243" s="122">
        <v>8.4</v>
      </c>
      <c r="F243" s="123"/>
      <c r="G243" s="124"/>
      <c r="H243" s="125"/>
      <c r="I243" s="120"/>
      <c r="J243" s="126"/>
      <c r="K243" s="120"/>
      <c r="M243" s="121" t="s">
        <v>466</v>
      </c>
      <c r="O243" s="10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27" t="str">
        <f t="shared" si="10"/>
        <v>m.č. 110 : 24,2*1,4</v>
      </c>
      <c r="BE243" s="117"/>
      <c r="BF243" s="117"/>
      <c r="BG243" s="117"/>
      <c r="BH243" s="117"/>
      <c r="BI243" s="117"/>
      <c r="BJ243" s="117"/>
      <c r="BK243" s="117"/>
    </row>
    <row r="244" spans="1:63" ht="12.75">
      <c r="A244" s="118"/>
      <c r="B244" s="119"/>
      <c r="C244" s="187" t="s">
        <v>467</v>
      </c>
      <c r="D244" s="188"/>
      <c r="E244" s="122">
        <v>2.94</v>
      </c>
      <c r="F244" s="123"/>
      <c r="G244" s="124"/>
      <c r="H244" s="125"/>
      <c r="I244" s="120"/>
      <c r="J244" s="126"/>
      <c r="K244" s="120"/>
      <c r="M244" s="121" t="s">
        <v>467</v>
      </c>
      <c r="O244" s="10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27" t="str">
        <f t="shared" si="10"/>
        <v>m.č. 111 : 6*1,4</v>
      </c>
      <c r="BE244" s="117"/>
      <c r="BF244" s="117"/>
      <c r="BG244" s="117"/>
      <c r="BH244" s="117"/>
      <c r="BI244" s="117"/>
      <c r="BJ244" s="117"/>
      <c r="BK244" s="117"/>
    </row>
    <row r="245" spans="1:63" ht="12.75">
      <c r="A245" s="118"/>
      <c r="B245" s="119"/>
      <c r="C245" s="187" t="s">
        <v>468</v>
      </c>
      <c r="D245" s="188"/>
      <c r="E245" s="122">
        <v>15.15</v>
      </c>
      <c r="F245" s="123"/>
      <c r="G245" s="124"/>
      <c r="H245" s="125"/>
      <c r="I245" s="120"/>
      <c r="J245" s="126"/>
      <c r="K245" s="120"/>
      <c r="M245" s="121" t="s">
        <v>468</v>
      </c>
      <c r="O245" s="10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27" t="str">
        <f t="shared" si="10"/>
        <v>m.č. 112 : 2,1*1,4</v>
      </c>
      <c r="BE245" s="117"/>
      <c r="BF245" s="117"/>
      <c r="BG245" s="117"/>
      <c r="BH245" s="117"/>
      <c r="BI245" s="117"/>
      <c r="BJ245" s="117"/>
      <c r="BK245" s="117"/>
    </row>
    <row r="246" spans="1:63" ht="12.75">
      <c r="A246" s="118"/>
      <c r="B246" s="119"/>
      <c r="C246" s="187" t="s">
        <v>469</v>
      </c>
      <c r="D246" s="188"/>
      <c r="E246" s="122">
        <v>4.5</v>
      </c>
      <c r="F246" s="123"/>
      <c r="G246" s="124"/>
      <c r="H246" s="125"/>
      <c r="I246" s="120"/>
      <c r="J246" s="126"/>
      <c r="K246" s="120"/>
      <c r="M246" s="121" t="s">
        <v>469</v>
      </c>
      <c r="O246" s="10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27" t="str">
        <f t="shared" si="10"/>
        <v>m.č. 122 : (2,7*1,5)+(11,1*1,0)</v>
      </c>
      <c r="BE246" s="117"/>
      <c r="BF246" s="117"/>
      <c r="BG246" s="117"/>
      <c r="BH246" s="117"/>
      <c r="BI246" s="117"/>
      <c r="BJ246" s="117"/>
      <c r="BK246" s="117"/>
    </row>
    <row r="247" spans="1:63" ht="12.75">
      <c r="A247" s="118"/>
      <c r="B247" s="119"/>
      <c r="C247" s="187" t="s">
        <v>470</v>
      </c>
      <c r="D247" s="188"/>
      <c r="E247" s="122">
        <v>0.85</v>
      </c>
      <c r="F247" s="123"/>
      <c r="G247" s="124"/>
      <c r="H247" s="125"/>
      <c r="I247" s="120"/>
      <c r="J247" s="126"/>
      <c r="K247" s="120"/>
      <c r="M247" s="121" t="s">
        <v>470</v>
      </c>
      <c r="O247" s="10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27" t="str">
        <f t="shared" si="10"/>
        <v>m.č. 123 : 4,5*1,0</v>
      </c>
      <c r="BE247" s="117"/>
      <c r="BF247" s="117"/>
      <c r="BG247" s="117"/>
      <c r="BH247" s="117"/>
      <c r="BI247" s="117"/>
      <c r="BJ247" s="117"/>
      <c r="BK247" s="117"/>
    </row>
    <row r="248" spans="1:63" ht="12.75">
      <c r="A248" s="118"/>
      <c r="B248" s="119"/>
      <c r="C248" s="187" t="s">
        <v>501</v>
      </c>
      <c r="D248" s="188"/>
      <c r="E248" s="122">
        <v>0</v>
      </c>
      <c r="F248" s="123"/>
      <c r="G248" s="124"/>
      <c r="H248" s="125"/>
      <c r="I248" s="120"/>
      <c r="J248" s="126"/>
      <c r="K248" s="120"/>
      <c r="M248" s="121" t="s">
        <v>501</v>
      </c>
      <c r="O248" s="10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27" t="str">
        <f t="shared" si="10"/>
        <v>m.č. 125 : 0,85*1,0</v>
      </c>
      <c r="BE248" s="117"/>
      <c r="BF248" s="117"/>
      <c r="BG248" s="117"/>
      <c r="BH248" s="117"/>
      <c r="BI248" s="117"/>
      <c r="BJ248" s="117"/>
      <c r="BK248" s="117"/>
    </row>
    <row r="249" spans="1:63" ht="12.75">
      <c r="A249" s="118"/>
      <c r="B249" s="119"/>
      <c r="C249" s="187" t="s">
        <v>502</v>
      </c>
      <c r="D249" s="188"/>
      <c r="E249" s="122">
        <v>8.7</v>
      </c>
      <c r="F249" s="123"/>
      <c r="G249" s="124"/>
      <c r="H249" s="125"/>
      <c r="I249" s="120"/>
      <c r="J249" s="126"/>
      <c r="K249" s="120"/>
      <c r="M249" s="121" t="s">
        <v>502</v>
      </c>
      <c r="O249" s="10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27" t="str">
        <f t="shared" si="10"/>
        <v>OMÍTKY VNĚJŠÍ:</v>
      </c>
      <c r="BE249" s="117"/>
      <c r="BF249" s="117"/>
      <c r="BG249" s="117"/>
      <c r="BH249" s="117"/>
      <c r="BI249" s="117"/>
      <c r="BJ249" s="117"/>
      <c r="BK249" s="117"/>
    </row>
    <row r="250" spans="1:63" ht="12.75">
      <c r="A250" s="118"/>
      <c r="B250" s="119"/>
      <c r="C250" s="187" t="s">
        <v>523</v>
      </c>
      <c r="D250" s="188"/>
      <c r="E250" s="122">
        <v>0</v>
      </c>
      <c r="F250" s="123"/>
      <c r="G250" s="124"/>
      <c r="H250" s="125"/>
      <c r="I250" s="120"/>
      <c r="J250" s="126"/>
      <c r="K250" s="120"/>
      <c r="M250" s="121" t="s">
        <v>523</v>
      </c>
      <c r="O250" s="10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27" t="str">
        <f t="shared" si="10"/>
        <v>vnější schodiště : 29,0*0,3</v>
      </c>
      <c r="BE250" s="117"/>
      <c r="BF250" s="117"/>
      <c r="BG250" s="117"/>
      <c r="BH250" s="117"/>
      <c r="BI250" s="117"/>
      <c r="BJ250" s="117"/>
      <c r="BK250" s="117"/>
    </row>
    <row r="251" spans="1:63" ht="12.75">
      <c r="A251" s="118"/>
      <c r="B251" s="119"/>
      <c r="C251" s="187" t="s">
        <v>524</v>
      </c>
      <c r="D251" s="188"/>
      <c r="E251" s="122">
        <v>17.5</v>
      </c>
      <c r="F251" s="123"/>
      <c r="G251" s="124"/>
      <c r="H251" s="125"/>
      <c r="I251" s="120"/>
      <c r="J251" s="126"/>
      <c r="K251" s="120"/>
      <c r="M251" s="121" t="s">
        <v>524</v>
      </c>
      <c r="O251" s="10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27" t="str">
        <f t="shared" si="10"/>
        <v>Uliční fasáda :</v>
      </c>
      <c r="BE251" s="117"/>
      <c r="BF251" s="117"/>
      <c r="BG251" s="117"/>
      <c r="BH251" s="117"/>
      <c r="BI251" s="117"/>
      <c r="BJ251" s="117"/>
      <c r="BK251" s="117"/>
    </row>
    <row r="252" spans="1:63" ht="12.75">
      <c r="A252" s="118"/>
      <c r="B252" s="119"/>
      <c r="C252" s="187" t="s">
        <v>525</v>
      </c>
      <c r="D252" s="188"/>
      <c r="E252" s="122">
        <v>21.14</v>
      </c>
      <c r="F252" s="123"/>
      <c r="G252" s="124"/>
      <c r="H252" s="125"/>
      <c r="I252" s="120"/>
      <c r="J252" s="126"/>
      <c r="K252" s="120"/>
      <c r="M252" s="121" t="s">
        <v>525</v>
      </c>
      <c r="O252" s="10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27" t="str">
        <f t="shared" si="10"/>
        <v xml:space="preserve"> (4,2*0,4)+(4,55*0,4)+(12,95*0,4)+(12,45*0,4)+(4,6*0,4)+(5,0*0,4)</v>
      </c>
      <c r="BE252" s="117"/>
      <c r="BF252" s="117"/>
      <c r="BG252" s="117"/>
      <c r="BH252" s="117"/>
      <c r="BI252" s="117"/>
      <c r="BJ252" s="117"/>
      <c r="BK252" s="117"/>
    </row>
    <row r="253" spans="1:63" ht="12.75">
      <c r="A253" s="118"/>
      <c r="B253" s="119"/>
      <c r="C253" s="187" t="s">
        <v>526</v>
      </c>
      <c r="D253" s="188"/>
      <c r="E253" s="122">
        <v>8.775</v>
      </c>
      <c r="F253" s="123"/>
      <c r="G253" s="124"/>
      <c r="H253" s="125"/>
      <c r="I253" s="120"/>
      <c r="J253" s="126"/>
      <c r="K253" s="120"/>
      <c r="M253" s="121" t="s">
        <v>526</v>
      </c>
      <c r="O253" s="10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27" t="str">
        <f t="shared" si="10"/>
        <v>(3,8*0,4)+(21,25*0,4)+(10,0*0,4)+(2,0*0,4)+(3,6*0,4)+(12,2*0,4)</v>
      </c>
      <c r="BE253" s="117"/>
      <c r="BF253" s="117"/>
      <c r="BG253" s="117"/>
      <c r="BH253" s="117"/>
      <c r="BI253" s="117"/>
      <c r="BJ253" s="117"/>
      <c r="BK253" s="117"/>
    </row>
    <row r="254" spans="1:63" ht="12.75">
      <c r="A254" s="118"/>
      <c r="B254" s="119"/>
      <c r="C254" s="187" t="s">
        <v>527</v>
      </c>
      <c r="D254" s="188"/>
      <c r="E254" s="122">
        <v>0</v>
      </c>
      <c r="F254" s="123"/>
      <c r="G254" s="124"/>
      <c r="H254" s="125"/>
      <c r="I254" s="120"/>
      <c r="J254" s="126"/>
      <c r="K254" s="120"/>
      <c r="M254" s="121" t="s">
        <v>527</v>
      </c>
      <c r="O254" s="10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27" t="str">
        <f t="shared" si="10"/>
        <v>(18,0*0,4)+(4,5*0,35)</v>
      </c>
      <c r="BE254" s="117"/>
      <c r="BF254" s="117"/>
      <c r="BG254" s="117"/>
      <c r="BH254" s="117"/>
      <c r="BI254" s="117"/>
      <c r="BJ254" s="117"/>
      <c r="BK254" s="117"/>
    </row>
    <row r="255" spans="1:63" ht="12.75">
      <c r="A255" s="118"/>
      <c r="B255" s="119"/>
      <c r="C255" s="187" t="s">
        <v>528</v>
      </c>
      <c r="D255" s="188"/>
      <c r="E255" s="122">
        <v>8.33</v>
      </c>
      <c r="F255" s="123"/>
      <c r="G255" s="124"/>
      <c r="H255" s="125"/>
      <c r="I255" s="120"/>
      <c r="J255" s="126"/>
      <c r="K255" s="120"/>
      <c r="M255" s="121" t="s">
        <v>528</v>
      </c>
      <c r="O255" s="10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27" t="str">
        <f t="shared" si="10"/>
        <v xml:space="preserve">dvoní fasáda : </v>
      </c>
      <c r="BE255" s="117"/>
      <c r="BF255" s="117"/>
      <c r="BG255" s="117"/>
      <c r="BH255" s="117"/>
      <c r="BI255" s="117"/>
      <c r="BJ255" s="117"/>
      <c r="BK255" s="117"/>
    </row>
    <row r="256" spans="1:63" ht="12.75">
      <c r="A256" s="118"/>
      <c r="B256" s="119"/>
      <c r="C256" s="187" t="s">
        <v>529</v>
      </c>
      <c r="D256" s="188"/>
      <c r="E256" s="122">
        <v>7.84</v>
      </c>
      <c r="F256" s="123"/>
      <c r="G256" s="124"/>
      <c r="H256" s="125"/>
      <c r="I256" s="120"/>
      <c r="J256" s="126"/>
      <c r="K256" s="120"/>
      <c r="M256" s="121" t="s">
        <v>529</v>
      </c>
      <c r="O256" s="10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27" t="str">
        <f t="shared" si="10"/>
        <v>(3,75*0,4)+(12,2*0,4)+(1,3*0,3)+(1,3*0,4)+(1,35*0,4)+(1,25*0,4)</v>
      </c>
      <c r="BE256" s="117"/>
      <c r="BF256" s="117"/>
      <c r="BG256" s="117"/>
      <c r="BH256" s="117"/>
      <c r="BI256" s="117"/>
      <c r="BJ256" s="117"/>
      <c r="BK256" s="117"/>
    </row>
    <row r="257" spans="1:104" ht="12.75">
      <c r="A257" s="108">
        <v>25</v>
      </c>
      <c r="B257" s="109" t="s">
        <v>540</v>
      </c>
      <c r="C257" s="110" t="s">
        <v>541</v>
      </c>
      <c r="D257" s="111" t="s">
        <v>542</v>
      </c>
      <c r="E257" s="112">
        <v>97</v>
      </c>
      <c r="F257" s="113"/>
      <c r="G257" s="114">
        <f>E257*F257</f>
        <v>0</v>
      </c>
      <c r="H257" s="115">
        <v>0</v>
      </c>
      <c r="I257" s="116">
        <f>E257*H257</f>
        <v>0</v>
      </c>
      <c r="J257" s="115">
        <v>-0.0200000000000102</v>
      </c>
      <c r="K257" s="116">
        <f>E257*J257</f>
        <v>-1.9400000000009894</v>
      </c>
      <c r="O257" s="107"/>
      <c r="Z257" s="117"/>
      <c r="AA257" s="117">
        <v>1</v>
      </c>
      <c r="AB257" s="117">
        <v>1</v>
      </c>
      <c r="AC257" s="117">
        <v>1</v>
      </c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CA257" s="117">
        <v>1</v>
      </c>
      <c r="CB257" s="117">
        <v>1</v>
      </c>
      <c r="CZ257" s="70">
        <v>1</v>
      </c>
    </row>
    <row r="258" spans="1:63" ht="12.75">
      <c r="A258" s="118"/>
      <c r="B258" s="119"/>
      <c r="C258" s="187" t="s">
        <v>543</v>
      </c>
      <c r="D258" s="188"/>
      <c r="E258" s="122">
        <v>10</v>
      </c>
      <c r="F258" s="123"/>
      <c r="G258" s="124"/>
      <c r="H258" s="125"/>
      <c r="I258" s="120"/>
      <c r="J258" s="126"/>
      <c r="K258" s="120"/>
      <c r="M258" s="121" t="s">
        <v>543</v>
      </c>
      <c r="O258" s="10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27" t="str">
        <f aca="true" t="shared" si="11" ref="BD258:BD267">C257</f>
        <v>Bourání soklíků z dlažeb keramických</v>
      </c>
      <c r="BE258" s="117"/>
      <c r="BF258" s="117"/>
      <c r="BG258" s="117"/>
      <c r="BH258" s="117"/>
      <c r="BI258" s="117"/>
      <c r="BJ258" s="117"/>
      <c r="BK258" s="117"/>
    </row>
    <row r="259" spans="1:63" ht="12.75">
      <c r="A259" s="118"/>
      <c r="B259" s="119"/>
      <c r="C259" s="187" t="s">
        <v>544</v>
      </c>
      <c r="D259" s="188"/>
      <c r="E259" s="122">
        <v>0.9</v>
      </c>
      <c r="F259" s="123"/>
      <c r="G259" s="124"/>
      <c r="H259" s="125"/>
      <c r="I259" s="120"/>
      <c r="J259" s="126"/>
      <c r="K259" s="120"/>
      <c r="M259" s="121" t="s">
        <v>544</v>
      </c>
      <c r="O259" s="10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27" t="str">
        <f t="shared" si="11"/>
        <v>m.č. 106 : 10,0</v>
      </c>
      <c r="BE259" s="117"/>
      <c r="BF259" s="117"/>
      <c r="BG259" s="117"/>
      <c r="BH259" s="117"/>
      <c r="BI259" s="117"/>
      <c r="BJ259" s="117"/>
      <c r="BK259" s="117"/>
    </row>
    <row r="260" spans="1:63" ht="12.75">
      <c r="A260" s="118"/>
      <c r="B260" s="119"/>
      <c r="C260" s="187" t="s">
        <v>545</v>
      </c>
      <c r="D260" s="188"/>
      <c r="E260" s="122">
        <v>13.1</v>
      </c>
      <c r="F260" s="123"/>
      <c r="G260" s="124"/>
      <c r="H260" s="125"/>
      <c r="I260" s="120"/>
      <c r="J260" s="126"/>
      <c r="K260" s="120"/>
      <c r="M260" s="121" t="s">
        <v>545</v>
      </c>
      <c r="O260" s="10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27" t="str">
        <f t="shared" si="11"/>
        <v>m.č. 107 : 0,9</v>
      </c>
      <c r="BE260" s="117"/>
      <c r="BF260" s="117"/>
      <c r="BG260" s="117"/>
      <c r="BH260" s="117"/>
      <c r="BI260" s="117"/>
      <c r="BJ260" s="117"/>
      <c r="BK260" s="117"/>
    </row>
    <row r="261" spans="1:63" ht="12.75">
      <c r="A261" s="118"/>
      <c r="B261" s="119"/>
      <c r="C261" s="187" t="s">
        <v>546</v>
      </c>
      <c r="D261" s="188"/>
      <c r="E261" s="122">
        <v>21.55</v>
      </c>
      <c r="F261" s="123"/>
      <c r="G261" s="124"/>
      <c r="H261" s="125"/>
      <c r="I261" s="120"/>
      <c r="J261" s="126"/>
      <c r="K261" s="120"/>
      <c r="M261" s="121" t="s">
        <v>546</v>
      </c>
      <c r="O261" s="10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27" t="str">
        <f t="shared" si="11"/>
        <v>m.č. 108 : 13,1</v>
      </c>
      <c r="BE261" s="117"/>
      <c r="BF261" s="117"/>
      <c r="BG261" s="117"/>
      <c r="BH261" s="117"/>
      <c r="BI261" s="117"/>
      <c r="BJ261" s="117"/>
      <c r="BK261" s="117"/>
    </row>
    <row r="262" spans="1:63" ht="12.75">
      <c r="A262" s="118"/>
      <c r="B262" s="119"/>
      <c r="C262" s="187" t="s">
        <v>547</v>
      </c>
      <c r="D262" s="188"/>
      <c r="E262" s="122">
        <v>24.2</v>
      </c>
      <c r="F262" s="123"/>
      <c r="G262" s="124"/>
      <c r="H262" s="125"/>
      <c r="I262" s="120"/>
      <c r="J262" s="126"/>
      <c r="K262" s="120"/>
      <c r="M262" s="121" t="s">
        <v>547</v>
      </c>
      <c r="O262" s="10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27" t="str">
        <f t="shared" si="11"/>
        <v>m.č. 109 : 21,55</v>
      </c>
      <c r="BE262" s="117"/>
      <c r="BF262" s="117"/>
      <c r="BG262" s="117"/>
      <c r="BH262" s="117"/>
      <c r="BI262" s="117"/>
      <c r="BJ262" s="117"/>
      <c r="BK262" s="117"/>
    </row>
    <row r="263" spans="1:63" ht="12.75">
      <c r="A263" s="118"/>
      <c r="B263" s="119"/>
      <c r="C263" s="187" t="s">
        <v>548</v>
      </c>
      <c r="D263" s="188"/>
      <c r="E263" s="122">
        <v>6</v>
      </c>
      <c r="F263" s="123"/>
      <c r="G263" s="124"/>
      <c r="H263" s="125"/>
      <c r="I263" s="120"/>
      <c r="J263" s="126"/>
      <c r="K263" s="120"/>
      <c r="M263" s="121" t="s">
        <v>548</v>
      </c>
      <c r="O263" s="10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27" t="str">
        <f t="shared" si="11"/>
        <v>m.č. 110 : 24,2</v>
      </c>
      <c r="BE263" s="117"/>
      <c r="BF263" s="117"/>
      <c r="BG263" s="117"/>
      <c r="BH263" s="117"/>
      <c r="BI263" s="117"/>
      <c r="BJ263" s="117"/>
      <c r="BK263" s="117"/>
    </row>
    <row r="264" spans="1:63" ht="12.75">
      <c r="A264" s="118"/>
      <c r="B264" s="119"/>
      <c r="C264" s="187" t="s">
        <v>549</v>
      </c>
      <c r="D264" s="188"/>
      <c r="E264" s="122">
        <v>2.1</v>
      </c>
      <c r="F264" s="123"/>
      <c r="G264" s="124"/>
      <c r="H264" s="125"/>
      <c r="I264" s="120"/>
      <c r="J264" s="126"/>
      <c r="K264" s="120"/>
      <c r="M264" s="121" t="s">
        <v>549</v>
      </c>
      <c r="O264" s="10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27" t="str">
        <f t="shared" si="11"/>
        <v>m.č. 111 : 6,0</v>
      </c>
      <c r="BE264" s="117"/>
      <c r="BF264" s="117"/>
      <c r="BG264" s="117"/>
      <c r="BH264" s="117"/>
      <c r="BI264" s="117"/>
      <c r="BJ264" s="117"/>
      <c r="BK264" s="117"/>
    </row>
    <row r="265" spans="1:63" ht="12.75">
      <c r="A265" s="118"/>
      <c r="B265" s="119"/>
      <c r="C265" s="187" t="s">
        <v>550</v>
      </c>
      <c r="D265" s="188"/>
      <c r="E265" s="122">
        <v>13.8</v>
      </c>
      <c r="F265" s="123"/>
      <c r="G265" s="124"/>
      <c r="H265" s="125"/>
      <c r="I265" s="120"/>
      <c r="J265" s="126"/>
      <c r="K265" s="120"/>
      <c r="M265" s="121" t="s">
        <v>550</v>
      </c>
      <c r="O265" s="10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27" t="str">
        <f t="shared" si="11"/>
        <v>m.č. 112 : 2,1</v>
      </c>
      <c r="BE265" s="117"/>
      <c r="BF265" s="117"/>
      <c r="BG265" s="117"/>
      <c r="BH265" s="117"/>
      <c r="BI265" s="117"/>
      <c r="BJ265" s="117"/>
      <c r="BK265" s="117"/>
    </row>
    <row r="266" spans="1:63" ht="12.75">
      <c r="A266" s="118"/>
      <c r="B266" s="119"/>
      <c r="C266" s="187" t="s">
        <v>551</v>
      </c>
      <c r="D266" s="188"/>
      <c r="E266" s="122">
        <v>4.5</v>
      </c>
      <c r="F266" s="123"/>
      <c r="G266" s="124"/>
      <c r="H266" s="125"/>
      <c r="I266" s="120"/>
      <c r="J266" s="126"/>
      <c r="K266" s="120"/>
      <c r="M266" s="121" t="s">
        <v>551</v>
      </c>
      <c r="O266" s="10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27" t="str">
        <f t="shared" si="11"/>
        <v>m.č. 122 : 13,8</v>
      </c>
      <c r="BE266" s="117"/>
      <c r="BF266" s="117"/>
      <c r="BG266" s="117"/>
      <c r="BH266" s="117"/>
      <c r="BI266" s="117"/>
      <c r="BJ266" s="117"/>
      <c r="BK266" s="117"/>
    </row>
    <row r="267" spans="1:63" ht="12.75">
      <c r="A267" s="118"/>
      <c r="B267" s="119"/>
      <c r="C267" s="187" t="s">
        <v>552</v>
      </c>
      <c r="D267" s="188"/>
      <c r="E267" s="122">
        <v>0.85</v>
      </c>
      <c r="F267" s="123"/>
      <c r="G267" s="124"/>
      <c r="H267" s="125"/>
      <c r="I267" s="120"/>
      <c r="J267" s="126"/>
      <c r="K267" s="120"/>
      <c r="M267" s="121" t="s">
        <v>552</v>
      </c>
      <c r="O267" s="10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27" t="str">
        <f t="shared" si="11"/>
        <v>m.č. 123 : 4,5</v>
      </c>
      <c r="BE267" s="117"/>
      <c r="BF267" s="117"/>
      <c r="BG267" s="117"/>
      <c r="BH267" s="117"/>
      <c r="BI267" s="117"/>
      <c r="BJ267" s="117"/>
      <c r="BK267" s="117"/>
    </row>
    <row r="268" spans="1:104" ht="12.75">
      <c r="A268" s="108">
        <v>26</v>
      </c>
      <c r="B268" s="109" t="s">
        <v>553</v>
      </c>
      <c r="C268" s="110" t="s">
        <v>554</v>
      </c>
      <c r="D268" s="111" t="s">
        <v>555</v>
      </c>
      <c r="E268" s="112">
        <v>1</v>
      </c>
      <c r="F268" s="113"/>
      <c r="G268" s="114">
        <f>E268*F268</f>
        <v>0</v>
      </c>
      <c r="H268" s="115">
        <v>0</v>
      </c>
      <c r="I268" s="116">
        <f>E268*H268</f>
        <v>0</v>
      </c>
      <c r="J268" s="115">
        <v>0</v>
      </c>
      <c r="K268" s="116">
        <f>E268*J268</f>
        <v>0</v>
      </c>
      <c r="O268" s="107"/>
      <c r="Z268" s="117"/>
      <c r="AA268" s="117">
        <v>1</v>
      </c>
      <c r="AB268" s="117">
        <v>1</v>
      </c>
      <c r="AC268" s="117">
        <v>1</v>
      </c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CA268" s="117">
        <v>1</v>
      </c>
      <c r="CB268" s="117">
        <v>1</v>
      </c>
      <c r="CZ268" s="70">
        <v>1</v>
      </c>
    </row>
    <row r="269" spans="1:63" ht="12.75">
      <c r="A269" s="118"/>
      <c r="B269" s="119"/>
      <c r="C269" s="187" t="s">
        <v>556</v>
      </c>
      <c r="D269" s="188"/>
      <c r="E269" s="122">
        <v>1</v>
      </c>
      <c r="F269" s="123"/>
      <c r="G269" s="124"/>
      <c r="H269" s="125"/>
      <c r="I269" s="120"/>
      <c r="J269" s="126"/>
      <c r="K269" s="120"/>
      <c r="M269" s="121" t="s">
        <v>556</v>
      </c>
      <c r="O269" s="10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27" t="str">
        <f>C268</f>
        <v>Vyvěšení dřevěných dveřních křídel pl. do 2 m2</v>
      </c>
      <c r="BE269" s="117"/>
      <c r="BF269" s="117"/>
      <c r="BG269" s="117"/>
      <c r="BH269" s="117"/>
      <c r="BI269" s="117"/>
      <c r="BJ269" s="117"/>
      <c r="BK269" s="117"/>
    </row>
    <row r="270" spans="1:104" ht="12.75">
      <c r="A270" s="108">
        <v>27</v>
      </c>
      <c r="B270" s="109" t="s">
        <v>557</v>
      </c>
      <c r="C270" s="110" t="s">
        <v>558</v>
      </c>
      <c r="D270" s="111" t="s">
        <v>426</v>
      </c>
      <c r="E270" s="112">
        <v>1.6</v>
      </c>
      <c r="F270" s="113"/>
      <c r="G270" s="114">
        <f>E270*F270</f>
        <v>0</v>
      </c>
      <c r="H270" s="115">
        <v>0.00117000000000012</v>
      </c>
      <c r="I270" s="116">
        <f>E270*H270</f>
        <v>0.001872000000000192</v>
      </c>
      <c r="J270" s="115">
        <v>-0.0760000000000218</v>
      </c>
      <c r="K270" s="116">
        <f>E270*J270</f>
        <v>-0.12160000000003489</v>
      </c>
      <c r="O270" s="107"/>
      <c r="Z270" s="117"/>
      <c r="AA270" s="117">
        <v>1</v>
      </c>
      <c r="AB270" s="117">
        <v>1</v>
      </c>
      <c r="AC270" s="117">
        <v>1</v>
      </c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CA270" s="117">
        <v>1</v>
      </c>
      <c r="CB270" s="117">
        <v>1</v>
      </c>
      <c r="CZ270" s="70">
        <v>1</v>
      </c>
    </row>
    <row r="271" spans="1:63" ht="12.75">
      <c r="A271" s="118"/>
      <c r="B271" s="119"/>
      <c r="C271" s="187" t="s">
        <v>559</v>
      </c>
      <c r="D271" s="188"/>
      <c r="E271" s="122">
        <v>1.6</v>
      </c>
      <c r="F271" s="123"/>
      <c r="G271" s="124"/>
      <c r="H271" s="125"/>
      <c r="I271" s="120"/>
      <c r="J271" s="126"/>
      <c r="K271" s="120"/>
      <c r="M271" s="121" t="s">
        <v>559</v>
      </c>
      <c r="O271" s="10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27" t="str">
        <f>C270</f>
        <v>Vybourání kovových dveřních zárubní pl. do 2 m2</v>
      </c>
      <c r="BE271" s="117"/>
      <c r="BF271" s="117"/>
      <c r="BG271" s="117"/>
      <c r="BH271" s="117"/>
      <c r="BI271" s="117"/>
      <c r="BJ271" s="117"/>
      <c r="BK271" s="117"/>
    </row>
    <row r="272" spans="1:104" ht="12.75">
      <c r="A272" s="108">
        <v>28</v>
      </c>
      <c r="B272" s="109" t="s">
        <v>560</v>
      </c>
      <c r="C272" s="110" t="s">
        <v>561</v>
      </c>
      <c r="D272" s="111" t="s">
        <v>542</v>
      </c>
      <c r="E272" s="112">
        <v>29</v>
      </c>
      <c r="F272" s="113"/>
      <c r="G272" s="114">
        <f>E272*F272</f>
        <v>0</v>
      </c>
      <c r="H272" s="115">
        <v>0</v>
      </c>
      <c r="I272" s="116">
        <f>E272*H272</f>
        <v>0</v>
      </c>
      <c r="J272" s="115">
        <v>-0.000999999999999446</v>
      </c>
      <c r="K272" s="116">
        <f>E272*J272</f>
        <v>-0.028999999999983934</v>
      </c>
      <c r="O272" s="107"/>
      <c r="Z272" s="117"/>
      <c r="AA272" s="117">
        <v>1</v>
      </c>
      <c r="AB272" s="117">
        <v>1</v>
      </c>
      <c r="AC272" s="117">
        <v>1</v>
      </c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CA272" s="117">
        <v>1</v>
      </c>
      <c r="CB272" s="117">
        <v>1</v>
      </c>
      <c r="CZ272" s="70">
        <v>1</v>
      </c>
    </row>
    <row r="273" spans="1:63" ht="12.75">
      <c r="A273" s="118"/>
      <c r="B273" s="119"/>
      <c r="C273" s="187" t="s">
        <v>562</v>
      </c>
      <c r="D273" s="188"/>
      <c r="E273" s="122">
        <v>29</v>
      </c>
      <c r="F273" s="123"/>
      <c r="G273" s="124"/>
      <c r="H273" s="125"/>
      <c r="I273" s="120"/>
      <c r="J273" s="126"/>
      <c r="K273" s="120"/>
      <c r="M273" s="121" t="s">
        <v>562</v>
      </c>
      <c r="O273" s="10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27" t="str">
        <f>C272</f>
        <v>Vytvoření nuty výšky 15 mm nad schdišťovými stupni</v>
      </c>
      <c r="BE273" s="117"/>
      <c r="BF273" s="117"/>
      <c r="BG273" s="117"/>
      <c r="BH273" s="117"/>
      <c r="BI273" s="117"/>
      <c r="BJ273" s="117"/>
      <c r="BK273" s="117"/>
    </row>
    <row r="274" spans="1:104" ht="12.75">
      <c r="A274" s="108">
        <v>29</v>
      </c>
      <c r="B274" s="109" t="s">
        <v>563</v>
      </c>
      <c r="C274" s="110" t="s">
        <v>564</v>
      </c>
      <c r="D274" s="111" t="s">
        <v>426</v>
      </c>
      <c r="E274" s="112">
        <v>265.045</v>
      </c>
      <c r="F274" s="113"/>
      <c r="G274" s="114">
        <f>E274*F274</f>
        <v>0</v>
      </c>
      <c r="H274" s="115">
        <v>0</v>
      </c>
      <c r="I274" s="116">
        <f>E274*H274</f>
        <v>0</v>
      </c>
      <c r="J274" s="115">
        <v>-0.0139999999999958</v>
      </c>
      <c r="K274" s="116">
        <f>E274*J274</f>
        <v>-3.710629999998887</v>
      </c>
      <c r="O274" s="107"/>
      <c r="Z274" s="117"/>
      <c r="AA274" s="117">
        <v>1</v>
      </c>
      <c r="AB274" s="117">
        <v>1</v>
      </c>
      <c r="AC274" s="117">
        <v>1</v>
      </c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CA274" s="117">
        <v>1</v>
      </c>
      <c r="CB274" s="117">
        <v>1</v>
      </c>
      <c r="CZ274" s="70">
        <v>1</v>
      </c>
    </row>
    <row r="275" spans="1:63" ht="12.75">
      <c r="A275" s="118"/>
      <c r="B275" s="119"/>
      <c r="C275" s="187" t="s">
        <v>460</v>
      </c>
      <c r="D275" s="188"/>
      <c r="E275" s="122">
        <v>0</v>
      </c>
      <c r="F275" s="123"/>
      <c r="G275" s="124"/>
      <c r="H275" s="125"/>
      <c r="I275" s="120"/>
      <c r="J275" s="126"/>
      <c r="K275" s="120"/>
      <c r="M275" s="121" t="s">
        <v>460</v>
      </c>
      <c r="O275" s="10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27" t="str">
        <f aca="true" t="shared" si="12" ref="BD275:BD305">C274</f>
        <v>Vysekání a úprava spár zdiva kamenného režného</v>
      </c>
      <c r="BE275" s="117"/>
      <c r="BF275" s="117"/>
      <c r="BG275" s="117"/>
      <c r="BH275" s="117"/>
      <c r="BI275" s="117"/>
      <c r="BJ275" s="117"/>
      <c r="BK275" s="117"/>
    </row>
    <row r="276" spans="1:63" ht="12.75">
      <c r="A276" s="118"/>
      <c r="B276" s="119"/>
      <c r="C276" s="187" t="s">
        <v>512</v>
      </c>
      <c r="D276" s="188"/>
      <c r="E276" s="122">
        <v>3.34</v>
      </c>
      <c r="F276" s="123"/>
      <c r="G276" s="124"/>
      <c r="H276" s="125"/>
      <c r="I276" s="120"/>
      <c r="J276" s="126"/>
      <c r="K276" s="120"/>
      <c r="M276" s="121" t="s">
        <v>512</v>
      </c>
      <c r="O276" s="10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27" t="str">
        <f t="shared" si="12"/>
        <v>OMÍTKY VNITŘNÍ:</v>
      </c>
      <c r="BE276" s="117"/>
      <c r="BF276" s="117"/>
      <c r="BG276" s="117"/>
      <c r="BH276" s="117"/>
      <c r="BI276" s="117"/>
      <c r="BJ276" s="117"/>
      <c r="BK276" s="117"/>
    </row>
    <row r="277" spans="1:63" ht="12.75">
      <c r="A277" s="118"/>
      <c r="B277" s="119"/>
      <c r="C277" s="187" t="s">
        <v>513</v>
      </c>
      <c r="D277" s="188"/>
      <c r="E277" s="122">
        <v>2.6</v>
      </c>
      <c r="F277" s="123"/>
      <c r="G277" s="124"/>
      <c r="H277" s="125"/>
      <c r="I277" s="120"/>
      <c r="J277" s="126"/>
      <c r="K277" s="120"/>
      <c r="M277" s="121" t="s">
        <v>513</v>
      </c>
      <c r="O277" s="10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27" t="str">
        <f t="shared" si="12"/>
        <v>m.č. 002 : 8,35*0,4</v>
      </c>
      <c r="BE277" s="117"/>
      <c r="BF277" s="117"/>
      <c r="BG277" s="117"/>
      <c r="BH277" s="117"/>
      <c r="BI277" s="117"/>
      <c r="BJ277" s="117"/>
      <c r="BK277" s="117"/>
    </row>
    <row r="278" spans="1:63" ht="12.75">
      <c r="A278" s="118"/>
      <c r="B278" s="119"/>
      <c r="C278" s="187" t="s">
        <v>514</v>
      </c>
      <c r="D278" s="188"/>
      <c r="E278" s="122">
        <v>1.6</v>
      </c>
      <c r="F278" s="123"/>
      <c r="G278" s="124"/>
      <c r="H278" s="125"/>
      <c r="I278" s="120"/>
      <c r="J278" s="126"/>
      <c r="K278" s="120"/>
      <c r="M278" s="121" t="s">
        <v>514</v>
      </c>
      <c r="O278" s="10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27" t="str">
        <f t="shared" si="12"/>
        <v>m.č. 004 : 6,5*0,4</v>
      </c>
      <c r="BE278" s="117"/>
      <c r="BF278" s="117"/>
      <c r="BG278" s="117"/>
      <c r="BH278" s="117"/>
      <c r="BI278" s="117"/>
      <c r="BJ278" s="117"/>
      <c r="BK278" s="117"/>
    </row>
    <row r="279" spans="1:63" ht="12.75">
      <c r="A279" s="118"/>
      <c r="B279" s="119"/>
      <c r="C279" s="187" t="s">
        <v>515</v>
      </c>
      <c r="D279" s="188"/>
      <c r="E279" s="122">
        <v>3.68</v>
      </c>
      <c r="F279" s="123"/>
      <c r="G279" s="124"/>
      <c r="H279" s="125"/>
      <c r="I279" s="120"/>
      <c r="J279" s="126"/>
      <c r="K279" s="120"/>
      <c r="M279" s="121" t="s">
        <v>515</v>
      </c>
      <c r="O279" s="10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27" t="str">
        <f t="shared" si="12"/>
        <v>m.č. 005 : 4,0*0,4</v>
      </c>
      <c r="BE279" s="117"/>
      <c r="BF279" s="117"/>
      <c r="BG279" s="117"/>
      <c r="BH279" s="117"/>
      <c r="BI279" s="117"/>
      <c r="BJ279" s="117"/>
      <c r="BK279" s="117"/>
    </row>
    <row r="280" spans="1:63" ht="12.75">
      <c r="A280" s="118"/>
      <c r="B280" s="119"/>
      <c r="C280" s="187" t="s">
        <v>516</v>
      </c>
      <c r="D280" s="188"/>
      <c r="E280" s="122">
        <v>4.74</v>
      </c>
      <c r="F280" s="123"/>
      <c r="G280" s="124"/>
      <c r="H280" s="125"/>
      <c r="I280" s="120"/>
      <c r="J280" s="126"/>
      <c r="K280" s="120"/>
      <c r="M280" s="121" t="s">
        <v>516</v>
      </c>
      <c r="O280" s="10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27" t="str">
        <f t="shared" si="12"/>
        <v>m.č. 006 : 9,2*0,4</v>
      </c>
      <c r="BE280" s="117"/>
      <c r="BF280" s="117"/>
      <c r="BG280" s="117"/>
      <c r="BH280" s="117"/>
      <c r="BI280" s="117"/>
      <c r="BJ280" s="117"/>
      <c r="BK280" s="117"/>
    </row>
    <row r="281" spans="1:63" ht="12.75">
      <c r="A281" s="118"/>
      <c r="B281" s="119"/>
      <c r="C281" s="187" t="s">
        <v>517</v>
      </c>
      <c r="D281" s="188"/>
      <c r="E281" s="122">
        <v>1</v>
      </c>
      <c r="F281" s="123"/>
      <c r="G281" s="124"/>
      <c r="H281" s="125"/>
      <c r="I281" s="120"/>
      <c r="J281" s="126"/>
      <c r="K281" s="120"/>
      <c r="M281" s="121" t="s">
        <v>517</v>
      </c>
      <c r="O281" s="10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27" t="str">
        <f t="shared" si="12"/>
        <v>m.č. 007 : (3,8*0,4)+(8,05*0,4)</v>
      </c>
      <c r="BE281" s="117"/>
      <c r="BF281" s="117"/>
      <c r="BG281" s="117"/>
      <c r="BH281" s="117"/>
      <c r="BI281" s="117"/>
      <c r="BJ281" s="117"/>
      <c r="BK281" s="117"/>
    </row>
    <row r="282" spans="1:63" ht="12.75">
      <c r="A282" s="118"/>
      <c r="B282" s="119"/>
      <c r="C282" s="187" t="s">
        <v>518</v>
      </c>
      <c r="D282" s="188"/>
      <c r="E282" s="122">
        <v>1.16</v>
      </c>
      <c r="F282" s="123"/>
      <c r="G282" s="124"/>
      <c r="H282" s="125"/>
      <c r="I282" s="120"/>
      <c r="J282" s="126"/>
      <c r="K282" s="120"/>
      <c r="M282" s="121" t="s">
        <v>518</v>
      </c>
      <c r="O282" s="10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27" t="str">
        <f t="shared" si="12"/>
        <v>m.č. 009 : 2,5*0,4</v>
      </c>
      <c r="BE282" s="117"/>
      <c r="BF282" s="117"/>
      <c r="BG282" s="117"/>
      <c r="BH282" s="117"/>
      <c r="BI282" s="117"/>
      <c r="BJ282" s="117"/>
      <c r="BK282" s="117"/>
    </row>
    <row r="283" spans="1:63" ht="12.75">
      <c r="A283" s="118"/>
      <c r="B283" s="119"/>
      <c r="C283" s="187" t="s">
        <v>519</v>
      </c>
      <c r="D283" s="188"/>
      <c r="E283" s="122">
        <v>3.74</v>
      </c>
      <c r="F283" s="123"/>
      <c r="G283" s="124"/>
      <c r="H283" s="125"/>
      <c r="I283" s="120"/>
      <c r="J283" s="126"/>
      <c r="K283" s="120"/>
      <c r="M283" s="121" t="s">
        <v>519</v>
      </c>
      <c r="O283" s="10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27" t="str">
        <f t="shared" si="12"/>
        <v>m.č. 010 : 2,9*0,4</v>
      </c>
      <c r="BE283" s="117"/>
      <c r="BF283" s="117"/>
      <c r="BG283" s="117"/>
      <c r="BH283" s="117"/>
      <c r="BI283" s="117"/>
      <c r="BJ283" s="117"/>
      <c r="BK283" s="117"/>
    </row>
    <row r="284" spans="1:63" ht="12.75">
      <c r="A284" s="118"/>
      <c r="B284" s="119"/>
      <c r="C284" s="187" t="s">
        <v>520</v>
      </c>
      <c r="D284" s="188"/>
      <c r="E284" s="122">
        <v>3.7</v>
      </c>
      <c r="F284" s="123"/>
      <c r="G284" s="124"/>
      <c r="H284" s="125"/>
      <c r="I284" s="120"/>
      <c r="J284" s="126"/>
      <c r="K284" s="120"/>
      <c r="M284" s="121" t="s">
        <v>520</v>
      </c>
      <c r="O284" s="10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27" t="str">
        <f t="shared" si="12"/>
        <v>m.č. 011 : 9,35*0,4</v>
      </c>
      <c r="BE284" s="117"/>
      <c r="BF284" s="117"/>
      <c r="BG284" s="117"/>
      <c r="BH284" s="117"/>
      <c r="BI284" s="117"/>
      <c r="BJ284" s="117"/>
      <c r="BK284" s="117"/>
    </row>
    <row r="285" spans="1:63" ht="12.75">
      <c r="A285" s="118"/>
      <c r="B285" s="119"/>
      <c r="C285" s="187" t="s">
        <v>521</v>
      </c>
      <c r="D285" s="188"/>
      <c r="E285" s="122">
        <v>11.88</v>
      </c>
      <c r="F285" s="123"/>
      <c r="G285" s="124"/>
      <c r="H285" s="125"/>
      <c r="I285" s="120"/>
      <c r="J285" s="126"/>
      <c r="K285" s="120"/>
      <c r="M285" s="121" t="s">
        <v>521</v>
      </c>
      <c r="O285" s="10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27" t="str">
        <f t="shared" si="12"/>
        <v>m.č. 012 : (4,45*0,4)+(1,0*0,4)+(3,8*0,4)</v>
      </c>
      <c r="BE285" s="117"/>
      <c r="BF285" s="117"/>
      <c r="BG285" s="117"/>
      <c r="BH285" s="117"/>
      <c r="BI285" s="117"/>
      <c r="BJ285" s="117"/>
      <c r="BK285" s="117"/>
    </row>
    <row r="286" spans="1:63" ht="12.75">
      <c r="A286" s="118"/>
      <c r="B286" s="119"/>
      <c r="C286" s="187" t="s">
        <v>522</v>
      </c>
      <c r="D286" s="188"/>
      <c r="E286" s="122">
        <v>42.56</v>
      </c>
      <c r="F286" s="123"/>
      <c r="G286" s="124"/>
      <c r="H286" s="125"/>
      <c r="I286" s="120"/>
      <c r="J286" s="126"/>
      <c r="K286" s="120"/>
      <c r="M286" s="121" t="s">
        <v>522</v>
      </c>
      <c r="O286" s="10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27" t="str">
        <f t="shared" si="12"/>
        <v>m.č. 013 : (0,7*0,4)+(4,8*0,4)+(4,2*0,4)+(7,0*0,4)+(13*0,4)</v>
      </c>
      <c r="BE286" s="117"/>
      <c r="BF286" s="117"/>
      <c r="BG286" s="117"/>
      <c r="BH286" s="117"/>
      <c r="BI286" s="117"/>
      <c r="BJ286" s="117"/>
      <c r="BK286" s="117"/>
    </row>
    <row r="287" spans="1:63" ht="12.75">
      <c r="A287" s="118"/>
      <c r="B287" s="119"/>
      <c r="C287" s="187" t="s">
        <v>461</v>
      </c>
      <c r="D287" s="188"/>
      <c r="E287" s="122">
        <v>15.35</v>
      </c>
      <c r="F287" s="123"/>
      <c r="G287" s="124"/>
      <c r="H287" s="125"/>
      <c r="I287" s="120"/>
      <c r="J287" s="126"/>
      <c r="K287" s="120"/>
      <c r="M287" s="121" t="s">
        <v>461</v>
      </c>
      <c r="O287" s="10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27" t="str">
        <f t="shared" si="12"/>
        <v>m.č. 014 : 106,4*0,4</v>
      </c>
      <c r="BE287" s="117"/>
      <c r="BF287" s="117"/>
      <c r="BG287" s="117"/>
      <c r="BH287" s="117"/>
      <c r="BI287" s="117"/>
      <c r="BJ287" s="117"/>
      <c r="BK287" s="117"/>
    </row>
    <row r="288" spans="1:63" ht="12.75">
      <c r="A288" s="118"/>
      <c r="B288" s="119"/>
      <c r="C288" s="187" t="s">
        <v>462</v>
      </c>
      <c r="D288" s="188"/>
      <c r="E288" s="122">
        <v>1.35</v>
      </c>
      <c r="F288" s="123"/>
      <c r="G288" s="124"/>
      <c r="H288" s="125"/>
      <c r="I288" s="120"/>
      <c r="J288" s="126"/>
      <c r="K288" s="120"/>
      <c r="M288" s="121" t="s">
        <v>462</v>
      </c>
      <c r="O288" s="10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27" t="str">
        <f t="shared" si="12"/>
        <v>m.č. 106 : (2,5*1,0)+(4,3*1,5)+(3,2*2,0)</v>
      </c>
      <c r="BE288" s="117"/>
      <c r="BF288" s="117"/>
      <c r="BG288" s="117"/>
      <c r="BH288" s="117"/>
      <c r="BI288" s="117"/>
      <c r="BJ288" s="117"/>
      <c r="BK288" s="117"/>
    </row>
    <row r="289" spans="1:63" ht="12.75">
      <c r="A289" s="118"/>
      <c r="B289" s="119"/>
      <c r="C289" s="187" t="s">
        <v>463</v>
      </c>
      <c r="D289" s="188"/>
      <c r="E289" s="122">
        <v>13.1</v>
      </c>
      <c r="F289" s="123"/>
      <c r="G289" s="124"/>
      <c r="H289" s="125"/>
      <c r="I289" s="120"/>
      <c r="J289" s="126"/>
      <c r="K289" s="120"/>
      <c r="M289" s="121" t="s">
        <v>463</v>
      </c>
      <c r="O289" s="10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27" t="str">
        <f t="shared" si="12"/>
        <v>m.č. 107 : 0,9*1,5</v>
      </c>
      <c r="BE289" s="117"/>
      <c r="BF289" s="117"/>
      <c r="BG289" s="117"/>
      <c r="BH289" s="117"/>
      <c r="BI289" s="117"/>
      <c r="BJ289" s="117"/>
      <c r="BK289" s="117"/>
    </row>
    <row r="290" spans="1:63" ht="12.75">
      <c r="A290" s="118"/>
      <c r="B290" s="119"/>
      <c r="C290" s="187" t="s">
        <v>464</v>
      </c>
      <c r="D290" s="188"/>
      <c r="E290" s="122">
        <v>17.24</v>
      </c>
      <c r="F290" s="123"/>
      <c r="G290" s="124"/>
      <c r="H290" s="125"/>
      <c r="I290" s="120"/>
      <c r="J290" s="126"/>
      <c r="K290" s="120"/>
      <c r="M290" s="121" t="s">
        <v>464</v>
      </c>
      <c r="O290" s="10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27" t="str">
        <f t="shared" si="12"/>
        <v>m.č. 108 : 13,1*1,0</v>
      </c>
      <c r="BE290" s="117"/>
      <c r="BF290" s="117"/>
      <c r="BG290" s="117"/>
      <c r="BH290" s="117"/>
      <c r="BI290" s="117"/>
      <c r="BJ290" s="117"/>
      <c r="BK290" s="117"/>
    </row>
    <row r="291" spans="1:63" ht="12.75">
      <c r="A291" s="118"/>
      <c r="B291" s="119"/>
      <c r="C291" s="187" t="s">
        <v>465</v>
      </c>
      <c r="D291" s="188"/>
      <c r="E291" s="122">
        <v>33.88</v>
      </c>
      <c r="F291" s="123"/>
      <c r="G291" s="124"/>
      <c r="H291" s="125"/>
      <c r="I291" s="120"/>
      <c r="J291" s="126"/>
      <c r="K291" s="120"/>
      <c r="M291" s="121" t="s">
        <v>465</v>
      </c>
      <c r="O291" s="10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27" t="str">
        <f t="shared" si="12"/>
        <v>m.č. 109 : 21,55*0,8</v>
      </c>
      <c r="BE291" s="117"/>
      <c r="BF291" s="117"/>
      <c r="BG291" s="117"/>
      <c r="BH291" s="117"/>
      <c r="BI291" s="117"/>
      <c r="BJ291" s="117"/>
      <c r="BK291" s="117"/>
    </row>
    <row r="292" spans="1:63" ht="12.75">
      <c r="A292" s="118"/>
      <c r="B292" s="119"/>
      <c r="C292" s="187" t="s">
        <v>466</v>
      </c>
      <c r="D292" s="188"/>
      <c r="E292" s="122">
        <v>8.4</v>
      </c>
      <c r="F292" s="123"/>
      <c r="G292" s="124"/>
      <c r="H292" s="125"/>
      <c r="I292" s="120"/>
      <c r="J292" s="126"/>
      <c r="K292" s="120"/>
      <c r="M292" s="121" t="s">
        <v>466</v>
      </c>
      <c r="O292" s="10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27" t="str">
        <f t="shared" si="12"/>
        <v>m.č. 110 : 24,2*1,4</v>
      </c>
      <c r="BE292" s="117"/>
      <c r="BF292" s="117"/>
      <c r="BG292" s="117"/>
      <c r="BH292" s="117"/>
      <c r="BI292" s="117"/>
      <c r="BJ292" s="117"/>
      <c r="BK292" s="117"/>
    </row>
    <row r="293" spans="1:63" ht="12.75">
      <c r="A293" s="118"/>
      <c r="B293" s="119"/>
      <c r="C293" s="187" t="s">
        <v>467</v>
      </c>
      <c r="D293" s="188"/>
      <c r="E293" s="122">
        <v>2.94</v>
      </c>
      <c r="F293" s="123"/>
      <c r="G293" s="124"/>
      <c r="H293" s="125"/>
      <c r="I293" s="120"/>
      <c r="J293" s="126"/>
      <c r="K293" s="120"/>
      <c r="M293" s="121" t="s">
        <v>467</v>
      </c>
      <c r="O293" s="10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27" t="str">
        <f t="shared" si="12"/>
        <v>m.č. 111 : 6*1,4</v>
      </c>
      <c r="BE293" s="117"/>
      <c r="BF293" s="117"/>
      <c r="BG293" s="117"/>
      <c r="BH293" s="117"/>
      <c r="BI293" s="117"/>
      <c r="BJ293" s="117"/>
      <c r="BK293" s="117"/>
    </row>
    <row r="294" spans="1:63" ht="12.75">
      <c r="A294" s="118"/>
      <c r="B294" s="119"/>
      <c r="C294" s="187" t="s">
        <v>468</v>
      </c>
      <c r="D294" s="188"/>
      <c r="E294" s="122">
        <v>15.15</v>
      </c>
      <c r="F294" s="123"/>
      <c r="G294" s="124"/>
      <c r="H294" s="125"/>
      <c r="I294" s="120"/>
      <c r="J294" s="126"/>
      <c r="K294" s="120"/>
      <c r="M294" s="121" t="s">
        <v>468</v>
      </c>
      <c r="O294" s="10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27" t="str">
        <f t="shared" si="12"/>
        <v>m.č. 112 : 2,1*1,4</v>
      </c>
      <c r="BE294" s="117"/>
      <c r="BF294" s="117"/>
      <c r="BG294" s="117"/>
      <c r="BH294" s="117"/>
      <c r="BI294" s="117"/>
      <c r="BJ294" s="117"/>
      <c r="BK294" s="117"/>
    </row>
    <row r="295" spans="1:63" ht="12.75">
      <c r="A295" s="118"/>
      <c r="B295" s="119"/>
      <c r="C295" s="187" t="s">
        <v>469</v>
      </c>
      <c r="D295" s="188"/>
      <c r="E295" s="122">
        <v>4.5</v>
      </c>
      <c r="F295" s="123"/>
      <c r="G295" s="124"/>
      <c r="H295" s="125"/>
      <c r="I295" s="120"/>
      <c r="J295" s="126"/>
      <c r="K295" s="120"/>
      <c r="M295" s="121" t="s">
        <v>469</v>
      </c>
      <c r="O295" s="10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27" t="str">
        <f t="shared" si="12"/>
        <v>m.č. 122 : (2,7*1,5)+(11,1*1,0)</v>
      </c>
      <c r="BE295" s="117"/>
      <c r="BF295" s="117"/>
      <c r="BG295" s="117"/>
      <c r="BH295" s="117"/>
      <c r="BI295" s="117"/>
      <c r="BJ295" s="117"/>
      <c r="BK295" s="117"/>
    </row>
    <row r="296" spans="1:63" ht="12.75">
      <c r="A296" s="118"/>
      <c r="B296" s="119"/>
      <c r="C296" s="187" t="s">
        <v>470</v>
      </c>
      <c r="D296" s="188"/>
      <c r="E296" s="122">
        <v>0.85</v>
      </c>
      <c r="F296" s="123"/>
      <c r="G296" s="124"/>
      <c r="H296" s="125"/>
      <c r="I296" s="120"/>
      <c r="J296" s="126"/>
      <c r="K296" s="120"/>
      <c r="M296" s="121" t="s">
        <v>470</v>
      </c>
      <c r="O296" s="10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27" t="str">
        <f t="shared" si="12"/>
        <v>m.č. 123 : 4,5*1,0</v>
      </c>
      <c r="BE296" s="117"/>
      <c r="BF296" s="117"/>
      <c r="BG296" s="117"/>
      <c r="BH296" s="117"/>
      <c r="BI296" s="117"/>
      <c r="BJ296" s="117"/>
      <c r="BK296" s="117"/>
    </row>
    <row r="297" spans="1:63" ht="12.75">
      <c r="A297" s="118"/>
      <c r="B297" s="119"/>
      <c r="C297" s="187" t="s">
        <v>501</v>
      </c>
      <c r="D297" s="188"/>
      <c r="E297" s="122">
        <v>0</v>
      </c>
      <c r="F297" s="123"/>
      <c r="G297" s="124"/>
      <c r="H297" s="125"/>
      <c r="I297" s="120"/>
      <c r="J297" s="126"/>
      <c r="K297" s="120"/>
      <c r="M297" s="121" t="s">
        <v>501</v>
      </c>
      <c r="O297" s="10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27" t="str">
        <f t="shared" si="12"/>
        <v>m.č. 125 : 0,85*1,0</v>
      </c>
      <c r="BE297" s="117"/>
      <c r="BF297" s="117"/>
      <c r="BG297" s="117"/>
      <c r="BH297" s="117"/>
      <c r="BI297" s="117"/>
      <c r="BJ297" s="117"/>
      <c r="BK297" s="117"/>
    </row>
    <row r="298" spans="1:63" ht="12.75">
      <c r="A298" s="118"/>
      <c r="B298" s="119"/>
      <c r="C298" s="187" t="s">
        <v>502</v>
      </c>
      <c r="D298" s="188"/>
      <c r="E298" s="122">
        <v>8.7</v>
      </c>
      <c r="F298" s="123"/>
      <c r="G298" s="124"/>
      <c r="H298" s="125"/>
      <c r="I298" s="120"/>
      <c r="J298" s="126"/>
      <c r="K298" s="120"/>
      <c r="M298" s="121" t="s">
        <v>502</v>
      </c>
      <c r="O298" s="10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27" t="str">
        <f t="shared" si="12"/>
        <v>OMÍTKY VNĚJŠÍ:</v>
      </c>
      <c r="BE298" s="117"/>
      <c r="BF298" s="117"/>
      <c r="BG298" s="117"/>
      <c r="BH298" s="117"/>
      <c r="BI298" s="117"/>
      <c r="BJ298" s="117"/>
      <c r="BK298" s="117"/>
    </row>
    <row r="299" spans="1:63" ht="12.75">
      <c r="A299" s="118"/>
      <c r="B299" s="119"/>
      <c r="C299" s="187" t="s">
        <v>523</v>
      </c>
      <c r="D299" s="188"/>
      <c r="E299" s="122">
        <v>0</v>
      </c>
      <c r="F299" s="123"/>
      <c r="G299" s="124"/>
      <c r="H299" s="125"/>
      <c r="I299" s="120"/>
      <c r="J299" s="126"/>
      <c r="K299" s="120"/>
      <c r="M299" s="121" t="s">
        <v>523</v>
      </c>
      <c r="O299" s="10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27" t="str">
        <f t="shared" si="12"/>
        <v>vnější schodiště : 29,0*0,3</v>
      </c>
      <c r="BE299" s="117"/>
      <c r="BF299" s="117"/>
      <c r="BG299" s="117"/>
      <c r="BH299" s="117"/>
      <c r="BI299" s="117"/>
      <c r="BJ299" s="117"/>
      <c r="BK299" s="117"/>
    </row>
    <row r="300" spans="1:63" ht="12.75">
      <c r="A300" s="118"/>
      <c r="B300" s="119"/>
      <c r="C300" s="187" t="s">
        <v>524</v>
      </c>
      <c r="D300" s="188"/>
      <c r="E300" s="122">
        <v>17.5</v>
      </c>
      <c r="F300" s="123"/>
      <c r="G300" s="124"/>
      <c r="H300" s="125"/>
      <c r="I300" s="120"/>
      <c r="J300" s="126"/>
      <c r="K300" s="120"/>
      <c r="M300" s="121" t="s">
        <v>524</v>
      </c>
      <c r="O300" s="10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27" t="str">
        <f t="shared" si="12"/>
        <v>Uliční fasáda :</v>
      </c>
      <c r="BE300" s="117"/>
      <c r="BF300" s="117"/>
      <c r="BG300" s="117"/>
      <c r="BH300" s="117"/>
      <c r="BI300" s="117"/>
      <c r="BJ300" s="117"/>
      <c r="BK300" s="117"/>
    </row>
    <row r="301" spans="1:63" ht="12.75">
      <c r="A301" s="118"/>
      <c r="B301" s="119"/>
      <c r="C301" s="187" t="s">
        <v>525</v>
      </c>
      <c r="D301" s="188"/>
      <c r="E301" s="122">
        <v>21.14</v>
      </c>
      <c r="F301" s="123"/>
      <c r="G301" s="124"/>
      <c r="H301" s="125"/>
      <c r="I301" s="120"/>
      <c r="J301" s="126"/>
      <c r="K301" s="120"/>
      <c r="M301" s="121" t="s">
        <v>525</v>
      </c>
      <c r="O301" s="10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27" t="str">
        <f t="shared" si="12"/>
        <v xml:space="preserve"> (4,2*0,4)+(4,55*0,4)+(12,95*0,4)+(12,45*0,4)+(4,6*0,4)+(5,0*0,4)</v>
      </c>
      <c r="BE301" s="117"/>
      <c r="BF301" s="117"/>
      <c r="BG301" s="117"/>
      <c r="BH301" s="117"/>
      <c r="BI301" s="117"/>
      <c r="BJ301" s="117"/>
      <c r="BK301" s="117"/>
    </row>
    <row r="302" spans="1:63" ht="12.75">
      <c r="A302" s="118"/>
      <c r="B302" s="119"/>
      <c r="C302" s="187" t="s">
        <v>526</v>
      </c>
      <c r="D302" s="188"/>
      <c r="E302" s="122">
        <v>8.775</v>
      </c>
      <c r="F302" s="123"/>
      <c r="G302" s="124"/>
      <c r="H302" s="125"/>
      <c r="I302" s="120"/>
      <c r="J302" s="126"/>
      <c r="K302" s="120"/>
      <c r="M302" s="121" t="s">
        <v>526</v>
      </c>
      <c r="O302" s="10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27" t="str">
        <f t="shared" si="12"/>
        <v>(3,8*0,4)+(21,25*0,4)+(10,0*0,4)+(2,0*0,4)+(3,6*0,4)+(12,2*0,4)</v>
      </c>
      <c r="BE302" s="117"/>
      <c r="BF302" s="117"/>
      <c r="BG302" s="117"/>
      <c r="BH302" s="117"/>
      <c r="BI302" s="117"/>
      <c r="BJ302" s="117"/>
      <c r="BK302" s="117"/>
    </row>
    <row r="303" spans="1:63" ht="12.75">
      <c r="A303" s="118"/>
      <c r="B303" s="119"/>
      <c r="C303" s="187" t="s">
        <v>527</v>
      </c>
      <c r="D303" s="188"/>
      <c r="E303" s="122">
        <v>0</v>
      </c>
      <c r="F303" s="123"/>
      <c r="G303" s="124"/>
      <c r="H303" s="125"/>
      <c r="I303" s="120"/>
      <c r="J303" s="126"/>
      <c r="K303" s="120"/>
      <c r="M303" s="121" t="s">
        <v>527</v>
      </c>
      <c r="O303" s="10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27" t="str">
        <f t="shared" si="12"/>
        <v>(18,0*0,4)+(4,5*0,35)</v>
      </c>
      <c r="BE303" s="117"/>
      <c r="BF303" s="117"/>
      <c r="BG303" s="117"/>
      <c r="BH303" s="117"/>
      <c r="BI303" s="117"/>
      <c r="BJ303" s="117"/>
      <c r="BK303" s="117"/>
    </row>
    <row r="304" spans="1:63" ht="12.75">
      <c r="A304" s="118"/>
      <c r="B304" s="119"/>
      <c r="C304" s="187" t="s">
        <v>528</v>
      </c>
      <c r="D304" s="188"/>
      <c r="E304" s="122">
        <v>8.33</v>
      </c>
      <c r="F304" s="123"/>
      <c r="G304" s="124"/>
      <c r="H304" s="125"/>
      <c r="I304" s="120"/>
      <c r="J304" s="126"/>
      <c r="K304" s="120"/>
      <c r="M304" s="121" t="s">
        <v>528</v>
      </c>
      <c r="O304" s="10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27" t="str">
        <f t="shared" si="12"/>
        <v xml:space="preserve">dvoní fasáda : </v>
      </c>
      <c r="BE304" s="117"/>
      <c r="BF304" s="117"/>
      <c r="BG304" s="117"/>
      <c r="BH304" s="117"/>
      <c r="BI304" s="117"/>
      <c r="BJ304" s="117"/>
      <c r="BK304" s="117"/>
    </row>
    <row r="305" spans="1:63" ht="12.75">
      <c r="A305" s="118"/>
      <c r="B305" s="119"/>
      <c r="C305" s="187" t="s">
        <v>529</v>
      </c>
      <c r="D305" s="188"/>
      <c r="E305" s="122">
        <v>7.84</v>
      </c>
      <c r="F305" s="123"/>
      <c r="G305" s="124"/>
      <c r="H305" s="125"/>
      <c r="I305" s="120"/>
      <c r="J305" s="126"/>
      <c r="K305" s="120"/>
      <c r="M305" s="121" t="s">
        <v>529</v>
      </c>
      <c r="O305" s="10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27" t="str">
        <f t="shared" si="12"/>
        <v>(3,75*0,4)+(12,2*0,4)+(1,3*0,3)+(1,3*0,4)+(1,35*0,4)+(1,25*0,4)</v>
      </c>
      <c r="BE305" s="117"/>
      <c r="BF305" s="117"/>
      <c r="BG305" s="117"/>
      <c r="BH305" s="117"/>
      <c r="BI305" s="117"/>
      <c r="BJ305" s="117"/>
      <c r="BK305" s="117"/>
    </row>
    <row r="306" spans="1:63" ht="12.75">
      <c r="A306" s="128" t="s">
        <v>427</v>
      </c>
      <c r="B306" s="129" t="s">
        <v>536</v>
      </c>
      <c r="C306" s="130" t="s">
        <v>537</v>
      </c>
      <c r="D306" s="131"/>
      <c r="E306" s="132"/>
      <c r="F306" s="132"/>
      <c r="G306" s="133">
        <f>SUM(G224:G305)</f>
        <v>0</v>
      </c>
      <c r="H306" s="134"/>
      <c r="I306" s="135">
        <f>SUM(I224:I305)</f>
        <v>0.001872000000000192</v>
      </c>
      <c r="J306" s="136"/>
      <c r="K306" s="135">
        <f>SUM(K224:K305)</f>
        <v>-22.499064999996772</v>
      </c>
      <c r="O306" s="107"/>
      <c r="X306" s="137">
        <f>K306</f>
        <v>-22.499064999996772</v>
      </c>
      <c r="Y306" s="137">
        <f>I306</f>
        <v>0.001872000000000192</v>
      </c>
      <c r="Z306" s="138">
        <f>G306</f>
        <v>0</v>
      </c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39"/>
      <c r="BB306" s="139"/>
      <c r="BC306" s="139"/>
      <c r="BD306" s="139"/>
      <c r="BE306" s="139"/>
      <c r="BF306" s="139"/>
      <c r="BG306" s="117"/>
      <c r="BH306" s="117"/>
      <c r="BI306" s="117"/>
      <c r="BJ306" s="117"/>
      <c r="BK306" s="117"/>
    </row>
    <row r="307" spans="1:15" ht="14.25" customHeight="1">
      <c r="A307" s="97" t="s">
        <v>422</v>
      </c>
      <c r="B307" s="98" t="s">
        <v>565</v>
      </c>
      <c r="C307" s="99" t="s">
        <v>566</v>
      </c>
      <c r="D307" s="100"/>
      <c r="E307" s="101"/>
      <c r="F307" s="101"/>
      <c r="G307" s="102"/>
      <c r="H307" s="103"/>
      <c r="I307" s="104"/>
      <c r="J307" s="105"/>
      <c r="K307" s="106"/>
      <c r="O307" s="107"/>
    </row>
    <row r="308" spans="1:104" ht="20.4">
      <c r="A308" s="108">
        <v>30</v>
      </c>
      <c r="B308" s="109" t="s">
        <v>567</v>
      </c>
      <c r="C308" s="110" t="s">
        <v>568</v>
      </c>
      <c r="D308" s="111" t="s">
        <v>542</v>
      </c>
      <c r="E308" s="112">
        <v>111</v>
      </c>
      <c r="F308" s="113"/>
      <c r="G308" s="114">
        <f>E308*F308</f>
        <v>0</v>
      </c>
      <c r="H308" s="115">
        <v>0</v>
      </c>
      <c r="I308" s="116">
        <f>E308*H308</f>
        <v>0</v>
      </c>
      <c r="J308" s="115">
        <v>-0.0021400000000007</v>
      </c>
      <c r="K308" s="116">
        <f>E308*J308</f>
        <v>-0.2375400000000777</v>
      </c>
      <c r="O308" s="107"/>
      <c r="Z308" s="117"/>
      <c r="AA308" s="117">
        <v>1</v>
      </c>
      <c r="AB308" s="117">
        <v>1</v>
      </c>
      <c r="AC308" s="117">
        <v>1</v>
      </c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CA308" s="117">
        <v>1</v>
      </c>
      <c r="CB308" s="117">
        <v>1</v>
      </c>
      <c r="CZ308" s="70">
        <v>1</v>
      </c>
    </row>
    <row r="309" spans="1:63" ht="12.75">
      <c r="A309" s="118"/>
      <c r="B309" s="119"/>
      <c r="C309" s="190" t="s">
        <v>569</v>
      </c>
      <c r="D309" s="191"/>
      <c r="E309" s="191"/>
      <c r="F309" s="191"/>
      <c r="G309" s="192"/>
      <c r="I309" s="120"/>
      <c r="K309" s="120"/>
      <c r="L309" s="121" t="s">
        <v>569</v>
      </c>
      <c r="O309" s="10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</row>
    <row r="310" spans="1:63" ht="12.75">
      <c r="A310" s="118"/>
      <c r="B310" s="119"/>
      <c r="C310" s="187" t="s">
        <v>570</v>
      </c>
      <c r="D310" s="188"/>
      <c r="E310" s="122">
        <v>36</v>
      </c>
      <c r="F310" s="123"/>
      <c r="G310" s="124"/>
      <c r="H310" s="125"/>
      <c r="I310" s="120"/>
      <c r="J310" s="126"/>
      <c r="K310" s="120"/>
      <c r="M310" s="121" t="s">
        <v>570</v>
      </c>
      <c r="O310" s="10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27" t="str">
        <f>C309</f>
        <v>Hloubka provedení je 1,0m pro instalaci 1ks katody</v>
      </c>
      <c r="BE310" s="117"/>
      <c r="BF310" s="117"/>
      <c r="BG310" s="117"/>
      <c r="BH310" s="117"/>
      <c r="BI310" s="117"/>
      <c r="BJ310" s="117"/>
      <c r="BK310" s="117"/>
    </row>
    <row r="311" spans="1:63" ht="12.75">
      <c r="A311" s="118"/>
      <c r="B311" s="119"/>
      <c r="C311" s="187" t="s">
        <v>571</v>
      </c>
      <c r="D311" s="188"/>
      <c r="E311" s="122">
        <v>64</v>
      </c>
      <c r="F311" s="123"/>
      <c r="G311" s="124"/>
      <c r="H311" s="125"/>
      <c r="I311" s="120"/>
      <c r="J311" s="126"/>
      <c r="K311" s="120"/>
      <c r="M311" s="121" t="s">
        <v>571</v>
      </c>
      <c r="O311" s="10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27" t="str">
        <f>C310</f>
        <v>přízemí hlavní objekt, : 36,0</v>
      </c>
      <c r="BE311" s="117"/>
      <c r="BF311" s="117"/>
      <c r="BG311" s="117"/>
      <c r="BH311" s="117"/>
      <c r="BI311" s="117"/>
      <c r="BJ311" s="117"/>
      <c r="BK311" s="117"/>
    </row>
    <row r="312" spans="1:63" ht="12.75">
      <c r="A312" s="118"/>
      <c r="B312" s="119"/>
      <c r="C312" s="187" t="s">
        <v>572</v>
      </c>
      <c r="D312" s="188"/>
      <c r="E312" s="122">
        <v>11</v>
      </c>
      <c r="F312" s="123"/>
      <c r="G312" s="124"/>
      <c r="H312" s="125"/>
      <c r="I312" s="120"/>
      <c r="J312" s="126"/>
      <c r="K312" s="120"/>
      <c r="M312" s="121" t="s">
        <v>572</v>
      </c>
      <c r="O312" s="10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27" t="str">
        <f>C311</f>
        <v>suterén hlavní objekt, : 64,0</v>
      </c>
      <c r="BE312" s="117"/>
      <c r="BF312" s="117"/>
      <c r="BG312" s="117"/>
      <c r="BH312" s="117"/>
      <c r="BI312" s="117"/>
      <c r="BJ312" s="117"/>
      <c r="BK312" s="117"/>
    </row>
    <row r="313" spans="1:104" ht="12.75">
      <c r="A313" s="108">
        <v>31</v>
      </c>
      <c r="B313" s="109" t="s">
        <v>573</v>
      </c>
      <c r="C313" s="110" t="s">
        <v>574</v>
      </c>
      <c r="D313" s="111" t="s">
        <v>542</v>
      </c>
      <c r="E313" s="112">
        <v>2.5</v>
      </c>
      <c r="F313" s="113"/>
      <c r="G313" s="114">
        <f>E313*F313</f>
        <v>0</v>
      </c>
      <c r="H313" s="115">
        <v>0</v>
      </c>
      <c r="I313" s="116">
        <f>E313*H313</f>
        <v>0</v>
      </c>
      <c r="J313" s="115">
        <v>-0.0021400000000007</v>
      </c>
      <c r="K313" s="116">
        <f>E313*J313</f>
        <v>-0.00535000000000175</v>
      </c>
      <c r="O313" s="107"/>
      <c r="Z313" s="117"/>
      <c r="AA313" s="117">
        <v>1</v>
      </c>
      <c r="AB313" s="117">
        <v>1</v>
      </c>
      <c r="AC313" s="117">
        <v>1</v>
      </c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CA313" s="117">
        <v>1</v>
      </c>
      <c r="CB313" s="117">
        <v>1</v>
      </c>
      <c r="CZ313" s="70">
        <v>1</v>
      </c>
    </row>
    <row r="314" spans="1:63" ht="12.75">
      <c r="A314" s="118"/>
      <c r="B314" s="119"/>
      <c r="C314" s="187" t="s">
        <v>575</v>
      </c>
      <c r="D314" s="188"/>
      <c r="E314" s="122">
        <v>0.9</v>
      </c>
      <c r="F314" s="123"/>
      <c r="G314" s="124"/>
      <c r="H314" s="125"/>
      <c r="I314" s="120"/>
      <c r="J314" s="126"/>
      <c r="K314" s="120"/>
      <c r="M314" s="121" t="s">
        <v>575</v>
      </c>
      <c r="O314" s="10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27" t="str">
        <f>C313</f>
        <v>Vrtání jádrové do zdiva cihelného do D 130 mm</v>
      </c>
      <c r="BE314" s="117"/>
      <c r="BF314" s="117"/>
      <c r="BG314" s="117"/>
      <c r="BH314" s="117"/>
      <c r="BI314" s="117"/>
      <c r="BJ314" s="117"/>
      <c r="BK314" s="117"/>
    </row>
    <row r="315" spans="1:63" ht="12.75">
      <c r="A315" s="118"/>
      <c r="B315" s="119"/>
      <c r="C315" s="187" t="s">
        <v>576</v>
      </c>
      <c r="D315" s="188"/>
      <c r="E315" s="122">
        <v>1.6</v>
      </c>
      <c r="F315" s="123"/>
      <c r="G315" s="124"/>
      <c r="H315" s="125"/>
      <c r="I315" s="120"/>
      <c r="J315" s="126"/>
      <c r="K315" s="120"/>
      <c r="M315" s="121" t="s">
        <v>576</v>
      </c>
      <c r="O315" s="10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27" t="str">
        <f>C314</f>
        <v>m.č. 111:0,9</v>
      </c>
      <c r="BE315" s="117"/>
      <c r="BF315" s="117"/>
      <c r="BG315" s="117"/>
      <c r="BH315" s="117"/>
      <c r="BI315" s="117"/>
      <c r="BJ315" s="117"/>
      <c r="BK315" s="117"/>
    </row>
    <row r="316" spans="1:104" ht="12.75">
      <c r="A316" s="108">
        <v>32</v>
      </c>
      <c r="B316" s="109" t="s">
        <v>577</v>
      </c>
      <c r="C316" s="110" t="s">
        <v>578</v>
      </c>
      <c r="D316" s="111" t="s">
        <v>555</v>
      </c>
      <c r="E316" s="112">
        <v>1</v>
      </c>
      <c r="F316" s="113"/>
      <c r="G316" s="114">
        <f>E316*F316</f>
        <v>0</v>
      </c>
      <c r="H316" s="115">
        <v>0.00132999999999939</v>
      </c>
      <c r="I316" s="116">
        <f>E316*H316</f>
        <v>0.00132999999999939</v>
      </c>
      <c r="J316" s="115">
        <v>-0.228000000000065</v>
      </c>
      <c r="K316" s="116">
        <f>E316*J316</f>
        <v>-0.228000000000065</v>
      </c>
      <c r="O316" s="107"/>
      <c r="Z316" s="117"/>
      <c r="AA316" s="117">
        <v>1</v>
      </c>
      <c r="AB316" s="117">
        <v>1</v>
      </c>
      <c r="AC316" s="117">
        <v>1</v>
      </c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CA316" s="117">
        <v>1</v>
      </c>
      <c r="CB316" s="117">
        <v>1</v>
      </c>
      <c r="CZ316" s="70">
        <v>1</v>
      </c>
    </row>
    <row r="317" spans="1:63" ht="12.75">
      <c r="A317" s="118"/>
      <c r="B317" s="119"/>
      <c r="C317" s="187" t="s">
        <v>579</v>
      </c>
      <c r="D317" s="188"/>
      <c r="E317" s="122">
        <v>1</v>
      </c>
      <c r="F317" s="123"/>
      <c r="G317" s="124"/>
      <c r="H317" s="125"/>
      <c r="I317" s="120"/>
      <c r="J317" s="126"/>
      <c r="K317" s="120"/>
      <c r="M317" s="121" t="s">
        <v>579</v>
      </c>
      <c r="O317" s="10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27" t="str">
        <f>C316</f>
        <v>Vybourání otvorů zeď smíš. pl. 0,25 m2, tl. 45 cm</v>
      </c>
      <c r="BE317" s="117"/>
      <c r="BF317" s="117"/>
      <c r="BG317" s="117"/>
      <c r="BH317" s="117"/>
      <c r="BI317" s="117"/>
      <c r="BJ317" s="117"/>
      <c r="BK317" s="117"/>
    </row>
    <row r="318" spans="1:104" ht="12.75">
      <c r="A318" s="108">
        <v>33</v>
      </c>
      <c r="B318" s="109" t="s">
        <v>580</v>
      </c>
      <c r="C318" s="110" t="s">
        <v>581</v>
      </c>
      <c r="D318" s="111" t="s">
        <v>555</v>
      </c>
      <c r="E318" s="112">
        <v>3</v>
      </c>
      <c r="F318" s="113"/>
      <c r="G318" s="114">
        <f>E318*F318</f>
        <v>0</v>
      </c>
      <c r="H318" s="115">
        <v>0.000340000000000007</v>
      </c>
      <c r="I318" s="116">
        <f>E318*H318</f>
        <v>0.001020000000000021</v>
      </c>
      <c r="J318" s="115">
        <v>-0.0279999999999916</v>
      </c>
      <c r="K318" s="116">
        <f>E318*J318</f>
        <v>-0.0839999999999748</v>
      </c>
      <c r="O318" s="107"/>
      <c r="Z318" s="117"/>
      <c r="AA318" s="117">
        <v>1</v>
      </c>
      <c r="AB318" s="117">
        <v>1</v>
      </c>
      <c r="AC318" s="117">
        <v>1</v>
      </c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CA318" s="117">
        <v>1</v>
      </c>
      <c r="CB318" s="117">
        <v>1</v>
      </c>
      <c r="CZ318" s="70">
        <v>1</v>
      </c>
    </row>
    <row r="319" spans="1:63" ht="12.75">
      <c r="A319" s="118"/>
      <c r="B319" s="119"/>
      <c r="C319" s="187" t="s">
        <v>582</v>
      </c>
      <c r="D319" s="188"/>
      <c r="E319" s="122">
        <v>1</v>
      </c>
      <c r="F319" s="123"/>
      <c r="G319" s="124"/>
      <c r="H319" s="125"/>
      <c r="I319" s="120"/>
      <c r="J319" s="126"/>
      <c r="K319" s="120"/>
      <c r="M319" s="121" t="s">
        <v>582</v>
      </c>
      <c r="O319" s="10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27" t="str">
        <f>C318</f>
        <v>Vybourání otv. zeď cihel. pl. 0,09m2, tl.15 cm, MC</v>
      </c>
      <c r="BE319" s="117"/>
      <c r="BF319" s="117"/>
      <c r="BG319" s="117"/>
      <c r="BH319" s="117"/>
      <c r="BI319" s="117"/>
      <c r="BJ319" s="117"/>
      <c r="BK319" s="117"/>
    </row>
    <row r="320" spans="1:63" ht="12.75">
      <c r="A320" s="118"/>
      <c r="B320" s="119"/>
      <c r="C320" s="187" t="s">
        <v>583</v>
      </c>
      <c r="D320" s="188"/>
      <c r="E320" s="122">
        <v>1</v>
      </c>
      <c r="F320" s="123"/>
      <c r="G320" s="124"/>
      <c r="H320" s="125"/>
      <c r="I320" s="120"/>
      <c r="J320" s="126"/>
      <c r="K320" s="120"/>
      <c r="M320" s="121" t="s">
        <v>583</v>
      </c>
      <c r="O320" s="10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27" t="str">
        <f>C319</f>
        <v>m.č. 002:1</v>
      </c>
      <c r="BE320" s="117"/>
      <c r="BF320" s="117"/>
      <c r="BG320" s="117"/>
      <c r="BH320" s="117"/>
      <c r="BI320" s="117"/>
      <c r="BJ320" s="117"/>
      <c r="BK320" s="117"/>
    </row>
    <row r="321" spans="1:63" ht="12.75">
      <c r="A321" s="118"/>
      <c r="B321" s="119"/>
      <c r="C321" s="187" t="s">
        <v>584</v>
      </c>
      <c r="D321" s="188"/>
      <c r="E321" s="122">
        <v>1</v>
      </c>
      <c r="F321" s="123"/>
      <c r="G321" s="124"/>
      <c r="H321" s="125"/>
      <c r="I321" s="120"/>
      <c r="J321" s="126"/>
      <c r="K321" s="120"/>
      <c r="M321" s="121" t="s">
        <v>584</v>
      </c>
      <c r="O321" s="10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27" t="str">
        <f>C320</f>
        <v>m.č. 003:1</v>
      </c>
      <c r="BE321" s="117"/>
      <c r="BF321" s="117"/>
      <c r="BG321" s="117"/>
      <c r="BH321" s="117"/>
      <c r="BI321" s="117"/>
      <c r="BJ321" s="117"/>
      <c r="BK321" s="117"/>
    </row>
    <row r="322" spans="1:104" ht="20.4">
      <c r="A322" s="108">
        <v>34</v>
      </c>
      <c r="B322" s="109" t="s">
        <v>585</v>
      </c>
      <c r="C322" s="110" t="s">
        <v>586</v>
      </c>
      <c r="D322" s="111" t="s">
        <v>426</v>
      </c>
      <c r="E322" s="112">
        <v>11.0928</v>
      </c>
      <c r="F322" s="113"/>
      <c r="G322" s="114">
        <f>E322*F322</f>
        <v>0</v>
      </c>
      <c r="H322" s="115">
        <v>0</v>
      </c>
      <c r="I322" s="116">
        <f>E322*H322</f>
        <v>0</v>
      </c>
      <c r="J322" s="115">
        <v>-0.215999999999894</v>
      </c>
      <c r="K322" s="116">
        <f>E322*J322</f>
        <v>-2.3960447999988244</v>
      </c>
      <c r="O322" s="107"/>
      <c r="Z322" s="117"/>
      <c r="AA322" s="117">
        <v>1</v>
      </c>
      <c r="AB322" s="117">
        <v>1</v>
      </c>
      <c r="AC322" s="117">
        <v>1</v>
      </c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CA322" s="117">
        <v>1</v>
      </c>
      <c r="CB322" s="117">
        <v>1</v>
      </c>
      <c r="CZ322" s="70">
        <v>1</v>
      </c>
    </row>
    <row r="323" spans="1:63" ht="12.75">
      <c r="A323" s="118"/>
      <c r="B323" s="119"/>
      <c r="C323" s="187" t="s">
        <v>587</v>
      </c>
      <c r="D323" s="188"/>
      <c r="E323" s="122">
        <v>0</v>
      </c>
      <c r="F323" s="123"/>
      <c r="G323" s="124"/>
      <c r="H323" s="125"/>
      <c r="I323" s="120"/>
      <c r="J323" s="126"/>
      <c r="K323" s="120"/>
      <c r="M323" s="121" t="s">
        <v>587</v>
      </c>
      <c r="O323" s="10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27" t="str">
        <f>C322</f>
        <v>Vybourání kamenných.krycích desek tl. do 10 cm pro opětovné použití</v>
      </c>
      <c r="BE323" s="117"/>
      <c r="BF323" s="117"/>
      <c r="BG323" s="117"/>
      <c r="BH323" s="117"/>
      <c r="BI323" s="117"/>
      <c r="BJ323" s="117"/>
      <c r="BK323" s="117"/>
    </row>
    <row r="324" spans="1:63" ht="12.75">
      <c r="A324" s="118"/>
      <c r="B324" s="119"/>
      <c r="C324" s="187" t="s">
        <v>588</v>
      </c>
      <c r="D324" s="188"/>
      <c r="E324" s="122">
        <v>11.0928</v>
      </c>
      <c r="F324" s="123"/>
      <c r="G324" s="124"/>
      <c r="H324" s="125"/>
      <c r="I324" s="120"/>
      <c r="J324" s="126"/>
      <c r="K324" s="120"/>
      <c r="M324" s="121" t="s">
        <v>588</v>
      </c>
      <c r="O324" s="10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27" t="str">
        <f>C323</f>
        <v>ULIČNÍ FASÁDA:</v>
      </c>
      <c r="BE324" s="117"/>
      <c r="BF324" s="117"/>
      <c r="BG324" s="117"/>
      <c r="BH324" s="117"/>
      <c r="BI324" s="117"/>
      <c r="BJ324" s="117"/>
      <c r="BK324" s="117"/>
    </row>
    <row r="325" spans="1:104" ht="12.75">
      <c r="A325" s="108">
        <v>35</v>
      </c>
      <c r="B325" s="109" t="s">
        <v>589</v>
      </c>
      <c r="C325" s="110" t="s">
        <v>590</v>
      </c>
      <c r="D325" s="111" t="s">
        <v>426</v>
      </c>
      <c r="E325" s="112">
        <v>20.13</v>
      </c>
      <c r="F325" s="113"/>
      <c r="G325" s="114">
        <f>E325*F325</f>
        <v>0</v>
      </c>
      <c r="H325" s="115">
        <v>0</v>
      </c>
      <c r="I325" s="116">
        <f>E325*H325</f>
        <v>0</v>
      </c>
      <c r="J325" s="115">
        <v>0</v>
      </c>
      <c r="K325" s="116">
        <f>E325*J325</f>
        <v>0</v>
      </c>
      <c r="O325" s="107"/>
      <c r="Z325" s="117"/>
      <c r="AA325" s="117">
        <v>1</v>
      </c>
      <c r="AB325" s="117">
        <v>1</v>
      </c>
      <c r="AC325" s="117">
        <v>1</v>
      </c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CA325" s="117">
        <v>1</v>
      </c>
      <c r="CB325" s="117">
        <v>1</v>
      </c>
      <c r="CZ325" s="70">
        <v>1</v>
      </c>
    </row>
    <row r="326" spans="1:63" ht="12.75">
      <c r="A326" s="118"/>
      <c r="B326" s="119"/>
      <c r="C326" s="187" t="s">
        <v>443</v>
      </c>
      <c r="D326" s="188"/>
      <c r="E326" s="122">
        <v>4.96</v>
      </c>
      <c r="F326" s="123"/>
      <c r="G326" s="124"/>
      <c r="H326" s="125"/>
      <c r="I326" s="120"/>
      <c r="J326" s="126"/>
      <c r="K326" s="120"/>
      <c r="M326" s="121" t="s">
        <v>443</v>
      </c>
      <c r="O326" s="10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27" t="str">
        <f>C325</f>
        <v>Očištění vybour. kostek drobných s výplní kam. těž</v>
      </c>
      <c r="BE326" s="117"/>
      <c r="BF326" s="117"/>
      <c r="BG326" s="117"/>
      <c r="BH326" s="117"/>
      <c r="BI326" s="117"/>
      <c r="BJ326" s="117"/>
      <c r="BK326" s="117"/>
    </row>
    <row r="327" spans="1:63" ht="12.75">
      <c r="A327" s="118"/>
      <c r="B327" s="119"/>
      <c r="C327" s="187" t="s">
        <v>444</v>
      </c>
      <c r="D327" s="188"/>
      <c r="E327" s="122">
        <v>9.09</v>
      </c>
      <c r="F327" s="123"/>
      <c r="G327" s="124"/>
      <c r="H327" s="125"/>
      <c r="I327" s="120"/>
      <c r="J327" s="126"/>
      <c r="K327" s="120"/>
      <c r="M327" s="121" t="s">
        <v>444</v>
      </c>
      <c r="O327" s="10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27" t="str">
        <f>C326</f>
        <v>krycí izolace el. osmózy : 6,2*0,8</v>
      </c>
      <c r="BE327" s="117"/>
      <c r="BF327" s="117"/>
      <c r="BG327" s="117"/>
      <c r="BH327" s="117"/>
      <c r="BI327" s="117"/>
      <c r="BJ327" s="117"/>
      <c r="BK327" s="117"/>
    </row>
    <row r="328" spans="1:63" ht="12.75">
      <c r="A328" s="118"/>
      <c r="B328" s="119"/>
      <c r="C328" s="187" t="s">
        <v>445</v>
      </c>
      <c r="D328" s="188"/>
      <c r="E328" s="122">
        <v>6.08</v>
      </c>
      <c r="F328" s="123"/>
      <c r="G328" s="124"/>
      <c r="H328" s="125"/>
      <c r="I328" s="120"/>
      <c r="J328" s="126"/>
      <c r="K328" s="120"/>
      <c r="M328" s="121" t="s">
        <v>445</v>
      </c>
      <c r="O328" s="10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27" t="str">
        <f>C327</f>
        <v>vstup do radnice : (4,55+2,02+3,27+2,49+3,23+2,62)*0,5</v>
      </c>
      <c r="BE328" s="117"/>
      <c r="BF328" s="117"/>
      <c r="BG328" s="117"/>
      <c r="BH328" s="117"/>
      <c r="BI328" s="117"/>
      <c r="BJ328" s="117"/>
      <c r="BK328" s="117"/>
    </row>
    <row r="329" spans="1:63" ht="12.75">
      <c r="A329" s="128" t="s">
        <v>427</v>
      </c>
      <c r="B329" s="129" t="s">
        <v>565</v>
      </c>
      <c r="C329" s="130" t="s">
        <v>566</v>
      </c>
      <c r="D329" s="131"/>
      <c r="E329" s="132"/>
      <c r="F329" s="132"/>
      <c r="G329" s="133">
        <f>SUM(G307:G328)</f>
        <v>0</v>
      </c>
      <c r="H329" s="134"/>
      <c r="I329" s="135">
        <f>SUM(I307:I328)</f>
        <v>0.002349999999999411</v>
      </c>
      <c r="J329" s="136"/>
      <c r="K329" s="135">
        <f>SUM(K307:K328)</f>
        <v>-2.9509347999989437</v>
      </c>
      <c r="O329" s="107"/>
      <c r="X329" s="137">
        <f>K329</f>
        <v>-2.9509347999989437</v>
      </c>
      <c r="Y329" s="137">
        <f>I329</f>
        <v>0.002349999999999411</v>
      </c>
      <c r="Z329" s="138">
        <f>G329</f>
        <v>0</v>
      </c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39"/>
      <c r="BB329" s="139"/>
      <c r="BC329" s="139"/>
      <c r="BD329" s="139"/>
      <c r="BE329" s="139"/>
      <c r="BF329" s="139"/>
      <c r="BG329" s="117"/>
      <c r="BH329" s="117"/>
      <c r="BI329" s="117"/>
      <c r="BJ329" s="117"/>
      <c r="BK329" s="117"/>
    </row>
    <row r="330" spans="1:15" ht="14.25" customHeight="1">
      <c r="A330" s="97" t="s">
        <v>422</v>
      </c>
      <c r="B330" s="98" t="s">
        <v>591</v>
      </c>
      <c r="C330" s="99" t="s">
        <v>592</v>
      </c>
      <c r="D330" s="100"/>
      <c r="E330" s="101"/>
      <c r="F330" s="101"/>
      <c r="G330" s="102"/>
      <c r="H330" s="103"/>
      <c r="I330" s="104"/>
      <c r="J330" s="105"/>
      <c r="K330" s="106"/>
      <c r="O330" s="107"/>
    </row>
    <row r="331" spans="1:104" ht="12.75">
      <c r="A331" s="108">
        <v>36</v>
      </c>
      <c r="B331" s="109" t="s">
        <v>593</v>
      </c>
      <c r="C331" s="110" t="s">
        <v>594</v>
      </c>
      <c r="D331" s="111" t="s">
        <v>532</v>
      </c>
      <c r="E331" s="112">
        <v>22.9396291499987</v>
      </c>
      <c r="F331" s="113"/>
      <c r="G331" s="114">
        <f>E331*F331</f>
        <v>0</v>
      </c>
      <c r="H331" s="115">
        <v>0</v>
      </c>
      <c r="I331" s="116">
        <f>E331*H331</f>
        <v>0</v>
      </c>
      <c r="J331" s="115"/>
      <c r="K331" s="116">
        <f>E331*J331</f>
        <v>0</v>
      </c>
      <c r="O331" s="107"/>
      <c r="Z331" s="117"/>
      <c r="AA331" s="117">
        <v>7</v>
      </c>
      <c r="AB331" s="117">
        <v>1</v>
      </c>
      <c r="AC331" s="117">
        <v>2</v>
      </c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CA331" s="117">
        <v>7</v>
      </c>
      <c r="CB331" s="117">
        <v>1</v>
      </c>
      <c r="CZ331" s="70">
        <v>1</v>
      </c>
    </row>
    <row r="332" spans="1:63" ht="12.75">
      <c r="A332" s="128" t="s">
        <v>427</v>
      </c>
      <c r="B332" s="129" t="s">
        <v>591</v>
      </c>
      <c r="C332" s="130" t="s">
        <v>592</v>
      </c>
      <c r="D332" s="131"/>
      <c r="E332" s="132"/>
      <c r="F332" s="132"/>
      <c r="G332" s="133">
        <f>SUM(G330:G331)</f>
        <v>0</v>
      </c>
      <c r="H332" s="134"/>
      <c r="I332" s="135">
        <f>SUM(I330:I331)</f>
        <v>0</v>
      </c>
      <c r="J332" s="136"/>
      <c r="K332" s="135">
        <f>SUM(K330:K331)</f>
        <v>0</v>
      </c>
      <c r="O332" s="107"/>
      <c r="X332" s="137">
        <f>K332</f>
        <v>0</v>
      </c>
      <c r="Y332" s="137">
        <f>I332</f>
        <v>0</v>
      </c>
      <c r="Z332" s="138">
        <f>G332</f>
        <v>0</v>
      </c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39"/>
      <c r="BB332" s="139"/>
      <c r="BC332" s="139"/>
      <c r="BD332" s="139"/>
      <c r="BE332" s="139"/>
      <c r="BF332" s="139"/>
      <c r="BG332" s="117"/>
      <c r="BH332" s="117"/>
      <c r="BI332" s="117"/>
      <c r="BJ332" s="117"/>
      <c r="BK332" s="117"/>
    </row>
    <row r="333" spans="1:15" ht="14.25" customHeight="1">
      <c r="A333" s="97" t="s">
        <v>422</v>
      </c>
      <c r="B333" s="98" t="s">
        <v>595</v>
      </c>
      <c r="C333" s="99" t="s">
        <v>596</v>
      </c>
      <c r="D333" s="100"/>
      <c r="E333" s="101"/>
      <c r="F333" s="101"/>
      <c r="G333" s="102"/>
      <c r="H333" s="103"/>
      <c r="I333" s="104"/>
      <c r="J333" s="105"/>
      <c r="K333" s="106"/>
      <c r="O333" s="107"/>
    </row>
    <row r="334" spans="1:104" ht="12.75">
      <c r="A334" s="108">
        <v>37</v>
      </c>
      <c r="B334" s="109" t="s">
        <v>597</v>
      </c>
      <c r="C334" s="110" t="s">
        <v>598</v>
      </c>
      <c r="D334" s="111" t="s">
        <v>426</v>
      </c>
      <c r="E334" s="112">
        <v>5.58</v>
      </c>
      <c r="F334" s="113"/>
      <c r="G334" s="114">
        <f>E334*F334</f>
        <v>0</v>
      </c>
      <c r="H334" s="115">
        <v>0.000499999999999723</v>
      </c>
      <c r="I334" s="116">
        <f>E334*H334</f>
        <v>0.0027899999999984543</v>
      </c>
      <c r="J334" s="115">
        <v>0</v>
      </c>
      <c r="K334" s="116">
        <f>E334*J334</f>
        <v>0</v>
      </c>
      <c r="O334" s="107"/>
      <c r="Z334" s="117"/>
      <c r="AA334" s="117">
        <v>1</v>
      </c>
      <c r="AB334" s="117">
        <v>7</v>
      </c>
      <c r="AC334" s="117">
        <v>7</v>
      </c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CA334" s="117">
        <v>1</v>
      </c>
      <c r="CB334" s="117">
        <v>7</v>
      </c>
      <c r="CZ334" s="70">
        <v>2</v>
      </c>
    </row>
    <row r="335" spans="1:63" ht="12.75">
      <c r="A335" s="118"/>
      <c r="B335" s="119"/>
      <c r="C335" s="187" t="s">
        <v>599</v>
      </c>
      <c r="D335" s="188"/>
      <c r="E335" s="122">
        <v>5.58</v>
      </c>
      <c r="F335" s="123"/>
      <c r="G335" s="124"/>
      <c r="H335" s="125"/>
      <c r="I335" s="120"/>
      <c r="J335" s="126"/>
      <c r="K335" s="120"/>
      <c r="M335" s="121" t="s">
        <v>599</v>
      </c>
      <c r="O335" s="10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27" t="str">
        <f>C334</f>
        <v>Vrstva geotextilie Geofiltex 300g/m2</v>
      </c>
      <c r="BE335" s="117"/>
      <c r="BF335" s="117"/>
      <c r="BG335" s="117"/>
      <c r="BH335" s="117"/>
      <c r="BI335" s="117"/>
      <c r="BJ335" s="117"/>
      <c r="BK335" s="117"/>
    </row>
    <row r="336" spans="1:104" ht="20.4">
      <c r="A336" s="108">
        <v>38</v>
      </c>
      <c r="B336" s="109" t="s">
        <v>600</v>
      </c>
      <c r="C336" s="110" t="s">
        <v>601</v>
      </c>
      <c r="D336" s="111" t="s">
        <v>542</v>
      </c>
      <c r="E336" s="112">
        <v>30.34</v>
      </c>
      <c r="F336" s="113"/>
      <c r="G336" s="114">
        <f>E336*F336</f>
        <v>0</v>
      </c>
      <c r="H336" s="115">
        <v>0</v>
      </c>
      <c r="I336" s="116">
        <f>E336*H336</f>
        <v>0</v>
      </c>
      <c r="J336" s="115">
        <v>0</v>
      </c>
      <c r="K336" s="116">
        <f>E336*J336</f>
        <v>0</v>
      </c>
      <c r="O336" s="107"/>
      <c r="Z336" s="117"/>
      <c r="AA336" s="117">
        <v>1</v>
      </c>
      <c r="AB336" s="117">
        <v>7</v>
      </c>
      <c r="AC336" s="117">
        <v>7</v>
      </c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CA336" s="117">
        <v>1</v>
      </c>
      <c r="CB336" s="117">
        <v>7</v>
      </c>
      <c r="CZ336" s="70">
        <v>2</v>
      </c>
    </row>
    <row r="337" spans="1:63" ht="12.75">
      <c r="A337" s="118"/>
      <c r="B337" s="119"/>
      <c r="C337" s="187" t="s">
        <v>602</v>
      </c>
      <c r="D337" s="188"/>
      <c r="E337" s="122">
        <v>18.18</v>
      </c>
      <c r="F337" s="123"/>
      <c r="G337" s="124"/>
      <c r="H337" s="125"/>
      <c r="I337" s="120"/>
      <c r="J337" s="126"/>
      <c r="K337" s="120"/>
      <c r="M337" s="121" t="s">
        <v>602</v>
      </c>
      <c r="O337" s="10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27" t="str">
        <f>C336</f>
        <v>Rubová izolace nerezové desky se zpětnými zámky svislé provedení</v>
      </c>
      <c r="BE337" s="117"/>
      <c r="BF337" s="117"/>
      <c r="BG337" s="117"/>
      <c r="BH337" s="117"/>
      <c r="BI337" s="117"/>
      <c r="BJ337" s="117"/>
      <c r="BK337" s="117"/>
    </row>
    <row r="338" spans="1:63" ht="12.75">
      <c r="A338" s="118"/>
      <c r="B338" s="119"/>
      <c r="C338" s="187" t="s">
        <v>603</v>
      </c>
      <c r="D338" s="188"/>
      <c r="E338" s="122">
        <v>12.16</v>
      </c>
      <c r="F338" s="123"/>
      <c r="G338" s="124"/>
      <c r="H338" s="125"/>
      <c r="I338" s="120"/>
      <c r="J338" s="126"/>
      <c r="K338" s="120"/>
      <c r="M338" s="121" t="s">
        <v>603</v>
      </c>
      <c r="O338" s="10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27" t="str">
        <f>C337</f>
        <v>vstup do radnice : 4,55+2,02+3,27+2,49+3,23+2,62</v>
      </c>
      <c r="BE338" s="117"/>
      <c r="BF338" s="117"/>
      <c r="BG338" s="117"/>
      <c r="BH338" s="117"/>
      <c r="BI338" s="117"/>
      <c r="BJ338" s="117"/>
      <c r="BK338" s="117"/>
    </row>
    <row r="339" spans="1:104" ht="12.75">
      <c r="A339" s="108">
        <v>39</v>
      </c>
      <c r="B339" s="109" t="s">
        <v>604</v>
      </c>
      <c r="C339" s="110" t="s">
        <v>605</v>
      </c>
      <c r="D339" s="111" t="s">
        <v>426</v>
      </c>
      <c r="E339" s="112">
        <v>12.42</v>
      </c>
      <c r="F339" s="113"/>
      <c r="G339" s="114">
        <f>E339*F339</f>
        <v>0</v>
      </c>
      <c r="H339" s="115">
        <v>0.0455799999999726</v>
      </c>
      <c r="I339" s="116">
        <f>E339*H339</f>
        <v>0.5661035999996596</v>
      </c>
      <c r="J339" s="115">
        <v>0</v>
      </c>
      <c r="K339" s="116">
        <f>E339*J339</f>
        <v>0</v>
      </c>
      <c r="O339" s="107"/>
      <c r="Z339" s="117"/>
      <c r="AA339" s="117">
        <v>1</v>
      </c>
      <c r="AB339" s="117">
        <v>7</v>
      </c>
      <c r="AC339" s="117">
        <v>7</v>
      </c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CA339" s="117">
        <v>1</v>
      </c>
      <c r="CB339" s="117">
        <v>7</v>
      </c>
      <c r="CZ339" s="70">
        <v>2</v>
      </c>
    </row>
    <row r="340" spans="1:63" ht="12.75">
      <c r="A340" s="118"/>
      <c r="B340" s="119"/>
      <c r="C340" s="190" t="s">
        <v>606</v>
      </c>
      <c r="D340" s="191"/>
      <c r="E340" s="191"/>
      <c r="F340" s="191"/>
      <c r="G340" s="192"/>
      <c r="I340" s="120"/>
      <c r="K340" s="120"/>
      <c r="L340" s="121" t="s">
        <v>606</v>
      </c>
      <c r="O340" s="10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</row>
    <row r="341" spans="1:63" ht="12.75">
      <c r="A341" s="118"/>
      <c r="B341" s="119"/>
      <c r="C341" s="187" t="s">
        <v>607</v>
      </c>
      <c r="D341" s="188"/>
      <c r="E341" s="122">
        <v>8.7</v>
      </c>
      <c r="F341" s="123"/>
      <c r="G341" s="124"/>
      <c r="H341" s="125"/>
      <c r="I341" s="120"/>
      <c r="J341" s="126"/>
      <c r="K341" s="120"/>
      <c r="M341" s="121" t="s">
        <v>607</v>
      </c>
      <c r="O341" s="10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27" t="str">
        <f>C340</f>
        <v>Vyrovnání podkladu pod utěsňující povlaky</v>
      </c>
      <c r="BE341" s="117"/>
      <c r="BF341" s="117"/>
      <c r="BG341" s="117"/>
      <c r="BH341" s="117"/>
      <c r="BI341" s="117"/>
      <c r="BJ341" s="117"/>
      <c r="BK341" s="117"/>
    </row>
    <row r="342" spans="1:63" ht="12.75">
      <c r="A342" s="118"/>
      <c r="B342" s="119"/>
      <c r="C342" s="187" t="s">
        <v>608</v>
      </c>
      <c r="D342" s="188"/>
      <c r="E342" s="122">
        <v>3.72</v>
      </c>
      <c r="F342" s="123"/>
      <c r="G342" s="124"/>
      <c r="H342" s="125"/>
      <c r="I342" s="120"/>
      <c r="J342" s="126"/>
      <c r="K342" s="120"/>
      <c r="M342" s="121" t="s">
        <v>608</v>
      </c>
      <c r="O342" s="10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27" t="str">
        <f>C341</f>
        <v>vnější schodiště : 29*0,3</v>
      </c>
      <c r="BE342" s="117"/>
      <c r="BF342" s="117"/>
      <c r="BG342" s="117"/>
      <c r="BH342" s="117"/>
      <c r="BI342" s="117"/>
      <c r="BJ342" s="117"/>
      <c r="BK342" s="117"/>
    </row>
    <row r="343" spans="1:104" ht="12.75">
      <c r="A343" s="108">
        <v>40</v>
      </c>
      <c r="B343" s="109" t="s">
        <v>609</v>
      </c>
      <c r="C343" s="110" t="s">
        <v>610</v>
      </c>
      <c r="D343" s="111" t="s">
        <v>426</v>
      </c>
      <c r="E343" s="112">
        <v>12.42</v>
      </c>
      <c r="F343" s="113"/>
      <c r="G343" s="114">
        <f>E343*F343</f>
        <v>0</v>
      </c>
      <c r="H343" s="115">
        <v>0.000210000000000043</v>
      </c>
      <c r="I343" s="116">
        <f>E343*H343</f>
        <v>0.002608200000000534</v>
      </c>
      <c r="J343" s="115">
        <v>0</v>
      </c>
      <c r="K343" s="116">
        <f>E343*J343</f>
        <v>0</v>
      </c>
      <c r="O343" s="107"/>
      <c r="Z343" s="117"/>
      <c r="AA343" s="117">
        <v>1</v>
      </c>
      <c r="AB343" s="117">
        <v>7</v>
      </c>
      <c r="AC343" s="117">
        <v>7</v>
      </c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CA343" s="117">
        <v>1</v>
      </c>
      <c r="CB343" s="117">
        <v>7</v>
      </c>
      <c r="CZ343" s="70">
        <v>2</v>
      </c>
    </row>
    <row r="344" spans="1:63" ht="12.75">
      <c r="A344" s="118"/>
      <c r="B344" s="119"/>
      <c r="C344" s="187" t="s">
        <v>607</v>
      </c>
      <c r="D344" s="188"/>
      <c r="E344" s="122">
        <v>8.7</v>
      </c>
      <c r="F344" s="123"/>
      <c r="G344" s="124"/>
      <c r="H344" s="125"/>
      <c r="I344" s="120"/>
      <c r="J344" s="126"/>
      <c r="K344" s="120"/>
      <c r="M344" s="121" t="s">
        <v>607</v>
      </c>
      <c r="O344" s="10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27" t="str">
        <f>C343</f>
        <v>Penetrace podkladu pod hydroizolační nátěr,vč.dod.</v>
      </c>
      <c r="BE344" s="117"/>
      <c r="BF344" s="117"/>
      <c r="BG344" s="117"/>
      <c r="BH344" s="117"/>
      <c r="BI344" s="117"/>
      <c r="BJ344" s="117"/>
      <c r="BK344" s="117"/>
    </row>
    <row r="345" spans="1:63" ht="12.75">
      <c r="A345" s="118"/>
      <c r="B345" s="119"/>
      <c r="C345" s="187" t="s">
        <v>608</v>
      </c>
      <c r="D345" s="188"/>
      <c r="E345" s="122">
        <v>3.72</v>
      </c>
      <c r="F345" s="123"/>
      <c r="G345" s="124"/>
      <c r="H345" s="125"/>
      <c r="I345" s="120"/>
      <c r="J345" s="126"/>
      <c r="K345" s="120"/>
      <c r="M345" s="121" t="s">
        <v>608</v>
      </c>
      <c r="O345" s="10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27" t="str">
        <f>C344</f>
        <v>vnější schodiště : 29*0,3</v>
      </c>
      <c r="BE345" s="117"/>
      <c r="BF345" s="117"/>
      <c r="BG345" s="117"/>
      <c r="BH345" s="117"/>
      <c r="BI345" s="117"/>
      <c r="BJ345" s="117"/>
      <c r="BK345" s="117"/>
    </row>
    <row r="346" spans="1:104" ht="20.4">
      <c r="A346" s="108">
        <v>41</v>
      </c>
      <c r="B346" s="109" t="s">
        <v>611</v>
      </c>
      <c r="C346" s="110" t="s">
        <v>612</v>
      </c>
      <c r="D346" s="111" t="s">
        <v>426</v>
      </c>
      <c r="E346" s="112">
        <v>12.42</v>
      </c>
      <c r="F346" s="113"/>
      <c r="G346" s="114">
        <f>E346*F346</f>
        <v>0</v>
      </c>
      <c r="H346" s="115">
        <v>0.00367999999999924</v>
      </c>
      <c r="I346" s="116">
        <f>E346*H346</f>
        <v>0.04570559999999056</v>
      </c>
      <c r="J346" s="115">
        <v>0</v>
      </c>
      <c r="K346" s="116">
        <f>E346*J346</f>
        <v>0</v>
      </c>
      <c r="O346" s="107"/>
      <c r="Z346" s="117"/>
      <c r="AA346" s="117">
        <v>1</v>
      </c>
      <c r="AB346" s="117">
        <v>7</v>
      </c>
      <c r="AC346" s="117">
        <v>7</v>
      </c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CA346" s="117">
        <v>1</v>
      </c>
      <c r="CB346" s="117">
        <v>7</v>
      </c>
      <c r="CZ346" s="70">
        <v>2</v>
      </c>
    </row>
    <row r="347" spans="1:63" ht="12.75">
      <c r="A347" s="118"/>
      <c r="B347" s="119"/>
      <c r="C347" s="187" t="s">
        <v>607</v>
      </c>
      <c r="D347" s="188"/>
      <c r="E347" s="122">
        <v>8.7</v>
      </c>
      <c r="F347" s="123"/>
      <c r="G347" s="124"/>
      <c r="H347" s="125"/>
      <c r="I347" s="120"/>
      <c r="J347" s="126"/>
      <c r="K347" s="120"/>
      <c r="M347" s="121" t="s">
        <v>607</v>
      </c>
      <c r="O347" s="10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27" t="str">
        <f>C346</f>
        <v>Hydroizolační povlak - nátěr nebo stěrka dvousložková, nevodivá</v>
      </c>
      <c r="BE347" s="117"/>
      <c r="BF347" s="117"/>
      <c r="BG347" s="117"/>
      <c r="BH347" s="117"/>
      <c r="BI347" s="117"/>
      <c r="BJ347" s="117"/>
      <c r="BK347" s="117"/>
    </row>
    <row r="348" spans="1:63" ht="12.75">
      <c r="A348" s="118"/>
      <c r="B348" s="119"/>
      <c r="C348" s="187" t="s">
        <v>608</v>
      </c>
      <c r="D348" s="188"/>
      <c r="E348" s="122">
        <v>3.72</v>
      </c>
      <c r="F348" s="123"/>
      <c r="G348" s="124"/>
      <c r="H348" s="125"/>
      <c r="I348" s="120"/>
      <c r="J348" s="126"/>
      <c r="K348" s="120"/>
      <c r="M348" s="121" t="s">
        <v>608</v>
      </c>
      <c r="O348" s="10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27" t="str">
        <f>C347</f>
        <v>vnější schodiště : 29*0,3</v>
      </c>
      <c r="BE348" s="117"/>
      <c r="BF348" s="117"/>
      <c r="BG348" s="117"/>
      <c r="BH348" s="117"/>
      <c r="BI348" s="117"/>
      <c r="BJ348" s="117"/>
      <c r="BK348" s="117"/>
    </row>
    <row r="349" spans="1:104" ht="12.75">
      <c r="A349" s="108">
        <v>42</v>
      </c>
      <c r="B349" s="109" t="s">
        <v>613</v>
      </c>
      <c r="C349" s="110" t="s">
        <v>614</v>
      </c>
      <c r="D349" s="111" t="s">
        <v>542</v>
      </c>
      <c r="E349" s="112">
        <v>20.61</v>
      </c>
      <c r="F349" s="113"/>
      <c r="G349" s="114">
        <f>E349*F349</f>
        <v>0</v>
      </c>
      <c r="H349" s="115">
        <v>0</v>
      </c>
      <c r="I349" s="116">
        <f>E349*H349</f>
        <v>0</v>
      </c>
      <c r="J349" s="115">
        <v>0</v>
      </c>
      <c r="K349" s="116">
        <f>E349*J349</f>
        <v>0</v>
      </c>
      <c r="O349" s="107"/>
      <c r="Z349" s="117"/>
      <c r="AA349" s="117">
        <v>1</v>
      </c>
      <c r="AB349" s="117">
        <v>7</v>
      </c>
      <c r="AC349" s="117">
        <v>7</v>
      </c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CA349" s="117">
        <v>1</v>
      </c>
      <c r="CB349" s="117">
        <v>7</v>
      </c>
      <c r="CZ349" s="70">
        <v>2</v>
      </c>
    </row>
    <row r="350" spans="1:63" ht="12.75">
      <c r="A350" s="118"/>
      <c r="B350" s="119"/>
      <c r="C350" s="187" t="s">
        <v>615</v>
      </c>
      <c r="D350" s="188"/>
      <c r="E350" s="122">
        <v>11.05</v>
      </c>
      <c r="F350" s="123"/>
      <c r="G350" s="124"/>
      <c r="H350" s="125"/>
      <c r="I350" s="120"/>
      <c r="J350" s="126"/>
      <c r="K350" s="120"/>
      <c r="M350" s="121" t="s">
        <v>615</v>
      </c>
      <c r="O350" s="10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27" t="str">
        <f>C349</f>
        <v>Montáž ukončovací lišty k nopové nerezových desek</v>
      </c>
      <c r="BE350" s="117"/>
      <c r="BF350" s="117"/>
      <c r="BG350" s="117"/>
      <c r="BH350" s="117"/>
      <c r="BI350" s="117"/>
      <c r="BJ350" s="117"/>
      <c r="BK350" s="117"/>
    </row>
    <row r="351" spans="1:63" ht="12.75">
      <c r="A351" s="118"/>
      <c r="B351" s="119"/>
      <c r="C351" s="187" t="s">
        <v>616</v>
      </c>
      <c r="D351" s="188"/>
      <c r="E351" s="122">
        <v>9.56</v>
      </c>
      <c r="F351" s="123"/>
      <c r="G351" s="124"/>
      <c r="H351" s="125"/>
      <c r="I351" s="120"/>
      <c r="J351" s="126"/>
      <c r="K351" s="120"/>
      <c r="M351" s="121" t="s">
        <v>616</v>
      </c>
      <c r="O351" s="10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27" t="str">
        <f>C350</f>
        <v>vstup do radnice : 4,55+3,27+3,23</v>
      </c>
      <c r="BE351" s="117"/>
      <c r="BF351" s="117"/>
      <c r="BG351" s="117"/>
      <c r="BH351" s="117"/>
      <c r="BI351" s="117"/>
      <c r="BJ351" s="117"/>
      <c r="BK351" s="117"/>
    </row>
    <row r="352" spans="1:104" ht="20.4">
      <c r="A352" s="108">
        <v>43</v>
      </c>
      <c r="B352" s="109" t="s">
        <v>617</v>
      </c>
      <c r="C352" s="110" t="s">
        <v>618</v>
      </c>
      <c r="D352" s="111" t="s">
        <v>542</v>
      </c>
      <c r="E352" s="112">
        <v>6.2</v>
      </c>
      <c r="F352" s="113"/>
      <c r="G352" s="114">
        <f>E352*F352</f>
        <v>0</v>
      </c>
      <c r="H352" s="115">
        <v>0</v>
      </c>
      <c r="I352" s="116">
        <f>E352*H352</f>
        <v>0</v>
      </c>
      <c r="J352" s="115"/>
      <c r="K352" s="116">
        <f>E352*J352</f>
        <v>0</v>
      </c>
      <c r="O352" s="107"/>
      <c r="Z352" s="117"/>
      <c r="AA352" s="117">
        <v>12</v>
      </c>
      <c r="AB352" s="117">
        <v>0</v>
      </c>
      <c r="AC352" s="117">
        <v>33</v>
      </c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CA352" s="117">
        <v>12</v>
      </c>
      <c r="CB352" s="117">
        <v>0</v>
      </c>
      <c r="CZ352" s="70">
        <v>2</v>
      </c>
    </row>
    <row r="353" spans="1:63" ht="12.75">
      <c r="A353" s="118"/>
      <c r="B353" s="119"/>
      <c r="C353" s="190" t="s">
        <v>619</v>
      </c>
      <c r="D353" s="191"/>
      <c r="E353" s="191"/>
      <c r="F353" s="191"/>
      <c r="G353" s="192"/>
      <c r="I353" s="120"/>
      <c r="K353" s="120"/>
      <c r="L353" s="121" t="s">
        <v>619</v>
      </c>
      <c r="O353" s="10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</row>
    <row r="354" spans="1:63" ht="26.4">
      <c r="A354" s="118"/>
      <c r="B354" s="119"/>
      <c r="C354" s="187" t="s">
        <v>620</v>
      </c>
      <c r="D354" s="188"/>
      <c r="E354" s="122">
        <v>6.2</v>
      </c>
      <c r="F354" s="123"/>
      <c r="G354" s="124"/>
      <c r="H354" s="125"/>
      <c r="I354" s="120"/>
      <c r="J354" s="126"/>
      <c r="K354" s="120"/>
      <c r="M354" s="121" t="s">
        <v>620</v>
      </c>
      <c r="O354" s="10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27" t="str">
        <f>C353</f>
        <v>Ochrana izolace v montážní rýze, lišta ukončena pod úrovní dlažby, textilie v úrovni terénu</v>
      </c>
      <c r="BE354" s="117"/>
      <c r="BF354" s="117"/>
      <c r="BG354" s="117"/>
      <c r="BH354" s="117"/>
      <c r="BI354" s="117"/>
      <c r="BJ354" s="117"/>
      <c r="BK354" s="117"/>
    </row>
    <row r="355" spans="1:104" ht="12.75">
      <c r="A355" s="108">
        <v>44</v>
      </c>
      <c r="B355" s="109" t="s">
        <v>621</v>
      </c>
      <c r="C355" s="110" t="s">
        <v>622</v>
      </c>
      <c r="D355" s="111" t="s">
        <v>532</v>
      </c>
      <c r="E355" s="112">
        <v>0.61720739999965</v>
      </c>
      <c r="F355" s="113"/>
      <c r="G355" s="114">
        <f>E355*F355</f>
        <v>0</v>
      </c>
      <c r="H355" s="115">
        <v>0</v>
      </c>
      <c r="I355" s="116">
        <f>E355*H355</f>
        <v>0</v>
      </c>
      <c r="J355" s="115"/>
      <c r="K355" s="116">
        <f>E355*J355</f>
        <v>0</v>
      </c>
      <c r="O355" s="107"/>
      <c r="Z355" s="117"/>
      <c r="AA355" s="117">
        <v>7</v>
      </c>
      <c r="AB355" s="117">
        <v>1001</v>
      </c>
      <c r="AC355" s="117">
        <v>5</v>
      </c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CA355" s="117">
        <v>7</v>
      </c>
      <c r="CB355" s="117">
        <v>1001</v>
      </c>
      <c r="CZ355" s="70">
        <v>2</v>
      </c>
    </row>
    <row r="356" spans="1:63" ht="12.75">
      <c r="A356" s="128" t="s">
        <v>427</v>
      </c>
      <c r="B356" s="129" t="s">
        <v>595</v>
      </c>
      <c r="C356" s="130" t="s">
        <v>596</v>
      </c>
      <c r="D356" s="131"/>
      <c r="E356" s="132"/>
      <c r="F356" s="132"/>
      <c r="G356" s="133">
        <f>SUM(G333:G355)</f>
        <v>0</v>
      </c>
      <c r="H356" s="134"/>
      <c r="I356" s="135">
        <f>SUM(I333:I355)</f>
        <v>0.6172073999996491</v>
      </c>
      <c r="J356" s="136"/>
      <c r="K356" s="135">
        <f>SUM(K333:K355)</f>
        <v>0</v>
      </c>
      <c r="O356" s="107"/>
      <c r="X356" s="137">
        <f>K356</f>
        <v>0</v>
      </c>
      <c r="Y356" s="137">
        <f>I356</f>
        <v>0.6172073999996491</v>
      </c>
      <c r="Z356" s="138">
        <f>G356</f>
        <v>0</v>
      </c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39"/>
      <c r="BB356" s="139"/>
      <c r="BC356" s="139"/>
      <c r="BD356" s="139"/>
      <c r="BE356" s="139"/>
      <c r="BF356" s="139"/>
      <c r="BG356" s="117"/>
      <c r="BH356" s="117"/>
      <c r="BI356" s="117"/>
      <c r="BJ356" s="117"/>
      <c r="BK356" s="117"/>
    </row>
    <row r="357" spans="1:15" ht="14.25" customHeight="1">
      <c r="A357" s="97" t="s">
        <v>422</v>
      </c>
      <c r="B357" s="98" t="s">
        <v>623</v>
      </c>
      <c r="C357" s="99" t="s">
        <v>624</v>
      </c>
      <c r="D357" s="100"/>
      <c r="E357" s="101"/>
      <c r="F357" s="101"/>
      <c r="G357" s="102"/>
      <c r="H357" s="103"/>
      <c r="I357" s="104"/>
      <c r="J357" s="105"/>
      <c r="K357" s="106"/>
      <c r="O357" s="107"/>
    </row>
    <row r="358" spans="1:104" ht="12.75">
      <c r="A358" s="108">
        <v>45</v>
      </c>
      <c r="B358" s="109" t="s">
        <v>625</v>
      </c>
      <c r="C358" s="110" t="s">
        <v>626</v>
      </c>
      <c r="D358" s="111" t="s">
        <v>555</v>
      </c>
      <c r="E358" s="112">
        <v>1</v>
      </c>
      <c r="F358" s="113"/>
      <c r="G358" s="114">
        <f>E358*F358</f>
        <v>0</v>
      </c>
      <c r="H358" s="115">
        <v>0.000499999999999723</v>
      </c>
      <c r="I358" s="116">
        <f>E358*H358</f>
        <v>0.000499999999999723</v>
      </c>
      <c r="J358" s="115">
        <v>0</v>
      </c>
      <c r="K358" s="116">
        <f>E358*J358</f>
        <v>0</v>
      </c>
      <c r="O358" s="107"/>
      <c r="Z358" s="117"/>
      <c r="AA358" s="117">
        <v>1</v>
      </c>
      <c r="AB358" s="117">
        <v>7</v>
      </c>
      <c r="AC358" s="117">
        <v>7</v>
      </c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CA358" s="117">
        <v>1</v>
      </c>
      <c r="CB358" s="117">
        <v>7</v>
      </c>
      <c r="CZ358" s="70">
        <v>2</v>
      </c>
    </row>
    <row r="359" spans="1:63" ht="12.75">
      <c r="A359" s="118"/>
      <c r="B359" s="119"/>
      <c r="C359" s="187" t="s">
        <v>627</v>
      </c>
      <c r="D359" s="188"/>
      <c r="E359" s="122">
        <v>1</v>
      </c>
      <c r="F359" s="123"/>
      <c r="G359" s="124"/>
      <c r="H359" s="125"/>
      <c r="I359" s="120"/>
      <c r="J359" s="126"/>
      <c r="K359" s="120"/>
      <c r="M359" s="121" t="s">
        <v>627</v>
      </c>
      <c r="O359" s="10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27" t="str">
        <f>C358</f>
        <v>Montáž obložkové zárubně a dřevěného křídla dveří</v>
      </c>
      <c r="BE359" s="117"/>
      <c r="BF359" s="117"/>
      <c r="BG359" s="117"/>
      <c r="BH359" s="117"/>
      <c r="BI359" s="117"/>
      <c r="BJ359" s="117"/>
      <c r="BK359" s="117"/>
    </row>
    <row r="360" spans="1:104" ht="12.75">
      <c r="A360" s="108">
        <v>46</v>
      </c>
      <c r="B360" s="109" t="s">
        <v>628</v>
      </c>
      <c r="C360" s="110" t="s">
        <v>629</v>
      </c>
      <c r="D360" s="111" t="s">
        <v>555</v>
      </c>
      <c r="E360" s="112">
        <v>2</v>
      </c>
      <c r="F360" s="113"/>
      <c r="G360" s="114">
        <f>E360*F360</f>
        <v>0</v>
      </c>
      <c r="H360" s="115">
        <v>0</v>
      </c>
      <c r="I360" s="116">
        <f>E360*H360</f>
        <v>0</v>
      </c>
      <c r="J360" s="115">
        <v>0</v>
      </c>
      <c r="K360" s="116">
        <f>E360*J360</f>
        <v>0</v>
      </c>
      <c r="O360" s="107"/>
      <c r="Z360" s="117"/>
      <c r="AA360" s="117">
        <v>1</v>
      </c>
      <c r="AB360" s="117">
        <v>7</v>
      </c>
      <c r="AC360" s="117">
        <v>7</v>
      </c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CA360" s="117">
        <v>1</v>
      </c>
      <c r="CB360" s="117">
        <v>7</v>
      </c>
      <c r="CZ360" s="70">
        <v>2</v>
      </c>
    </row>
    <row r="361" spans="1:63" ht="12.75">
      <c r="A361" s="118"/>
      <c r="B361" s="119"/>
      <c r="C361" s="187" t="s">
        <v>630</v>
      </c>
      <c r="D361" s="188"/>
      <c r="E361" s="122">
        <v>2</v>
      </c>
      <c r="F361" s="123"/>
      <c r="G361" s="124"/>
      <c r="H361" s="125"/>
      <c r="I361" s="120"/>
      <c r="J361" s="126"/>
      <c r="K361" s="120"/>
      <c r="M361" s="121" t="s">
        <v>630</v>
      </c>
      <c r="O361" s="10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27" t="str">
        <f>C360</f>
        <v>Montáž kliky a štítku</v>
      </c>
      <c r="BE361" s="117"/>
      <c r="BF361" s="117"/>
      <c r="BG361" s="117"/>
      <c r="BH361" s="117"/>
      <c r="BI361" s="117"/>
      <c r="BJ361" s="117"/>
      <c r="BK361" s="117"/>
    </row>
    <row r="362" spans="1:104" ht="12.75">
      <c r="A362" s="108">
        <v>47</v>
      </c>
      <c r="B362" s="109" t="s">
        <v>631</v>
      </c>
      <c r="C362" s="110" t="s">
        <v>632</v>
      </c>
      <c r="D362" s="111" t="s">
        <v>555</v>
      </c>
      <c r="E362" s="112">
        <v>1</v>
      </c>
      <c r="F362" s="113"/>
      <c r="G362" s="114">
        <f>E362*F362</f>
        <v>0</v>
      </c>
      <c r="H362" s="115">
        <v>9.99999999999612E-06</v>
      </c>
      <c r="I362" s="116">
        <f>E362*H362</f>
        <v>9.99999999999612E-06</v>
      </c>
      <c r="J362" s="115">
        <v>0</v>
      </c>
      <c r="K362" s="116">
        <f>E362*J362</f>
        <v>0</v>
      </c>
      <c r="O362" s="107"/>
      <c r="Z362" s="117"/>
      <c r="AA362" s="117">
        <v>1</v>
      </c>
      <c r="AB362" s="117">
        <v>7</v>
      </c>
      <c r="AC362" s="117">
        <v>7</v>
      </c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CA362" s="117">
        <v>1</v>
      </c>
      <c r="CB362" s="117">
        <v>7</v>
      </c>
      <c r="CZ362" s="70">
        <v>2</v>
      </c>
    </row>
    <row r="363" spans="1:63" ht="12.75">
      <c r="A363" s="118"/>
      <c r="B363" s="119"/>
      <c r="C363" s="187" t="s">
        <v>627</v>
      </c>
      <c r="D363" s="188"/>
      <c r="E363" s="122">
        <v>1</v>
      </c>
      <c r="F363" s="123"/>
      <c r="G363" s="124"/>
      <c r="H363" s="125"/>
      <c r="I363" s="120"/>
      <c r="J363" s="126"/>
      <c r="K363" s="120"/>
      <c r="M363" s="121" t="s">
        <v>627</v>
      </c>
      <c r="O363" s="10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27" t="str">
        <f>C362</f>
        <v>Montáž prahů dveří jednokřídlových š. do 10 cm</v>
      </c>
      <c r="BE363" s="117"/>
      <c r="BF363" s="117"/>
      <c r="BG363" s="117"/>
      <c r="BH363" s="117"/>
      <c r="BI363" s="117"/>
      <c r="BJ363" s="117"/>
      <c r="BK363" s="117"/>
    </row>
    <row r="364" spans="1:104" ht="12.75">
      <c r="A364" s="108">
        <v>48</v>
      </c>
      <c r="B364" s="109" t="s">
        <v>633</v>
      </c>
      <c r="C364" s="110" t="s">
        <v>634</v>
      </c>
      <c r="D364" s="111" t="s">
        <v>555</v>
      </c>
      <c r="E364" s="112">
        <v>1</v>
      </c>
      <c r="F364" s="113"/>
      <c r="G364" s="114">
        <f>E364*F364</f>
        <v>0</v>
      </c>
      <c r="H364" s="115">
        <v>9.9999999999989E-05</v>
      </c>
      <c r="I364" s="116">
        <f>E364*H364</f>
        <v>9.9999999999989E-05</v>
      </c>
      <c r="J364" s="115"/>
      <c r="K364" s="116">
        <f>E364*J364</f>
        <v>0</v>
      </c>
      <c r="O364" s="107"/>
      <c r="Z364" s="117"/>
      <c r="AA364" s="117">
        <v>3</v>
      </c>
      <c r="AB364" s="117">
        <v>7</v>
      </c>
      <c r="AC364" s="117" t="s">
        <v>633</v>
      </c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CA364" s="117">
        <v>3</v>
      </c>
      <c r="CB364" s="117">
        <v>7</v>
      </c>
      <c r="CZ364" s="70">
        <v>2</v>
      </c>
    </row>
    <row r="365" spans="1:63" ht="12.75">
      <c r="A365" s="118"/>
      <c r="B365" s="119"/>
      <c r="C365" s="187" t="s">
        <v>627</v>
      </c>
      <c r="D365" s="188"/>
      <c r="E365" s="122">
        <v>1</v>
      </c>
      <c r="F365" s="123"/>
      <c r="G365" s="124"/>
      <c r="H365" s="125"/>
      <c r="I365" s="120"/>
      <c r="J365" s="126"/>
      <c r="K365" s="120"/>
      <c r="M365" s="121" t="s">
        <v>627</v>
      </c>
      <c r="O365" s="10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27" t="str">
        <f>C364</f>
        <v>KOVANI KLIKA-KLIKA</v>
      </c>
      <c r="BE365" s="117"/>
      <c r="BF365" s="117"/>
      <c r="BG365" s="117"/>
      <c r="BH365" s="117"/>
      <c r="BI365" s="117"/>
      <c r="BJ365" s="117"/>
      <c r="BK365" s="117"/>
    </row>
    <row r="366" spans="1:104" ht="12.75">
      <c r="A366" s="108">
        <v>49</v>
      </c>
      <c r="B366" s="109" t="s">
        <v>635</v>
      </c>
      <c r="C366" s="110" t="s">
        <v>636</v>
      </c>
      <c r="D366" s="111" t="s">
        <v>555</v>
      </c>
      <c r="E366" s="112">
        <v>1</v>
      </c>
      <c r="F366" s="113"/>
      <c r="G366" s="114">
        <f>E366*F366</f>
        <v>0</v>
      </c>
      <c r="H366" s="115">
        <v>0.000449999999999839</v>
      </c>
      <c r="I366" s="116">
        <f>E366*H366</f>
        <v>0.000449999999999839</v>
      </c>
      <c r="J366" s="115"/>
      <c r="K366" s="116">
        <f>E366*J366</f>
        <v>0</v>
      </c>
      <c r="O366" s="107"/>
      <c r="Z366" s="117"/>
      <c r="AA366" s="117">
        <v>3</v>
      </c>
      <c r="AB366" s="117">
        <v>7</v>
      </c>
      <c r="AC366" s="117">
        <v>54926045</v>
      </c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CA366" s="117">
        <v>3</v>
      </c>
      <c r="CB366" s="117">
        <v>7</v>
      </c>
      <c r="CZ366" s="70">
        <v>2</v>
      </c>
    </row>
    <row r="367" spans="1:63" ht="12.75">
      <c r="A367" s="118"/>
      <c r="B367" s="119"/>
      <c r="C367" s="187" t="s">
        <v>627</v>
      </c>
      <c r="D367" s="188"/>
      <c r="E367" s="122">
        <v>1</v>
      </c>
      <c r="F367" s="123"/>
      <c r="G367" s="124"/>
      <c r="H367" s="125"/>
      <c r="I367" s="120"/>
      <c r="J367" s="126"/>
      <c r="K367" s="120"/>
      <c r="M367" s="121" t="s">
        <v>627</v>
      </c>
      <c r="O367" s="10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27" t="str">
        <f>C366</f>
        <v>Zámek vložkový L/P</v>
      </c>
      <c r="BE367" s="117"/>
      <c r="BF367" s="117"/>
      <c r="BG367" s="117"/>
      <c r="BH367" s="117"/>
      <c r="BI367" s="117"/>
      <c r="BJ367" s="117"/>
      <c r="BK367" s="117"/>
    </row>
    <row r="368" spans="1:104" ht="12.75">
      <c r="A368" s="108">
        <v>50</v>
      </c>
      <c r="B368" s="109" t="s">
        <v>637</v>
      </c>
      <c r="C368" s="110" t="s">
        <v>638</v>
      </c>
      <c r="D368" s="111" t="s">
        <v>555</v>
      </c>
      <c r="E368" s="112">
        <v>1</v>
      </c>
      <c r="F368" s="113"/>
      <c r="G368" s="114">
        <f>E368*F368</f>
        <v>0</v>
      </c>
      <c r="H368" s="115">
        <v>0.0169999999999959</v>
      </c>
      <c r="I368" s="116">
        <f>E368*H368</f>
        <v>0.0169999999999959</v>
      </c>
      <c r="J368" s="115"/>
      <c r="K368" s="116">
        <f>E368*J368</f>
        <v>0</v>
      </c>
      <c r="O368" s="107"/>
      <c r="Z368" s="117"/>
      <c r="AA368" s="117">
        <v>3</v>
      </c>
      <c r="AB368" s="117">
        <v>7</v>
      </c>
      <c r="AC368" s="117">
        <v>61164923</v>
      </c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CA368" s="117">
        <v>3</v>
      </c>
      <c r="CB368" s="117">
        <v>7</v>
      </c>
      <c r="CZ368" s="70">
        <v>2</v>
      </c>
    </row>
    <row r="369" spans="1:63" ht="12.75">
      <c r="A369" s="118"/>
      <c r="B369" s="119"/>
      <c r="C369" s="187" t="s">
        <v>627</v>
      </c>
      <c r="D369" s="188"/>
      <c r="E369" s="122">
        <v>1</v>
      </c>
      <c r="F369" s="123"/>
      <c r="G369" s="124"/>
      <c r="H369" s="125"/>
      <c r="I369" s="120"/>
      <c r="J369" s="126"/>
      <c r="K369" s="120"/>
      <c r="M369" s="121" t="s">
        <v>627</v>
      </c>
      <c r="O369" s="10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27" t="str">
        <f>C368</f>
        <v>Dveře vnitř. lamino plné 1kř. 80x197</v>
      </c>
      <c r="BE369" s="117"/>
      <c r="BF369" s="117"/>
      <c r="BG369" s="117"/>
      <c r="BH369" s="117"/>
      <c r="BI369" s="117"/>
      <c r="BJ369" s="117"/>
      <c r="BK369" s="117"/>
    </row>
    <row r="370" spans="1:104" ht="12.75">
      <c r="A370" s="108">
        <v>51</v>
      </c>
      <c r="B370" s="109" t="s">
        <v>639</v>
      </c>
      <c r="C370" s="110" t="s">
        <v>640</v>
      </c>
      <c r="D370" s="111" t="s">
        <v>555</v>
      </c>
      <c r="E370" s="112">
        <v>1</v>
      </c>
      <c r="F370" s="113"/>
      <c r="G370" s="114">
        <f>E370*F370</f>
        <v>0</v>
      </c>
      <c r="H370" s="115">
        <v>0.0200000000000102</v>
      </c>
      <c r="I370" s="116">
        <f>E370*H370</f>
        <v>0.0200000000000102</v>
      </c>
      <c r="J370" s="115"/>
      <c r="K370" s="116">
        <f>E370*J370</f>
        <v>0</v>
      </c>
      <c r="O370" s="107"/>
      <c r="Z370" s="117"/>
      <c r="AA370" s="117">
        <v>3</v>
      </c>
      <c r="AB370" s="117">
        <v>7</v>
      </c>
      <c r="AC370" s="117" t="s">
        <v>639</v>
      </c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CA370" s="117">
        <v>3</v>
      </c>
      <c r="CB370" s="117">
        <v>7</v>
      </c>
      <c r="CZ370" s="70">
        <v>2</v>
      </c>
    </row>
    <row r="371" spans="1:63" ht="12.75">
      <c r="A371" s="118"/>
      <c r="B371" s="119"/>
      <c r="C371" s="187" t="s">
        <v>627</v>
      </c>
      <c r="D371" s="188"/>
      <c r="E371" s="122">
        <v>1</v>
      </c>
      <c r="F371" s="123"/>
      <c r="G371" s="124"/>
      <c r="H371" s="125"/>
      <c r="I371" s="120"/>
      <c r="J371" s="126"/>
      <c r="K371" s="120"/>
      <c r="M371" s="121" t="s">
        <v>627</v>
      </c>
      <c r="O371" s="10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27" t="str">
        <f>C370</f>
        <v>Zárubeň obkladová š. 80 cm/tl. stěny 7-15cm</v>
      </c>
      <c r="BE371" s="117"/>
      <c r="BF371" s="117"/>
      <c r="BG371" s="117"/>
      <c r="BH371" s="117"/>
      <c r="BI371" s="117"/>
      <c r="BJ371" s="117"/>
      <c r="BK371" s="117"/>
    </row>
    <row r="372" spans="1:104" ht="12.75">
      <c r="A372" s="108">
        <v>52</v>
      </c>
      <c r="B372" s="109" t="s">
        <v>641</v>
      </c>
      <c r="C372" s="110" t="s">
        <v>642</v>
      </c>
      <c r="D372" s="111" t="s">
        <v>555</v>
      </c>
      <c r="E372" s="112">
        <v>1</v>
      </c>
      <c r="F372" s="113"/>
      <c r="G372" s="114">
        <f>E372*F372</f>
        <v>0</v>
      </c>
      <c r="H372" s="115">
        <v>0.00107000000000035</v>
      </c>
      <c r="I372" s="116">
        <f>E372*H372</f>
        <v>0.00107000000000035</v>
      </c>
      <c r="J372" s="115"/>
      <c r="K372" s="116">
        <f>E372*J372</f>
        <v>0</v>
      </c>
      <c r="O372" s="107"/>
      <c r="Z372" s="117"/>
      <c r="AA372" s="117">
        <v>3</v>
      </c>
      <c r="AB372" s="117">
        <v>7</v>
      </c>
      <c r="AC372" s="117">
        <v>61187156</v>
      </c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CA372" s="117">
        <v>3</v>
      </c>
      <c r="CB372" s="117">
        <v>7</v>
      </c>
      <c r="CZ372" s="70">
        <v>2</v>
      </c>
    </row>
    <row r="373" spans="1:63" ht="12.75">
      <c r="A373" s="118"/>
      <c r="B373" s="119"/>
      <c r="C373" s="187" t="s">
        <v>627</v>
      </c>
      <c r="D373" s="188"/>
      <c r="E373" s="122">
        <v>1</v>
      </c>
      <c r="F373" s="123"/>
      <c r="G373" s="124"/>
      <c r="H373" s="125"/>
      <c r="I373" s="120"/>
      <c r="J373" s="126"/>
      <c r="K373" s="120"/>
      <c r="M373" s="121" t="s">
        <v>627</v>
      </c>
      <c r="O373" s="10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27" t="str">
        <f>C372</f>
        <v>Prah dubový délka 80 cm šířka 10 cm tl. 2 cm</v>
      </c>
      <c r="BE373" s="117"/>
      <c r="BF373" s="117"/>
      <c r="BG373" s="117"/>
      <c r="BH373" s="117"/>
      <c r="BI373" s="117"/>
      <c r="BJ373" s="117"/>
      <c r="BK373" s="117"/>
    </row>
    <row r="374" spans="1:104" ht="12.75">
      <c r="A374" s="108">
        <v>53</v>
      </c>
      <c r="B374" s="109" t="s">
        <v>643</v>
      </c>
      <c r="C374" s="110" t="s">
        <v>644</v>
      </c>
      <c r="D374" s="111" t="s">
        <v>645</v>
      </c>
      <c r="E374" s="112">
        <v>1</v>
      </c>
      <c r="F374" s="113"/>
      <c r="G374" s="114">
        <f>E374*F374</f>
        <v>0</v>
      </c>
      <c r="H374" s="115">
        <v>0.000170000000000003</v>
      </c>
      <c r="I374" s="116">
        <f>E374*H374</f>
        <v>0.000170000000000003</v>
      </c>
      <c r="J374" s="115"/>
      <c r="K374" s="116">
        <f>E374*J374</f>
        <v>0</v>
      </c>
      <c r="O374" s="107"/>
      <c r="Z374" s="117"/>
      <c r="AA374" s="117">
        <v>12</v>
      </c>
      <c r="AB374" s="117">
        <v>1</v>
      </c>
      <c r="AC374" s="117">
        <v>212</v>
      </c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CA374" s="117">
        <v>12</v>
      </c>
      <c r="CB374" s="117">
        <v>1</v>
      </c>
      <c r="CZ374" s="70">
        <v>2</v>
      </c>
    </row>
    <row r="375" spans="1:63" ht="12.75">
      <c r="A375" s="118"/>
      <c r="B375" s="119"/>
      <c r="C375" s="187" t="s">
        <v>627</v>
      </c>
      <c r="D375" s="188"/>
      <c r="E375" s="122">
        <v>1</v>
      </c>
      <c r="F375" s="123"/>
      <c r="G375" s="124"/>
      <c r="H375" s="125"/>
      <c r="I375" s="120"/>
      <c r="J375" s="126"/>
      <c r="K375" s="120"/>
      <c r="M375" s="121" t="s">
        <v>627</v>
      </c>
      <c r="O375" s="10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27" t="str">
        <f>C374</f>
        <v>Větrací mřížka univerzální do dveří 90/500 mm</v>
      </c>
      <c r="BE375" s="117"/>
      <c r="BF375" s="117"/>
      <c r="BG375" s="117"/>
      <c r="BH375" s="117"/>
      <c r="BI375" s="117"/>
      <c r="BJ375" s="117"/>
      <c r="BK375" s="117"/>
    </row>
    <row r="376" spans="1:104" ht="12.75">
      <c r="A376" s="108">
        <v>54</v>
      </c>
      <c r="B376" s="109" t="s">
        <v>646</v>
      </c>
      <c r="C376" s="110" t="s">
        <v>647</v>
      </c>
      <c r="D376" s="111" t="s">
        <v>532</v>
      </c>
      <c r="E376" s="112">
        <v>0.039300000000006</v>
      </c>
      <c r="F376" s="113"/>
      <c r="G376" s="114">
        <f>E376*F376</f>
        <v>0</v>
      </c>
      <c r="H376" s="115">
        <v>0</v>
      </c>
      <c r="I376" s="116">
        <f>E376*H376</f>
        <v>0</v>
      </c>
      <c r="J376" s="115"/>
      <c r="K376" s="116">
        <f>E376*J376</f>
        <v>0</v>
      </c>
      <c r="O376" s="107"/>
      <c r="Z376" s="117"/>
      <c r="AA376" s="117">
        <v>7</v>
      </c>
      <c r="AB376" s="117">
        <v>1001</v>
      </c>
      <c r="AC376" s="117">
        <v>5</v>
      </c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CA376" s="117">
        <v>7</v>
      </c>
      <c r="CB376" s="117">
        <v>1001</v>
      </c>
      <c r="CZ376" s="70">
        <v>2</v>
      </c>
    </row>
    <row r="377" spans="1:63" ht="12.75">
      <c r="A377" s="128" t="s">
        <v>427</v>
      </c>
      <c r="B377" s="129" t="s">
        <v>623</v>
      </c>
      <c r="C377" s="130" t="s">
        <v>624</v>
      </c>
      <c r="D377" s="131"/>
      <c r="E377" s="132"/>
      <c r="F377" s="132"/>
      <c r="G377" s="133">
        <f>SUM(G357:G376)</f>
        <v>0</v>
      </c>
      <c r="H377" s="134"/>
      <c r="I377" s="135">
        <f>SUM(I357:I376)</f>
        <v>0.039300000000006</v>
      </c>
      <c r="J377" s="136"/>
      <c r="K377" s="135">
        <f>SUM(K357:K376)</f>
        <v>0</v>
      </c>
      <c r="O377" s="107"/>
      <c r="X377" s="137">
        <f>K377</f>
        <v>0</v>
      </c>
      <c r="Y377" s="137">
        <f>I377</f>
        <v>0.039300000000006</v>
      </c>
      <c r="Z377" s="138">
        <f>G377</f>
        <v>0</v>
      </c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39"/>
      <c r="BB377" s="139"/>
      <c r="BC377" s="139"/>
      <c r="BD377" s="139"/>
      <c r="BE377" s="139"/>
      <c r="BF377" s="139"/>
      <c r="BG377" s="117"/>
      <c r="BH377" s="117"/>
      <c r="BI377" s="117"/>
      <c r="BJ377" s="117"/>
      <c r="BK377" s="117"/>
    </row>
    <row r="378" spans="1:15" ht="14.25" customHeight="1">
      <c r="A378" s="97" t="s">
        <v>422</v>
      </c>
      <c r="B378" s="98" t="s">
        <v>648</v>
      </c>
      <c r="C378" s="99" t="s">
        <v>649</v>
      </c>
      <c r="D378" s="100"/>
      <c r="E378" s="101"/>
      <c r="F378" s="101"/>
      <c r="G378" s="102"/>
      <c r="H378" s="103"/>
      <c r="I378" s="104"/>
      <c r="J378" s="105"/>
      <c r="K378" s="106"/>
      <c r="O378" s="107"/>
    </row>
    <row r="379" spans="1:104" ht="12.75">
      <c r="A379" s="108">
        <v>55</v>
      </c>
      <c r="B379" s="109" t="s">
        <v>650</v>
      </c>
      <c r="C379" s="110" t="s">
        <v>651</v>
      </c>
      <c r="D379" s="111" t="s">
        <v>555</v>
      </c>
      <c r="E379" s="112">
        <v>1</v>
      </c>
      <c r="F379" s="113"/>
      <c r="G379" s="114">
        <f>E379*F379</f>
        <v>0</v>
      </c>
      <c r="H379" s="115">
        <v>0</v>
      </c>
      <c r="I379" s="116">
        <f>E379*H379</f>
        <v>0</v>
      </c>
      <c r="J379" s="115">
        <v>0</v>
      </c>
      <c r="K379" s="116">
        <f>E379*J379</f>
        <v>0</v>
      </c>
      <c r="O379" s="107"/>
      <c r="Z379" s="117"/>
      <c r="AA379" s="117">
        <v>1</v>
      </c>
      <c r="AB379" s="117">
        <v>7</v>
      </c>
      <c r="AC379" s="117">
        <v>7</v>
      </c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CA379" s="117">
        <v>1</v>
      </c>
      <c r="CB379" s="117">
        <v>7</v>
      </c>
      <c r="CZ379" s="70">
        <v>2</v>
      </c>
    </row>
    <row r="380" spans="1:63" ht="12.75">
      <c r="A380" s="118"/>
      <c r="B380" s="119"/>
      <c r="C380" s="187" t="s">
        <v>652</v>
      </c>
      <c r="D380" s="188"/>
      <c r="E380" s="122">
        <v>1</v>
      </c>
      <c r="F380" s="123"/>
      <c r="G380" s="124"/>
      <c r="H380" s="125"/>
      <c r="I380" s="120"/>
      <c r="J380" s="126"/>
      <c r="K380" s="120"/>
      <c r="M380" s="121" t="s">
        <v>652</v>
      </c>
      <c r="O380" s="10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27" t="str">
        <f>C379</f>
        <v>Montáž mřížky větrací nebo ventilační do 0,10 m2</v>
      </c>
      <c r="BE380" s="117"/>
      <c r="BF380" s="117"/>
      <c r="BG380" s="117"/>
      <c r="BH380" s="117"/>
      <c r="BI380" s="117"/>
      <c r="BJ380" s="117"/>
      <c r="BK380" s="117"/>
    </row>
    <row r="381" spans="1:104" ht="12.75">
      <c r="A381" s="108">
        <v>56</v>
      </c>
      <c r="B381" s="109" t="s">
        <v>653</v>
      </c>
      <c r="C381" s="110" t="s">
        <v>654</v>
      </c>
      <c r="D381" s="111" t="s">
        <v>555</v>
      </c>
      <c r="E381" s="112">
        <v>1</v>
      </c>
      <c r="F381" s="113"/>
      <c r="G381" s="114">
        <f>E381*F381</f>
        <v>0</v>
      </c>
      <c r="H381" s="115">
        <v>0</v>
      </c>
      <c r="I381" s="116">
        <f>E381*H381</f>
        <v>0</v>
      </c>
      <c r="J381" s="115">
        <v>0</v>
      </c>
      <c r="K381" s="116">
        <f>E381*J381</f>
        <v>0</v>
      </c>
      <c r="O381" s="107"/>
      <c r="Z381" s="117"/>
      <c r="AA381" s="117">
        <v>1</v>
      </c>
      <c r="AB381" s="117">
        <v>7</v>
      </c>
      <c r="AC381" s="117">
        <v>7</v>
      </c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CA381" s="117">
        <v>1</v>
      </c>
      <c r="CB381" s="117">
        <v>7</v>
      </c>
      <c r="CZ381" s="70">
        <v>2</v>
      </c>
    </row>
    <row r="382" spans="1:63" ht="12.75">
      <c r="A382" s="118"/>
      <c r="B382" s="119"/>
      <c r="C382" s="187" t="s">
        <v>655</v>
      </c>
      <c r="D382" s="188"/>
      <c r="E382" s="122">
        <v>1</v>
      </c>
      <c r="F382" s="123"/>
      <c r="G382" s="124"/>
      <c r="H382" s="125"/>
      <c r="I382" s="120"/>
      <c r="J382" s="126"/>
      <c r="K382" s="120"/>
      <c r="M382" s="121" t="s">
        <v>655</v>
      </c>
      <c r="O382" s="10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27" t="str">
        <f>C381</f>
        <v>Mtž ventilátoru axiál. nízkotl. potrub. do d 200mm</v>
      </c>
      <c r="BE382" s="117"/>
      <c r="BF382" s="117"/>
      <c r="BG382" s="117"/>
      <c r="BH382" s="117"/>
      <c r="BI382" s="117"/>
      <c r="BJ382" s="117"/>
      <c r="BK382" s="117"/>
    </row>
    <row r="383" spans="1:104" ht="12.75">
      <c r="A383" s="108">
        <v>57</v>
      </c>
      <c r="B383" s="109" t="s">
        <v>656</v>
      </c>
      <c r="C383" s="110" t="s">
        <v>657</v>
      </c>
      <c r="D383" s="111" t="s">
        <v>555</v>
      </c>
      <c r="E383" s="112">
        <v>38</v>
      </c>
      <c r="F383" s="113"/>
      <c r="G383" s="114">
        <f>E383*F383</f>
        <v>0</v>
      </c>
      <c r="H383" s="115">
        <v>3.00000000000022E-05</v>
      </c>
      <c r="I383" s="116">
        <f>E383*H383</f>
        <v>0.0011400000000000837</v>
      </c>
      <c r="J383" s="115">
        <v>0</v>
      </c>
      <c r="K383" s="116">
        <f>E383*J383</f>
        <v>0</v>
      </c>
      <c r="O383" s="107"/>
      <c r="Z383" s="117"/>
      <c r="AA383" s="117">
        <v>1</v>
      </c>
      <c r="AB383" s="117">
        <v>7</v>
      </c>
      <c r="AC383" s="117">
        <v>7</v>
      </c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CA383" s="117">
        <v>1</v>
      </c>
      <c r="CB383" s="117">
        <v>7</v>
      </c>
      <c r="CZ383" s="70">
        <v>2</v>
      </c>
    </row>
    <row r="384" spans="1:63" ht="12.75">
      <c r="A384" s="118"/>
      <c r="B384" s="119"/>
      <c r="C384" s="187" t="s">
        <v>658</v>
      </c>
      <c r="D384" s="188"/>
      <c r="E384" s="122">
        <v>6</v>
      </c>
      <c r="F384" s="123"/>
      <c r="G384" s="124"/>
      <c r="H384" s="125"/>
      <c r="I384" s="120"/>
      <c r="J384" s="126"/>
      <c r="K384" s="120"/>
      <c r="M384" s="121" t="s">
        <v>658</v>
      </c>
      <c r="O384" s="10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27" t="str">
        <f>C383</f>
        <v>Montáž mřížky bez prostupu</v>
      </c>
      <c r="BE384" s="117"/>
      <c r="BF384" s="117"/>
      <c r="BG384" s="117"/>
      <c r="BH384" s="117"/>
      <c r="BI384" s="117"/>
      <c r="BJ384" s="117"/>
      <c r="BK384" s="117"/>
    </row>
    <row r="385" spans="1:63" ht="12.75">
      <c r="A385" s="118"/>
      <c r="B385" s="119"/>
      <c r="C385" s="187" t="s">
        <v>659</v>
      </c>
      <c r="D385" s="188"/>
      <c r="E385" s="122">
        <v>31</v>
      </c>
      <c r="F385" s="123"/>
      <c r="G385" s="124"/>
      <c r="H385" s="125"/>
      <c r="I385" s="120"/>
      <c r="J385" s="126"/>
      <c r="K385" s="120"/>
      <c r="M385" s="121" t="s">
        <v>659</v>
      </c>
      <c r="O385" s="10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27" t="str">
        <f>C384</f>
        <v>K01:6</v>
      </c>
      <c r="BE385" s="117"/>
      <c r="BF385" s="117"/>
      <c r="BG385" s="117"/>
      <c r="BH385" s="117"/>
      <c r="BI385" s="117"/>
      <c r="BJ385" s="117"/>
      <c r="BK385" s="117"/>
    </row>
    <row r="386" spans="1:63" ht="12.75">
      <c r="A386" s="118"/>
      <c r="B386" s="119"/>
      <c r="C386" s="187" t="s">
        <v>655</v>
      </c>
      <c r="D386" s="188"/>
      <c r="E386" s="122">
        <v>1</v>
      </c>
      <c r="F386" s="123"/>
      <c r="G386" s="124"/>
      <c r="H386" s="125"/>
      <c r="I386" s="120"/>
      <c r="J386" s="126"/>
      <c r="K386" s="120"/>
      <c r="M386" s="121" t="s">
        <v>655</v>
      </c>
      <c r="O386" s="10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27" t="str">
        <f>C385</f>
        <v>K02:31</v>
      </c>
      <c r="BE386" s="117"/>
      <c r="BF386" s="117"/>
      <c r="BG386" s="117"/>
      <c r="BH386" s="117"/>
      <c r="BI386" s="117"/>
      <c r="BJ386" s="117"/>
      <c r="BK386" s="117"/>
    </row>
    <row r="387" spans="1:104" ht="12.75">
      <c r="A387" s="108">
        <v>58</v>
      </c>
      <c r="B387" s="109" t="s">
        <v>660</v>
      </c>
      <c r="C387" s="110" t="s">
        <v>661</v>
      </c>
      <c r="D387" s="111" t="s">
        <v>555</v>
      </c>
      <c r="E387" s="112">
        <v>1</v>
      </c>
      <c r="F387" s="113"/>
      <c r="G387" s="114">
        <f>E387*F387</f>
        <v>0</v>
      </c>
      <c r="H387" s="115">
        <v>0.0650000000000546</v>
      </c>
      <c r="I387" s="116">
        <f>E387*H387</f>
        <v>0.0650000000000546</v>
      </c>
      <c r="J387" s="115"/>
      <c r="K387" s="116">
        <f>E387*J387</f>
        <v>0</v>
      </c>
      <c r="O387" s="107"/>
      <c r="Z387" s="117"/>
      <c r="AA387" s="117">
        <v>3</v>
      </c>
      <c r="AB387" s="117">
        <v>7</v>
      </c>
      <c r="AC387" s="117" t="s">
        <v>660</v>
      </c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CA387" s="117">
        <v>3</v>
      </c>
      <c r="CB387" s="117">
        <v>7</v>
      </c>
      <c r="CZ387" s="70">
        <v>2</v>
      </c>
    </row>
    <row r="388" spans="1:63" ht="12.75">
      <c r="A388" s="118"/>
      <c r="B388" s="119"/>
      <c r="C388" s="187" t="s">
        <v>655</v>
      </c>
      <c r="D388" s="188"/>
      <c r="E388" s="122">
        <v>1</v>
      </c>
      <c r="F388" s="123"/>
      <c r="G388" s="124"/>
      <c r="H388" s="125"/>
      <c r="I388" s="120"/>
      <c r="J388" s="126"/>
      <c r="K388" s="120"/>
      <c r="M388" s="121" t="s">
        <v>655</v>
      </c>
      <c r="O388" s="10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27" t="str">
        <f>C387</f>
        <v>Ventilátor nástěnný DN 120mm</v>
      </c>
      <c r="BE388" s="117"/>
      <c r="BF388" s="117"/>
      <c r="BG388" s="117"/>
      <c r="BH388" s="117"/>
      <c r="BI388" s="117"/>
      <c r="BJ388" s="117"/>
      <c r="BK388" s="117"/>
    </row>
    <row r="389" spans="1:104" ht="12.75">
      <c r="A389" s="108">
        <v>59</v>
      </c>
      <c r="B389" s="109" t="s">
        <v>662</v>
      </c>
      <c r="C389" s="110" t="s">
        <v>663</v>
      </c>
      <c r="D389" s="111" t="s">
        <v>555</v>
      </c>
      <c r="E389" s="112">
        <v>31</v>
      </c>
      <c r="F389" s="113"/>
      <c r="G389" s="114">
        <f>E389*F389</f>
        <v>0</v>
      </c>
      <c r="H389" s="115">
        <v>0.00130000000000052</v>
      </c>
      <c r="I389" s="116">
        <f>E389*H389</f>
        <v>0.040300000000016115</v>
      </c>
      <c r="J389" s="115"/>
      <c r="K389" s="116">
        <f>E389*J389</f>
        <v>0</v>
      </c>
      <c r="O389" s="107"/>
      <c r="Z389" s="117"/>
      <c r="AA389" s="117">
        <v>3</v>
      </c>
      <c r="AB389" s="117">
        <v>7</v>
      </c>
      <c r="AC389" s="117">
        <v>55341300</v>
      </c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CA389" s="117">
        <v>3</v>
      </c>
      <c r="CB389" s="117">
        <v>7</v>
      </c>
      <c r="CZ389" s="70">
        <v>2</v>
      </c>
    </row>
    <row r="390" spans="1:63" ht="12.75">
      <c r="A390" s="118"/>
      <c r="B390" s="119"/>
      <c r="C390" s="187" t="s">
        <v>659</v>
      </c>
      <c r="D390" s="188"/>
      <c r="E390" s="122">
        <v>31</v>
      </c>
      <c r="F390" s="123"/>
      <c r="G390" s="124"/>
      <c r="H390" s="125"/>
      <c r="I390" s="120"/>
      <c r="J390" s="126"/>
      <c r="K390" s="120"/>
      <c r="M390" s="121" t="s">
        <v>659</v>
      </c>
      <c r="O390" s="10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27" t="str">
        <f>C389</f>
        <v>Průvětrník s Al mřížkou 15 x 15 cm</v>
      </c>
      <c r="BE390" s="117"/>
      <c r="BF390" s="117"/>
      <c r="BG390" s="117"/>
      <c r="BH390" s="117"/>
      <c r="BI390" s="117"/>
      <c r="BJ390" s="117"/>
      <c r="BK390" s="117"/>
    </row>
    <row r="391" spans="1:104" ht="12.75">
      <c r="A391" s="108">
        <v>60</v>
      </c>
      <c r="B391" s="109" t="s">
        <v>664</v>
      </c>
      <c r="C391" s="110" t="s">
        <v>665</v>
      </c>
      <c r="D391" s="111" t="s">
        <v>555</v>
      </c>
      <c r="E391" s="112">
        <v>6</v>
      </c>
      <c r="F391" s="113"/>
      <c r="G391" s="114">
        <f>E391*F391</f>
        <v>0</v>
      </c>
      <c r="H391" s="115">
        <v>0.000399999999999956</v>
      </c>
      <c r="I391" s="116">
        <f>E391*H391</f>
        <v>0.002399999999999736</v>
      </c>
      <c r="J391" s="115"/>
      <c r="K391" s="116">
        <f>E391*J391</f>
        <v>0</v>
      </c>
      <c r="O391" s="107"/>
      <c r="Z391" s="117"/>
      <c r="AA391" s="117">
        <v>12</v>
      </c>
      <c r="AB391" s="117">
        <v>1</v>
      </c>
      <c r="AC391" s="117">
        <v>57</v>
      </c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CA391" s="117">
        <v>12</v>
      </c>
      <c r="CB391" s="117">
        <v>1</v>
      </c>
      <c r="CZ391" s="70">
        <v>2</v>
      </c>
    </row>
    <row r="392" spans="1:63" ht="12.75">
      <c r="A392" s="118"/>
      <c r="B392" s="119"/>
      <c r="C392" s="187" t="s">
        <v>658</v>
      </c>
      <c r="D392" s="188"/>
      <c r="E392" s="122">
        <v>6</v>
      </c>
      <c r="F392" s="123"/>
      <c r="G392" s="124"/>
      <c r="H392" s="125"/>
      <c r="I392" s="120"/>
      <c r="J392" s="126"/>
      <c r="K392" s="120"/>
      <c r="M392" s="121" t="s">
        <v>658</v>
      </c>
      <c r="O392" s="10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27" t="str">
        <f>C391</f>
        <v>Mřížka 4hranná vel.150x150</v>
      </c>
      <c r="BE392" s="117"/>
      <c r="BF392" s="117"/>
      <c r="BG392" s="117"/>
      <c r="BH392" s="117"/>
      <c r="BI392" s="117"/>
      <c r="BJ392" s="117"/>
      <c r="BK392" s="117"/>
    </row>
    <row r="393" spans="1:104" ht="12.75">
      <c r="A393" s="108">
        <v>61</v>
      </c>
      <c r="B393" s="109" t="s">
        <v>666</v>
      </c>
      <c r="C393" s="110" t="s">
        <v>667</v>
      </c>
      <c r="D393" s="111" t="s">
        <v>555</v>
      </c>
      <c r="E393" s="112">
        <v>1</v>
      </c>
      <c r="F393" s="113"/>
      <c r="G393" s="114">
        <f>E393*F393</f>
        <v>0</v>
      </c>
      <c r="H393" s="115">
        <v>0.000399999999999956</v>
      </c>
      <c r="I393" s="116">
        <f>E393*H393</f>
        <v>0.000399999999999956</v>
      </c>
      <c r="J393" s="115"/>
      <c r="K393" s="116">
        <f>E393*J393</f>
        <v>0</v>
      </c>
      <c r="O393" s="107"/>
      <c r="Z393" s="117"/>
      <c r="AA393" s="117">
        <v>12</v>
      </c>
      <c r="AB393" s="117">
        <v>1</v>
      </c>
      <c r="AC393" s="117">
        <v>58</v>
      </c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CA393" s="117">
        <v>12</v>
      </c>
      <c r="CB393" s="117">
        <v>1</v>
      </c>
      <c r="CZ393" s="70">
        <v>2</v>
      </c>
    </row>
    <row r="394" spans="1:63" ht="12.75">
      <c r="A394" s="118"/>
      <c r="B394" s="119"/>
      <c r="C394" s="187" t="s">
        <v>652</v>
      </c>
      <c r="D394" s="188"/>
      <c r="E394" s="122">
        <v>1</v>
      </c>
      <c r="F394" s="123"/>
      <c r="G394" s="124"/>
      <c r="H394" s="125"/>
      <c r="I394" s="120"/>
      <c r="J394" s="126"/>
      <c r="K394" s="120"/>
      <c r="M394" s="121" t="s">
        <v>652</v>
      </c>
      <c r="O394" s="10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27" t="str">
        <f>C393</f>
        <v>Zpěňovací požární větrací mřížka 200/400mm EI 30-C/DP1</v>
      </c>
      <c r="BE394" s="117"/>
      <c r="BF394" s="117"/>
      <c r="BG394" s="117"/>
      <c r="BH394" s="117"/>
      <c r="BI394" s="117"/>
      <c r="BJ394" s="117"/>
      <c r="BK394" s="117"/>
    </row>
    <row r="395" spans="1:104" ht="12.75">
      <c r="A395" s="108">
        <v>62</v>
      </c>
      <c r="B395" s="109" t="s">
        <v>668</v>
      </c>
      <c r="C395" s="110" t="s">
        <v>669</v>
      </c>
      <c r="D395" s="111" t="s">
        <v>532</v>
      </c>
      <c r="E395" s="112">
        <v>0.10924000000007</v>
      </c>
      <c r="F395" s="113"/>
      <c r="G395" s="114">
        <f>E395*F395</f>
        <v>0</v>
      </c>
      <c r="H395" s="115">
        <v>0</v>
      </c>
      <c r="I395" s="116">
        <f>E395*H395</f>
        <v>0</v>
      </c>
      <c r="J395" s="115"/>
      <c r="K395" s="116">
        <f>E395*J395</f>
        <v>0</v>
      </c>
      <c r="O395" s="107"/>
      <c r="Z395" s="117"/>
      <c r="AA395" s="117">
        <v>7</v>
      </c>
      <c r="AB395" s="117">
        <v>1001</v>
      </c>
      <c r="AC395" s="117">
        <v>5</v>
      </c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CA395" s="117">
        <v>7</v>
      </c>
      <c r="CB395" s="117">
        <v>1001</v>
      </c>
      <c r="CZ395" s="70">
        <v>2</v>
      </c>
    </row>
    <row r="396" spans="1:63" ht="12.75">
      <c r="A396" s="128" t="s">
        <v>427</v>
      </c>
      <c r="B396" s="129" t="s">
        <v>648</v>
      </c>
      <c r="C396" s="130" t="s">
        <v>649</v>
      </c>
      <c r="D396" s="131"/>
      <c r="E396" s="132"/>
      <c r="F396" s="132"/>
      <c r="G396" s="133">
        <f>SUM(G378:G395)</f>
        <v>0</v>
      </c>
      <c r="H396" s="134"/>
      <c r="I396" s="135">
        <f>SUM(I378:I395)</f>
        <v>0.10924000000007049</v>
      </c>
      <c r="J396" s="136"/>
      <c r="K396" s="135">
        <f>SUM(K378:K395)</f>
        <v>0</v>
      </c>
      <c r="O396" s="107"/>
      <c r="X396" s="137">
        <f>K396</f>
        <v>0</v>
      </c>
      <c r="Y396" s="137">
        <f>I396</f>
        <v>0.10924000000007049</v>
      </c>
      <c r="Z396" s="138">
        <f>G396</f>
        <v>0</v>
      </c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39"/>
      <c r="BB396" s="139"/>
      <c r="BC396" s="139"/>
      <c r="BD396" s="139"/>
      <c r="BE396" s="139"/>
      <c r="BF396" s="139"/>
      <c r="BG396" s="117"/>
      <c r="BH396" s="117"/>
      <c r="BI396" s="117"/>
      <c r="BJ396" s="117"/>
      <c r="BK396" s="117"/>
    </row>
    <row r="397" spans="1:15" ht="14.25" customHeight="1">
      <c r="A397" s="97" t="s">
        <v>422</v>
      </c>
      <c r="B397" s="98" t="s">
        <v>670</v>
      </c>
      <c r="C397" s="99" t="s">
        <v>671</v>
      </c>
      <c r="D397" s="100"/>
      <c r="E397" s="101"/>
      <c r="F397" s="101"/>
      <c r="G397" s="102"/>
      <c r="H397" s="103"/>
      <c r="I397" s="104"/>
      <c r="J397" s="105"/>
      <c r="K397" s="106"/>
      <c r="O397" s="107"/>
    </row>
    <row r="398" spans="1:104" ht="12.75">
      <c r="A398" s="108">
        <v>63</v>
      </c>
      <c r="B398" s="109" t="s">
        <v>672</v>
      </c>
      <c r="C398" s="110" t="s">
        <v>673</v>
      </c>
      <c r="D398" s="111" t="s">
        <v>542</v>
      </c>
      <c r="E398" s="112">
        <v>97</v>
      </c>
      <c r="F398" s="113"/>
      <c r="G398" s="114">
        <f>E398*F398</f>
        <v>0</v>
      </c>
      <c r="H398" s="115">
        <v>0.000440000000000218</v>
      </c>
      <c r="I398" s="116">
        <f>E398*H398</f>
        <v>0.042680000000021145</v>
      </c>
      <c r="J398" s="115">
        <v>0</v>
      </c>
      <c r="K398" s="116">
        <f>E398*J398</f>
        <v>0</v>
      </c>
      <c r="O398" s="107"/>
      <c r="Z398" s="117"/>
      <c r="AA398" s="117">
        <v>1</v>
      </c>
      <c r="AB398" s="117">
        <v>7</v>
      </c>
      <c r="AC398" s="117">
        <v>7</v>
      </c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CA398" s="117">
        <v>1</v>
      </c>
      <c r="CB398" s="117">
        <v>7</v>
      </c>
      <c r="CZ398" s="70">
        <v>2</v>
      </c>
    </row>
    <row r="399" spans="1:63" ht="12.75">
      <c r="A399" s="118"/>
      <c r="B399" s="119"/>
      <c r="C399" s="187" t="s">
        <v>543</v>
      </c>
      <c r="D399" s="188"/>
      <c r="E399" s="122">
        <v>10</v>
      </c>
      <c r="F399" s="123"/>
      <c r="G399" s="124"/>
      <c r="H399" s="125"/>
      <c r="I399" s="120"/>
      <c r="J399" s="126"/>
      <c r="K399" s="120"/>
      <c r="M399" s="121" t="s">
        <v>543</v>
      </c>
      <c r="O399" s="10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27" t="str">
        <f aca="true" t="shared" si="13" ref="BD399:BD408">C398</f>
        <v>Obklad soklíků keram.rovných, tmel,výška 10 cm</v>
      </c>
      <c r="BE399" s="117"/>
      <c r="BF399" s="117"/>
      <c r="BG399" s="117"/>
      <c r="BH399" s="117"/>
      <c r="BI399" s="117"/>
      <c r="BJ399" s="117"/>
      <c r="BK399" s="117"/>
    </row>
    <row r="400" spans="1:63" ht="12.75">
      <c r="A400" s="118"/>
      <c r="B400" s="119"/>
      <c r="C400" s="187" t="s">
        <v>544</v>
      </c>
      <c r="D400" s="188"/>
      <c r="E400" s="122">
        <v>0.9</v>
      </c>
      <c r="F400" s="123"/>
      <c r="G400" s="124"/>
      <c r="H400" s="125"/>
      <c r="I400" s="120"/>
      <c r="J400" s="126"/>
      <c r="K400" s="120"/>
      <c r="M400" s="121" t="s">
        <v>544</v>
      </c>
      <c r="O400" s="10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27" t="str">
        <f t="shared" si="13"/>
        <v>m.č. 106 : 10,0</v>
      </c>
      <c r="BE400" s="117"/>
      <c r="BF400" s="117"/>
      <c r="BG400" s="117"/>
      <c r="BH400" s="117"/>
      <c r="BI400" s="117"/>
      <c r="BJ400" s="117"/>
      <c r="BK400" s="117"/>
    </row>
    <row r="401" spans="1:63" ht="12.75">
      <c r="A401" s="118"/>
      <c r="B401" s="119"/>
      <c r="C401" s="187" t="s">
        <v>545</v>
      </c>
      <c r="D401" s="188"/>
      <c r="E401" s="122">
        <v>13.1</v>
      </c>
      <c r="F401" s="123"/>
      <c r="G401" s="124"/>
      <c r="H401" s="125"/>
      <c r="I401" s="120"/>
      <c r="J401" s="126"/>
      <c r="K401" s="120"/>
      <c r="M401" s="121" t="s">
        <v>545</v>
      </c>
      <c r="O401" s="10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27" t="str">
        <f t="shared" si="13"/>
        <v>m.č. 107 : 0,9</v>
      </c>
      <c r="BE401" s="117"/>
      <c r="BF401" s="117"/>
      <c r="BG401" s="117"/>
      <c r="BH401" s="117"/>
      <c r="BI401" s="117"/>
      <c r="BJ401" s="117"/>
      <c r="BK401" s="117"/>
    </row>
    <row r="402" spans="1:63" ht="12.75">
      <c r="A402" s="118"/>
      <c r="B402" s="119"/>
      <c r="C402" s="187" t="s">
        <v>546</v>
      </c>
      <c r="D402" s="188"/>
      <c r="E402" s="122">
        <v>21.55</v>
      </c>
      <c r="F402" s="123"/>
      <c r="G402" s="124"/>
      <c r="H402" s="125"/>
      <c r="I402" s="120"/>
      <c r="J402" s="126"/>
      <c r="K402" s="120"/>
      <c r="M402" s="121" t="s">
        <v>546</v>
      </c>
      <c r="O402" s="10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27" t="str">
        <f t="shared" si="13"/>
        <v>m.č. 108 : 13,1</v>
      </c>
      <c r="BE402" s="117"/>
      <c r="BF402" s="117"/>
      <c r="BG402" s="117"/>
      <c r="BH402" s="117"/>
      <c r="BI402" s="117"/>
      <c r="BJ402" s="117"/>
      <c r="BK402" s="117"/>
    </row>
    <row r="403" spans="1:63" ht="12.75">
      <c r="A403" s="118"/>
      <c r="B403" s="119"/>
      <c r="C403" s="187" t="s">
        <v>547</v>
      </c>
      <c r="D403" s="188"/>
      <c r="E403" s="122">
        <v>24.2</v>
      </c>
      <c r="F403" s="123"/>
      <c r="G403" s="124"/>
      <c r="H403" s="125"/>
      <c r="I403" s="120"/>
      <c r="J403" s="126"/>
      <c r="K403" s="120"/>
      <c r="M403" s="121" t="s">
        <v>547</v>
      </c>
      <c r="O403" s="10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27" t="str">
        <f t="shared" si="13"/>
        <v>m.č. 109 : 21,55</v>
      </c>
      <c r="BE403" s="117"/>
      <c r="BF403" s="117"/>
      <c r="BG403" s="117"/>
      <c r="BH403" s="117"/>
      <c r="BI403" s="117"/>
      <c r="BJ403" s="117"/>
      <c r="BK403" s="117"/>
    </row>
    <row r="404" spans="1:63" ht="12.75">
      <c r="A404" s="118"/>
      <c r="B404" s="119"/>
      <c r="C404" s="187" t="s">
        <v>548</v>
      </c>
      <c r="D404" s="188"/>
      <c r="E404" s="122">
        <v>6</v>
      </c>
      <c r="F404" s="123"/>
      <c r="G404" s="124"/>
      <c r="H404" s="125"/>
      <c r="I404" s="120"/>
      <c r="J404" s="126"/>
      <c r="K404" s="120"/>
      <c r="M404" s="121" t="s">
        <v>548</v>
      </c>
      <c r="O404" s="10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27" t="str">
        <f t="shared" si="13"/>
        <v>m.č. 110 : 24,2</v>
      </c>
      <c r="BE404" s="117"/>
      <c r="BF404" s="117"/>
      <c r="BG404" s="117"/>
      <c r="BH404" s="117"/>
      <c r="BI404" s="117"/>
      <c r="BJ404" s="117"/>
      <c r="BK404" s="117"/>
    </row>
    <row r="405" spans="1:63" ht="12.75">
      <c r="A405" s="118"/>
      <c r="B405" s="119"/>
      <c r="C405" s="187" t="s">
        <v>549</v>
      </c>
      <c r="D405" s="188"/>
      <c r="E405" s="122">
        <v>2.1</v>
      </c>
      <c r="F405" s="123"/>
      <c r="G405" s="124"/>
      <c r="H405" s="125"/>
      <c r="I405" s="120"/>
      <c r="J405" s="126"/>
      <c r="K405" s="120"/>
      <c r="M405" s="121" t="s">
        <v>549</v>
      </c>
      <c r="O405" s="10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27" t="str">
        <f t="shared" si="13"/>
        <v>m.č. 111 : 6,0</v>
      </c>
      <c r="BE405" s="117"/>
      <c r="BF405" s="117"/>
      <c r="BG405" s="117"/>
      <c r="BH405" s="117"/>
      <c r="BI405" s="117"/>
      <c r="BJ405" s="117"/>
      <c r="BK405" s="117"/>
    </row>
    <row r="406" spans="1:63" ht="12.75">
      <c r="A406" s="118"/>
      <c r="B406" s="119"/>
      <c r="C406" s="187" t="s">
        <v>550</v>
      </c>
      <c r="D406" s="188"/>
      <c r="E406" s="122">
        <v>13.8</v>
      </c>
      <c r="F406" s="123"/>
      <c r="G406" s="124"/>
      <c r="H406" s="125"/>
      <c r="I406" s="120"/>
      <c r="J406" s="126"/>
      <c r="K406" s="120"/>
      <c r="M406" s="121" t="s">
        <v>550</v>
      </c>
      <c r="O406" s="10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27" t="str">
        <f t="shared" si="13"/>
        <v>m.č. 112 : 2,1</v>
      </c>
      <c r="BE406" s="117"/>
      <c r="BF406" s="117"/>
      <c r="BG406" s="117"/>
      <c r="BH406" s="117"/>
      <c r="BI406" s="117"/>
      <c r="BJ406" s="117"/>
      <c r="BK406" s="117"/>
    </row>
    <row r="407" spans="1:63" ht="12.75">
      <c r="A407" s="118"/>
      <c r="B407" s="119"/>
      <c r="C407" s="187" t="s">
        <v>551</v>
      </c>
      <c r="D407" s="188"/>
      <c r="E407" s="122">
        <v>4.5</v>
      </c>
      <c r="F407" s="123"/>
      <c r="G407" s="124"/>
      <c r="H407" s="125"/>
      <c r="I407" s="120"/>
      <c r="J407" s="126"/>
      <c r="K407" s="120"/>
      <c r="M407" s="121" t="s">
        <v>551</v>
      </c>
      <c r="O407" s="10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27" t="str">
        <f t="shared" si="13"/>
        <v>m.č. 122 : 13,8</v>
      </c>
      <c r="BE407" s="117"/>
      <c r="BF407" s="117"/>
      <c r="BG407" s="117"/>
      <c r="BH407" s="117"/>
      <c r="BI407" s="117"/>
      <c r="BJ407" s="117"/>
      <c r="BK407" s="117"/>
    </row>
    <row r="408" spans="1:63" ht="12.75">
      <c r="A408" s="118"/>
      <c r="B408" s="119"/>
      <c r="C408" s="187" t="s">
        <v>552</v>
      </c>
      <c r="D408" s="188"/>
      <c r="E408" s="122">
        <v>0.85</v>
      </c>
      <c r="F408" s="123"/>
      <c r="G408" s="124"/>
      <c r="H408" s="125"/>
      <c r="I408" s="120"/>
      <c r="J408" s="126"/>
      <c r="K408" s="120"/>
      <c r="M408" s="121" t="s">
        <v>552</v>
      </c>
      <c r="O408" s="10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27" t="str">
        <f t="shared" si="13"/>
        <v>m.č. 123 : 4,5</v>
      </c>
      <c r="BE408" s="117"/>
      <c r="BF408" s="117"/>
      <c r="BG408" s="117"/>
      <c r="BH408" s="117"/>
      <c r="BI408" s="117"/>
      <c r="BJ408" s="117"/>
      <c r="BK408" s="117"/>
    </row>
    <row r="409" spans="1:104" ht="12.75">
      <c r="A409" s="108">
        <v>64</v>
      </c>
      <c r="B409" s="109" t="s">
        <v>674</v>
      </c>
      <c r="C409" s="110" t="s">
        <v>675</v>
      </c>
      <c r="D409" s="111" t="s">
        <v>542</v>
      </c>
      <c r="E409" s="112">
        <v>97</v>
      </c>
      <c r="F409" s="113"/>
      <c r="G409" s="114">
        <f>E409*F409</f>
        <v>0</v>
      </c>
      <c r="H409" s="115">
        <v>0</v>
      </c>
      <c r="I409" s="116">
        <f>E409*H409</f>
        <v>0</v>
      </c>
      <c r="J409" s="115">
        <v>0</v>
      </c>
      <c r="K409" s="116">
        <f>E409*J409</f>
        <v>0</v>
      </c>
      <c r="O409" s="107"/>
      <c r="Z409" s="117"/>
      <c r="AA409" s="117">
        <v>1</v>
      </c>
      <c r="AB409" s="117">
        <v>7</v>
      </c>
      <c r="AC409" s="117">
        <v>7</v>
      </c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CA409" s="117">
        <v>1</v>
      </c>
      <c r="CB409" s="117">
        <v>7</v>
      </c>
      <c r="CZ409" s="70">
        <v>2</v>
      </c>
    </row>
    <row r="410" spans="1:63" ht="12.75">
      <c r="A410" s="118"/>
      <c r="B410" s="119"/>
      <c r="C410" s="187" t="s">
        <v>543</v>
      </c>
      <c r="D410" s="188"/>
      <c r="E410" s="122">
        <v>10</v>
      </c>
      <c r="F410" s="123"/>
      <c r="G410" s="124"/>
      <c r="H410" s="125"/>
      <c r="I410" s="120"/>
      <c r="J410" s="126"/>
      <c r="K410" s="120"/>
      <c r="M410" s="121" t="s">
        <v>543</v>
      </c>
      <c r="O410" s="10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27" t="str">
        <f aca="true" t="shared" si="14" ref="BD410:BD419">C409</f>
        <v>Řezání dlaždic keramických pro soklíky</v>
      </c>
      <c r="BE410" s="117"/>
      <c r="BF410" s="117"/>
      <c r="BG410" s="117"/>
      <c r="BH410" s="117"/>
      <c r="BI410" s="117"/>
      <c r="BJ410" s="117"/>
      <c r="BK410" s="117"/>
    </row>
    <row r="411" spans="1:63" ht="12.75">
      <c r="A411" s="118"/>
      <c r="B411" s="119"/>
      <c r="C411" s="187" t="s">
        <v>544</v>
      </c>
      <c r="D411" s="188"/>
      <c r="E411" s="122">
        <v>0.9</v>
      </c>
      <c r="F411" s="123"/>
      <c r="G411" s="124"/>
      <c r="H411" s="125"/>
      <c r="I411" s="120"/>
      <c r="J411" s="126"/>
      <c r="K411" s="120"/>
      <c r="M411" s="121" t="s">
        <v>544</v>
      </c>
      <c r="O411" s="10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27" t="str">
        <f t="shared" si="14"/>
        <v>m.č. 106 : 10,0</v>
      </c>
      <c r="BE411" s="117"/>
      <c r="BF411" s="117"/>
      <c r="BG411" s="117"/>
      <c r="BH411" s="117"/>
      <c r="BI411" s="117"/>
      <c r="BJ411" s="117"/>
      <c r="BK411" s="117"/>
    </row>
    <row r="412" spans="1:63" ht="12.75">
      <c r="A412" s="118"/>
      <c r="B412" s="119"/>
      <c r="C412" s="187" t="s">
        <v>545</v>
      </c>
      <c r="D412" s="188"/>
      <c r="E412" s="122">
        <v>13.1</v>
      </c>
      <c r="F412" s="123"/>
      <c r="G412" s="124"/>
      <c r="H412" s="125"/>
      <c r="I412" s="120"/>
      <c r="J412" s="126"/>
      <c r="K412" s="120"/>
      <c r="M412" s="121" t="s">
        <v>545</v>
      </c>
      <c r="O412" s="10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27" t="str">
        <f t="shared" si="14"/>
        <v>m.č. 107 : 0,9</v>
      </c>
      <c r="BE412" s="117"/>
      <c r="BF412" s="117"/>
      <c r="BG412" s="117"/>
      <c r="BH412" s="117"/>
      <c r="BI412" s="117"/>
      <c r="BJ412" s="117"/>
      <c r="BK412" s="117"/>
    </row>
    <row r="413" spans="1:63" ht="12.75">
      <c r="A413" s="118"/>
      <c r="B413" s="119"/>
      <c r="C413" s="187" t="s">
        <v>546</v>
      </c>
      <c r="D413" s="188"/>
      <c r="E413" s="122">
        <v>21.55</v>
      </c>
      <c r="F413" s="123"/>
      <c r="G413" s="124"/>
      <c r="H413" s="125"/>
      <c r="I413" s="120"/>
      <c r="J413" s="126"/>
      <c r="K413" s="120"/>
      <c r="M413" s="121" t="s">
        <v>546</v>
      </c>
      <c r="O413" s="10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27" t="str">
        <f t="shared" si="14"/>
        <v>m.č. 108 : 13,1</v>
      </c>
      <c r="BE413" s="117"/>
      <c r="BF413" s="117"/>
      <c r="BG413" s="117"/>
      <c r="BH413" s="117"/>
      <c r="BI413" s="117"/>
      <c r="BJ413" s="117"/>
      <c r="BK413" s="117"/>
    </row>
    <row r="414" spans="1:63" ht="12.75">
      <c r="A414" s="118"/>
      <c r="B414" s="119"/>
      <c r="C414" s="187" t="s">
        <v>547</v>
      </c>
      <c r="D414" s="188"/>
      <c r="E414" s="122">
        <v>24.2</v>
      </c>
      <c r="F414" s="123"/>
      <c r="G414" s="124"/>
      <c r="H414" s="125"/>
      <c r="I414" s="120"/>
      <c r="J414" s="126"/>
      <c r="K414" s="120"/>
      <c r="M414" s="121" t="s">
        <v>547</v>
      </c>
      <c r="O414" s="10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27" t="str">
        <f t="shared" si="14"/>
        <v>m.č. 109 : 21,55</v>
      </c>
      <c r="BE414" s="117"/>
      <c r="BF414" s="117"/>
      <c r="BG414" s="117"/>
      <c r="BH414" s="117"/>
      <c r="BI414" s="117"/>
      <c r="BJ414" s="117"/>
      <c r="BK414" s="117"/>
    </row>
    <row r="415" spans="1:63" ht="12.75">
      <c r="A415" s="118"/>
      <c r="B415" s="119"/>
      <c r="C415" s="187" t="s">
        <v>548</v>
      </c>
      <c r="D415" s="188"/>
      <c r="E415" s="122">
        <v>6</v>
      </c>
      <c r="F415" s="123"/>
      <c r="G415" s="124"/>
      <c r="H415" s="125"/>
      <c r="I415" s="120"/>
      <c r="J415" s="126"/>
      <c r="K415" s="120"/>
      <c r="M415" s="121" t="s">
        <v>548</v>
      </c>
      <c r="O415" s="10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27" t="str">
        <f t="shared" si="14"/>
        <v>m.č. 110 : 24,2</v>
      </c>
      <c r="BE415" s="117"/>
      <c r="BF415" s="117"/>
      <c r="BG415" s="117"/>
      <c r="BH415" s="117"/>
      <c r="BI415" s="117"/>
      <c r="BJ415" s="117"/>
      <c r="BK415" s="117"/>
    </row>
    <row r="416" spans="1:63" ht="12.75">
      <c r="A416" s="118"/>
      <c r="B416" s="119"/>
      <c r="C416" s="187" t="s">
        <v>549</v>
      </c>
      <c r="D416" s="188"/>
      <c r="E416" s="122">
        <v>2.1</v>
      </c>
      <c r="F416" s="123"/>
      <c r="G416" s="124"/>
      <c r="H416" s="125"/>
      <c r="I416" s="120"/>
      <c r="J416" s="126"/>
      <c r="K416" s="120"/>
      <c r="M416" s="121" t="s">
        <v>549</v>
      </c>
      <c r="O416" s="10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27" t="str">
        <f t="shared" si="14"/>
        <v>m.č. 111 : 6,0</v>
      </c>
      <c r="BE416" s="117"/>
      <c r="BF416" s="117"/>
      <c r="BG416" s="117"/>
      <c r="BH416" s="117"/>
      <c r="BI416" s="117"/>
      <c r="BJ416" s="117"/>
      <c r="BK416" s="117"/>
    </row>
    <row r="417" spans="1:63" ht="12.75">
      <c r="A417" s="118"/>
      <c r="B417" s="119"/>
      <c r="C417" s="187" t="s">
        <v>550</v>
      </c>
      <c r="D417" s="188"/>
      <c r="E417" s="122">
        <v>13.8</v>
      </c>
      <c r="F417" s="123"/>
      <c r="G417" s="124"/>
      <c r="H417" s="125"/>
      <c r="I417" s="120"/>
      <c r="J417" s="126"/>
      <c r="K417" s="120"/>
      <c r="M417" s="121" t="s">
        <v>550</v>
      </c>
      <c r="O417" s="10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27" t="str">
        <f t="shared" si="14"/>
        <v>m.č. 112 : 2,1</v>
      </c>
      <c r="BE417" s="117"/>
      <c r="BF417" s="117"/>
      <c r="BG417" s="117"/>
      <c r="BH417" s="117"/>
      <c r="BI417" s="117"/>
      <c r="BJ417" s="117"/>
      <c r="BK417" s="117"/>
    </row>
    <row r="418" spans="1:63" ht="12.75">
      <c r="A418" s="118"/>
      <c r="B418" s="119"/>
      <c r="C418" s="187" t="s">
        <v>551</v>
      </c>
      <c r="D418" s="188"/>
      <c r="E418" s="122">
        <v>4.5</v>
      </c>
      <c r="F418" s="123"/>
      <c r="G418" s="124"/>
      <c r="H418" s="125"/>
      <c r="I418" s="120"/>
      <c r="J418" s="126"/>
      <c r="K418" s="120"/>
      <c r="M418" s="121" t="s">
        <v>551</v>
      </c>
      <c r="O418" s="10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27" t="str">
        <f t="shared" si="14"/>
        <v>m.č. 122 : 13,8</v>
      </c>
      <c r="BE418" s="117"/>
      <c r="BF418" s="117"/>
      <c r="BG418" s="117"/>
      <c r="BH418" s="117"/>
      <c r="BI418" s="117"/>
      <c r="BJ418" s="117"/>
      <c r="BK418" s="117"/>
    </row>
    <row r="419" spans="1:63" ht="12.75">
      <c r="A419" s="118"/>
      <c r="B419" s="119"/>
      <c r="C419" s="187" t="s">
        <v>552</v>
      </c>
      <c r="D419" s="188"/>
      <c r="E419" s="122">
        <v>0.85</v>
      </c>
      <c r="F419" s="123"/>
      <c r="G419" s="124"/>
      <c r="H419" s="125"/>
      <c r="I419" s="120"/>
      <c r="J419" s="126"/>
      <c r="K419" s="120"/>
      <c r="M419" s="121" t="s">
        <v>552</v>
      </c>
      <c r="O419" s="10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27" t="str">
        <f t="shared" si="14"/>
        <v>m.č. 123 : 4,5</v>
      </c>
      <c r="BE419" s="117"/>
      <c r="BF419" s="117"/>
      <c r="BG419" s="117"/>
      <c r="BH419" s="117"/>
      <c r="BI419" s="117"/>
      <c r="BJ419" s="117"/>
      <c r="BK419" s="117"/>
    </row>
    <row r="420" spans="1:104" ht="12.75">
      <c r="A420" s="108">
        <v>65</v>
      </c>
      <c r="B420" s="109" t="s">
        <v>676</v>
      </c>
      <c r="C420" s="110" t="s">
        <v>677</v>
      </c>
      <c r="D420" s="111" t="s">
        <v>532</v>
      </c>
      <c r="E420" s="112">
        <v>0.0426800000000211</v>
      </c>
      <c r="F420" s="113"/>
      <c r="G420" s="114">
        <f>E420*F420</f>
        <v>0</v>
      </c>
      <c r="H420" s="115">
        <v>0</v>
      </c>
      <c r="I420" s="116">
        <f>E420*H420</f>
        <v>0</v>
      </c>
      <c r="J420" s="115"/>
      <c r="K420" s="116">
        <f>E420*J420</f>
        <v>0</v>
      </c>
      <c r="O420" s="107"/>
      <c r="Z420" s="117"/>
      <c r="AA420" s="117">
        <v>7</v>
      </c>
      <c r="AB420" s="117">
        <v>1001</v>
      </c>
      <c r="AC420" s="117">
        <v>5</v>
      </c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CA420" s="117">
        <v>7</v>
      </c>
      <c r="CB420" s="117">
        <v>1001</v>
      </c>
      <c r="CZ420" s="70">
        <v>2</v>
      </c>
    </row>
    <row r="421" spans="1:63" ht="12.75">
      <c r="A421" s="128" t="s">
        <v>427</v>
      </c>
      <c r="B421" s="129" t="s">
        <v>670</v>
      </c>
      <c r="C421" s="130" t="s">
        <v>671</v>
      </c>
      <c r="D421" s="131"/>
      <c r="E421" s="132"/>
      <c r="F421" s="132"/>
      <c r="G421" s="133">
        <f>SUM(G397:G420)</f>
        <v>0</v>
      </c>
      <c r="H421" s="134"/>
      <c r="I421" s="135">
        <f>SUM(I397:I420)</f>
        <v>0.042680000000021145</v>
      </c>
      <c r="J421" s="136"/>
      <c r="K421" s="135">
        <f>SUM(K397:K420)</f>
        <v>0</v>
      </c>
      <c r="O421" s="107"/>
      <c r="X421" s="137">
        <f>K421</f>
        <v>0</v>
      </c>
      <c r="Y421" s="137">
        <f>I421</f>
        <v>0.042680000000021145</v>
      </c>
      <c r="Z421" s="138">
        <f>G421</f>
        <v>0</v>
      </c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39"/>
      <c r="BB421" s="139"/>
      <c r="BC421" s="139"/>
      <c r="BD421" s="139"/>
      <c r="BE421" s="139"/>
      <c r="BF421" s="139"/>
      <c r="BG421" s="117"/>
      <c r="BH421" s="117"/>
      <c r="BI421" s="117"/>
      <c r="BJ421" s="117"/>
      <c r="BK421" s="117"/>
    </row>
    <row r="422" spans="1:15" ht="14.25" customHeight="1">
      <c r="A422" s="97" t="s">
        <v>422</v>
      </c>
      <c r="B422" s="98" t="s">
        <v>678</v>
      </c>
      <c r="C422" s="99" t="s">
        <v>679</v>
      </c>
      <c r="D422" s="100"/>
      <c r="E422" s="101"/>
      <c r="F422" s="101"/>
      <c r="G422" s="102"/>
      <c r="H422" s="103"/>
      <c r="I422" s="104"/>
      <c r="J422" s="105"/>
      <c r="K422" s="106"/>
      <c r="O422" s="107"/>
    </row>
    <row r="423" spans="1:104" ht="12.75">
      <c r="A423" s="108">
        <v>66</v>
      </c>
      <c r="B423" s="109" t="s">
        <v>680</v>
      </c>
      <c r="C423" s="110" t="s">
        <v>681</v>
      </c>
      <c r="D423" s="111" t="s">
        <v>542</v>
      </c>
      <c r="E423" s="112">
        <v>62.706</v>
      </c>
      <c r="F423" s="113"/>
      <c r="G423" s="114">
        <f>E423*F423</f>
        <v>0</v>
      </c>
      <c r="H423" s="115">
        <v>0</v>
      </c>
      <c r="I423" s="116">
        <f>E423*H423</f>
        <v>0</v>
      </c>
      <c r="J423" s="115">
        <v>0</v>
      </c>
      <c r="K423" s="116">
        <f>E423*J423</f>
        <v>0</v>
      </c>
      <c r="O423" s="107"/>
      <c r="Z423" s="117"/>
      <c r="AA423" s="117">
        <v>1</v>
      </c>
      <c r="AB423" s="117">
        <v>7</v>
      </c>
      <c r="AC423" s="117">
        <v>7</v>
      </c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CA423" s="117">
        <v>1</v>
      </c>
      <c r="CB423" s="117">
        <v>7</v>
      </c>
      <c r="CZ423" s="70">
        <v>2</v>
      </c>
    </row>
    <row r="424" spans="1:63" ht="12.75">
      <c r="A424" s="118"/>
      <c r="B424" s="119"/>
      <c r="C424" s="187" t="s">
        <v>682</v>
      </c>
      <c r="D424" s="188"/>
      <c r="E424" s="122">
        <v>26.17</v>
      </c>
      <c r="F424" s="123"/>
      <c r="G424" s="124"/>
      <c r="H424" s="125"/>
      <c r="I424" s="120"/>
      <c r="J424" s="126"/>
      <c r="K424" s="120"/>
      <c r="M424" s="121" t="s">
        <v>682</v>
      </c>
      <c r="O424" s="10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27" t="str">
        <f>C423</f>
        <v>Demontáž soklíků nebo lišt</v>
      </c>
      <c r="BE424" s="117"/>
      <c r="BF424" s="117"/>
      <c r="BG424" s="117"/>
      <c r="BH424" s="117"/>
      <c r="BI424" s="117"/>
      <c r="BJ424" s="117"/>
      <c r="BK424" s="117"/>
    </row>
    <row r="425" spans="1:63" ht="12.75">
      <c r="A425" s="118"/>
      <c r="B425" s="119"/>
      <c r="C425" s="187" t="s">
        <v>683</v>
      </c>
      <c r="D425" s="188"/>
      <c r="E425" s="122">
        <v>23.916</v>
      </c>
      <c r="F425" s="123"/>
      <c r="G425" s="124"/>
      <c r="H425" s="125"/>
      <c r="I425" s="120"/>
      <c r="J425" s="126"/>
      <c r="K425" s="120"/>
      <c r="M425" s="121" t="s">
        <v>683</v>
      </c>
      <c r="O425" s="10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27" t="str">
        <f>C424</f>
        <v>m.č. 108:7,91+7,434+5,02+5,106+4*0,4+2*0,6-2,1</v>
      </c>
      <c r="BE425" s="117"/>
      <c r="BF425" s="117"/>
      <c r="BG425" s="117"/>
      <c r="BH425" s="117"/>
      <c r="BI425" s="117"/>
      <c r="BJ425" s="117"/>
      <c r="BK425" s="117"/>
    </row>
    <row r="426" spans="1:63" ht="12.75">
      <c r="A426" s="118"/>
      <c r="B426" s="119"/>
      <c r="C426" s="187" t="s">
        <v>684</v>
      </c>
      <c r="D426" s="188"/>
      <c r="E426" s="122">
        <v>12.62</v>
      </c>
      <c r="F426" s="123"/>
      <c r="G426" s="124"/>
      <c r="H426" s="125"/>
      <c r="I426" s="120"/>
      <c r="J426" s="126"/>
      <c r="K426" s="120"/>
      <c r="M426" s="121" t="s">
        <v>684</v>
      </c>
      <c r="O426" s="10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27" t="str">
        <f>C425</f>
        <v>m.č. 109:2*7,15+2*5,258+2*0,4+2*0,6-2,1-0,8</v>
      </c>
      <c r="BE426" s="117"/>
      <c r="BF426" s="117"/>
      <c r="BG426" s="117"/>
      <c r="BH426" s="117"/>
      <c r="BI426" s="117"/>
      <c r="BJ426" s="117"/>
      <c r="BK426" s="117"/>
    </row>
    <row r="427" spans="1:104" ht="12.75">
      <c r="A427" s="108">
        <v>67</v>
      </c>
      <c r="B427" s="109" t="s">
        <v>685</v>
      </c>
      <c r="C427" s="110" t="s">
        <v>686</v>
      </c>
      <c r="D427" s="111" t="s">
        <v>542</v>
      </c>
      <c r="E427" s="112">
        <v>62.706</v>
      </c>
      <c r="F427" s="113"/>
      <c r="G427" s="114">
        <f>E427*F427</f>
        <v>0</v>
      </c>
      <c r="H427" s="115">
        <v>3.00000000000022E-05</v>
      </c>
      <c r="I427" s="116">
        <f>E427*H427</f>
        <v>0.001881180000000138</v>
      </c>
      <c r="J427" s="115">
        <v>0</v>
      </c>
      <c r="K427" s="116">
        <f>E427*J427</f>
        <v>0</v>
      </c>
      <c r="O427" s="107"/>
      <c r="Z427" s="117"/>
      <c r="AA427" s="117">
        <v>1</v>
      </c>
      <c r="AB427" s="117">
        <v>7</v>
      </c>
      <c r="AC427" s="117">
        <v>7</v>
      </c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CA427" s="117">
        <v>1</v>
      </c>
      <c r="CB427" s="117">
        <v>7</v>
      </c>
      <c r="CZ427" s="70">
        <v>2</v>
      </c>
    </row>
    <row r="428" spans="1:63" ht="12.75">
      <c r="A428" s="118"/>
      <c r="B428" s="119"/>
      <c r="C428" s="187" t="s">
        <v>682</v>
      </c>
      <c r="D428" s="188"/>
      <c r="E428" s="122">
        <v>26.17</v>
      </c>
      <c r="F428" s="123"/>
      <c r="G428" s="124"/>
      <c r="H428" s="125"/>
      <c r="I428" s="120"/>
      <c r="J428" s="126"/>
      <c r="K428" s="120"/>
      <c r="M428" s="121" t="s">
        <v>682</v>
      </c>
      <c r="O428" s="10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27" t="str">
        <f>C427</f>
        <v>Lepení podlahových soklíků z kobercových pásů</v>
      </c>
      <c r="BE428" s="117"/>
      <c r="BF428" s="117"/>
      <c r="BG428" s="117"/>
      <c r="BH428" s="117"/>
      <c r="BI428" s="117"/>
      <c r="BJ428" s="117"/>
      <c r="BK428" s="117"/>
    </row>
    <row r="429" spans="1:63" ht="12.75">
      <c r="A429" s="118"/>
      <c r="B429" s="119"/>
      <c r="C429" s="187" t="s">
        <v>683</v>
      </c>
      <c r="D429" s="188"/>
      <c r="E429" s="122">
        <v>23.916</v>
      </c>
      <c r="F429" s="123"/>
      <c r="G429" s="124"/>
      <c r="H429" s="125"/>
      <c r="I429" s="120"/>
      <c r="J429" s="126"/>
      <c r="K429" s="120"/>
      <c r="M429" s="121" t="s">
        <v>683</v>
      </c>
      <c r="O429" s="10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27" t="str">
        <f>C428</f>
        <v>m.č. 108:7,91+7,434+5,02+5,106+4*0,4+2*0,6-2,1</v>
      </c>
      <c r="BE429" s="117"/>
      <c r="BF429" s="117"/>
      <c r="BG429" s="117"/>
      <c r="BH429" s="117"/>
      <c r="BI429" s="117"/>
      <c r="BJ429" s="117"/>
      <c r="BK429" s="117"/>
    </row>
    <row r="430" spans="1:63" ht="12.75">
      <c r="A430" s="118"/>
      <c r="B430" s="119"/>
      <c r="C430" s="187" t="s">
        <v>684</v>
      </c>
      <c r="D430" s="188"/>
      <c r="E430" s="122">
        <v>12.62</v>
      </c>
      <c r="F430" s="123"/>
      <c r="G430" s="124"/>
      <c r="H430" s="125"/>
      <c r="I430" s="120"/>
      <c r="J430" s="126"/>
      <c r="K430" s="120"/>
      <c r="M430" s="121" t="s">
        <v>684</v>
      </c>
      <c r="O430" s="10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27" t="str">
        <f>C429</f>
        <v>m.č. 109:2*7,15+2*5,258+2*0,4+2*0,6-2,1-0,8</v>
      </c>
      <c r="BE430" s="117"/>
      <c r="BF430" s="117"/>
      <c r="BG430" s="117"/>
      <c r="BH430" s="117"/>
      <c r="BI430" s="117"/>
      <c r="BJ430" s="117"/>
      <c r="BK430" s="117"/>
    </row>
    <row r="431" spans="1:104" ht="20.4">
      <c r="A431" s="108">
        <v>68</v>
      </c>
      <c r="B431" s="109" t="s">
        <v>687</v>
      </c>
      <c r="C431" s="110" t="s">
        <v>688</v>
      </c>
      <c r="D431" s="111" t="s">
        <v>426</v>
      </c>
      <c r="E431" s="112">
        <v>100.95</v>
      </c>
      <c r="F431" s="113"/>
      <c r="G431" s="114">
        <f>E431*F431</f>
        <v>0</v>
      </c>
      <c r="H431" s="115">
        <v>0</v>
      </c>
      <c r="I431" s="116">
        <f>E431*H431</f>
        <v>0</v>
      </c>
      <c r="J431" s="115">
        <v>-0.000999999999999446</v>
      </c>
      <c r="K431" s="116">
        <f>E431*J431</f>
        <v>-0.10094999999994407</v>
      </c>
      <c r="O431" s="107"/>
      <c r="Z431" s="117"/>
      <c r="AA431" s="117">
        <v>1</v>
      </c>
      <c r="AB431" s="117">
        <v>7</v>
      </c>
      <c r="AC431" s="117">
        <v>7</v>
      </c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CA431" s="117">
        <v>1</v>
      </c>
      <c r="CB431" s="117">
        <v>7</v>
      </c>
      <c r="CZ431" s="70">
        <v>2</v>
      </c>
    </row>
    <row r="432" spans="1:63" ht="12.75">
      <c r="A432" s="118"/>
      <c r="B432" s="119"/>
      <c r="C432" s="187" t="s">
        <v>689</v>
      </c>
      <c r="D432" s="188"/>
      <c r="E432" s="122">
        <v>38.57</v>
      </c>
      <c r="F432" s="123"/>
      <c r="G432" s="124"/>
      <c r="H432" s="125"/>
      <c r="I432" s="120"/>
      <c r="J432" s="126"/>
      <c r="K432" s="120"/>
      <c r="M432" s="121" t="s">
        <v>689</v>
      </c>
      <c r="O432" s="10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27" t="str">
        <f>C431</f>
        <v>Odstranění PVC a koberců lepených bez podložky z ploch nad 20 m2</v>
      </c>
      <c r="BE432" s="117"/>
      <c r="BF432" s="117"/>
      <c r="BG432" s="117"/>
      <c r="BH432" s="117"/>
      <c r="BI432" s="117"/>
      <c r="BJ432" s="117"/>
      <c r="BK432" s="117"/>
    </row>
    <row r="433" spans="1:63" ht="12.75">
      <c r="A433" s="118"/>
      <c r="B433" s="119"/>
      <c r="C433" s="187" t="s">
        <v>690</v>
      </c>
      <c r="D433" s="188"/>
      <c r="E433" s="122">
        <v>37.23</v>
      </c>
      <c r="F433" s="123"/>
      <c r="G433" s="124"/>
      <c r="H433" s="125"/>
      <c r="I433" s="120"/>
      <c r="J433" s="126"/>
      <c r="K433" s="120"/>
      <c r="M433" s="121" t="s">
        <v>690</v>
      </c>
      <c r="O433" s="10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27" t="str">
        <f>C432</f>
        <v>m.č. 108:38,57</v>
      </c>
      <c r="BE433" s="117"/>
      <c r="BF433" s="117"/>
      <c r="BG433" s="117"/>
      <c r="BH433" s="117"/>
      <c r="BI433" s="117"/>
      <c r="BJ433" s="117"/>
      <c r="BK433" s="117"/>
    </row>
    <row r="434" spans="1:63" ht="12.75">
      <c r="A434" s="118"/>
      <c r="B434" s="119"/>
      <c r="C434" s="187" t="s">
        <v>691</v>
      </c>
      <c r="D434" s="188"/>
      <c r="E434" s="122">
        <v>25.15</v>
      </c>
      <c r="F434" s="123"/>
      <c r="G434" s="124"/>
      <c r="H434" s="125"/>
      <c r="I434" s="120"/>
      <c r="J434" s="126"/>
      <c r="K434" s="120"/>
      <c r="M434" s="121" t="s">
        <v>691</v>
      </c>
      <c r="O434" s="10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27" t="str">
        <f>C433</f>
        <v>m.č. 109:37,23</v>
      </c>
      <c r="BE434" s="117"/>
      <c r="BF434" s="117"/>
      <c r="BG434" s="117"/>
      <c r="BH434" s="117"/>
      <c r="BI434" s="117"/>
      <c r="BJ434" s="117"/>
      <c r="BK434" s="117"/>
    </row>
    <row r="435" spans="1:104" ht="20.4">
      <c r="A435" s="108">
        <v>69</v>
      </c>
      <c r="B435" s="109" t="s">
        <v>692</v>
      </c>
      <c r="C435" s="110" t="s">
        <v>693</v>
      </c>
      <c r="D435" s="111" t="s">
        <v>426</v>
      </c>
      <c r="E435" s="112">
        <v>100.95</v>
      </c>
      <c r="F435" s="113"/>
      <c r="G435" s="114">
        <f>E435*F435</f>
        <v>0</v>
      </c>
      <c r="H435" s="115">
        <v>0.000360000000000138</v>
      </c>
      <c r="I435" s="116">
        <f>E435*H435</f>
        <v>0.03634200000001393</v>
      </c>
      <c r="J435" s="115">
        <v>0</v>
      </c>
      <c r="K435" s="116">
        <f>E435*J435</f>
        <v>0</v>
      </c>
      <c r="O435" s="107"/>
      <c r="Z435" s="117"/>
      <c r="AA435" s="117">
        <v>1</v>
      </c>
      <c r="AB435" s="117">
        <v>7</v>
      </c>
      <c r="AC435" s="117">
        <v>7</v>
      </c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CA435" s="117">
        <v>1</v>
      </c>
      <c r="CB435" s="117">
        <v>7</v>
      </c>
      <c r="CZ435" s="70">
        <v>2</v>
      </c>
    </row>
    <row r="436" spans="1:63" ht="26.4">
      <c r="A436" s="118"/>
      <c r="B436" s="119"/>
      <c r="C436" s="187" t="s">
        <v>689</v>
      </c>
      <c r="D436" s="188"/>
      <c r="E436" s="122">
        <v>38.57</v>
      </c>
      <c r="F436" s="123"/>
      <c r="G436" s="124"/>
      <c r="H436" s="125"/>
      <c r="I436" s="120"/>
      <c r="J436" s="126"/>
      <c r="K436" s="120"/>
      <c r="M436" s="121" t="s">
        <v>689</v>
      </c>
      <c r="O436" s="10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27" t="str">
        <f>C435</f>
        <v>Lepení povlakových podlah z pásů textilních pouze položení - koberec ve specifikaci</v>
      </c>
      <c r="BE436" s="117"/>
      <c r="BF436" s="117"/>
      <c r="BG436" s="117"/>
      <c r="BH436" s="117"/>
      <c r="BI436" s="117"/>
      <c r="BJ436" s="117"/>
      <c r="BK436" s="117"/>
    </row>
    <row r="437" spans="1:63" ht="12.75">
      <c r="A437" s="118"/>
      <c r="B437" s="119"/>
      <c r="C437" s="187" t="s">
        <v>690</v>
      </c>
      <c r="D437" s="188"/>
      <c r="E437" s="122">
        <v>37.23</v>
      </c>
      <c r="F437" s="123"/>
      <c r="G437" s="124"/>
      <c r="H437" s="125"/>
      <c r="I437" s="120"/>
      <c r="J437" s="126"/>
      <c r="K437" s="120"/>
      <c r="M437" s="121" t="s">
        <v>690</v>
      </c>
      <c r="O437" s="10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27" t="str">
        <f>C436</f>
        <v>m.č. 108:38,57</v>
      </c>
      <c r="BE437" s="117"/>
      <c r="BF437" s="117"/>
      <c r="BG437" s="117"/>
      <c r="BH437" s="117"/>
      <c r="BI437" s="117"/>
      <c r="BJ437" s="117"/>
      <c r="BK437" s="117"/>
    </row>
    <row r="438" spans="1:63" ht="12.75">
      <c r="A438" s="118"/>
      <c r="B438" s="119"/>
      <c r="C438" s="187" t="s">
        <v>691</v>
      </c>
      <c r="D438" s="188"/>
      <c r="E438" s="122">
        <v>25.15</v>
      </c>
      <c r="F438" s="123"/>
      <c r="G438" s="124"/>
      <c r="H438" s="125"/>
      <c r="I438" s="120"/>
      <c r="J438" s="126"/>
      <c r="K438" s="120"/>
      <c r="M438" s="121" t="s">
        <v>691</v>
      </c>
      <c r="O438" s="10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27" t="str">
        <f>C437</f>
        <v>m.č. 109:37,23</v>
      </c>
      <c r="BE438" s="117"/>
      <c r="BF438" s="117"/>
      <c r="BG438" s="117"/>
      <c r="BH438" s="117"/>
      <c r="BI438" s="117"/>
      <c r="BJ438" s="117"/>
      <c r="BK438" s="117"/>
    </row>
    <row r="439" spans="1:104" ht="12.75">
      <c r="A439" s="108">
        <v>70</v>
      </c>
      <c r="B439" s="109" t="s">
        <v>694</v>
      </c>
      <c r="C439" s="110" t="s">
        <v>695</v>
      </c>
      <c r="D439" s="111" t="s">
        <v>426</v>
      </c>
      <c r="E439" s="112">
        <v>109.1455</v>
      </c>
      <c r="F439" s="113"/>
      <c r="G439" s="114">
        <f>E439*F439</f>
        <v>0</v>
      </c>
      <c r="H439" s="115">
        <v>0.00184999999999924</v>
      </c>
      <c r="I439" s="116">
        <f>E439*H439</f>
        <v>0.20191917499991704</v>
      </c>
      <c r="J439" s="115"/>
      <c r="K439" s="116">
        <f>E439*J439</f>
        <v>0</v>
      </c>
      <c r="O439" s="107"/>
      <c r="Z439" s="117"/>
      <c r="AA439" s="117">
        <v>3</v>
      </c>
      <c r="AB439" s="117">
        <v>7</v>
      </c>
      <c r="AC439" s="117" t="s">
        <v>694</v>
      </c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CA439" s="117">
        <v>3</v>
      </c>
      <c r="CB439" s="117">
        <v>7</v>
      </c>
      <c r="CZ439" s="70">
        <v>2</v>
      </c>
    </row>
    <row r="440" spans="1:63" ht="12.75">
      <c r="A440" s="118"/>
      <c r="B440" s="119"/>
      <c r="C440" s="187" t="s">
        <v>696</v>
      </c>
      <c r="D440" s="188"/>
      <c r="E440" s="122">
        <v>109.1455</v>
      </c>
      <c r="F440" s="123"/>
      <c r="G440" s="124"/>
      <c r="H440" s="125"/>
      <c r="I440" s="120"/>
      <c r="J440" s="126"/>
      <c r="K440" s="120"/>
      <c r="M440" s="121" t="s">
        <v>696</v>
      </c>
      <c r="O440" s="10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27" t="str">
        <f>C439</f>
        <v>Koberec zátěžový  š. 4 m</v>
      </c>
      <c r="BE440" s="117"/>
      <c r="BF440" s="117"/>
      <c r="BG440" s="117"/>
      <c r="BH440" s="117"/>
      <c r="BI440" s="117"/>
      <c r="BJ440" s="117"/>
      <c r="BK440" s="117"/>
    </row>
    <row r="441" spans="1:104" ht="12.75">
      <c r="A441" s="108">
        <v>71</v>
      </c>
      <c r="B441" s="109" t="s">
        <v>697</v>
      </c>
      <c r="C441" s="110" t="s">
        <v>698</v>
      </c>
      <c r="D441" s="111" t="s">
        <v>532</v>
      </c>
      <c r="E441" s="112">
        <v>0.240142354999931</v>
      </c>
      <c r="F441" s="113"/>
      <c r="G441" s="114">
        <f>E441*F441</f>
        <v>0</v>
      </c>
      <c r="H441" s="115">
        <v>0</v>
      </c>
      <c r="I441" s="116">
        <f>E441*H441</f>
        <v>0</v>
      </c>
      <c r="J441" s="115"/>
      <c r="K441" s="116">
        <f>E441*J441</f>
        <v>0</v>
      </c>
      <c r="O441" s="107"/>
      <c r="Z441" s="117"/>
      <c r="AA441" s="117">
        <v>7</v>
      </c>
      <c r="AB441" s="117">
        <v>1001</v>
      </c>
      <c r="AC441" s="117">
        <v>5</v>
      </c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CA441" s="117">
        <v>7</v>
      </c>
      <c r="CB441" s="117">
        <v>1001</v>
      </c>
      <c r="CZ441" s="70">
        <v>2</v>
      </c>
    </row>
    <row r="442" spans="1:63" ht="12.75">
      <c r="A442" s="128" t="s">
        <v>427</v>
      </c>
      <c r="B442" s="129" t="s">
        <v>678</v>
      </c>
      <c r="C442" s="130" t="s">
        <v>679</v>
      </c>
      <c r="D442" s="131"/>
      <c r="E442" s="132"/>
      <c r="F442" s="132"/>
      <c r="G442" s="133">
        <f>SUM(G422:G441)</f>
        <v>0</v>
      </c>
      <c r="H442" s="134"/>
      <c r="I442" s="135">
        <f>SUM(I422:I441)</f>
        <v>0.2401423549999311</v>
      </c>
      <c r="J442" s="136"/>
      <c r="K442" s="135">
        <f>SUM(K422:K441)</f>
        <v>-0.10094999999994407</v>
      </c>
      <c r="O442" s="107"/>
      <c r="X442" s="137">
        <f>K442</f>
        <v>-0.10094999999994407</v>
      </c>
      <c r="Y442" s="137">
        <f>I442</f>
        <v>0.2401423549999311</v>
      </c>
      <c r="Z442" s="138">
        <f>G442</f>
        <v>0</v>
      </c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39"/>
      <c r="BB442" s="139"/>
      <c r="BC442" s="139"/>
      <c r="BD442" s="139"/>
      <c r="BE442" s="139"/>
      <c r="BF442" s="139"/>
      <c r="BG442" s="117"/>
      <c r="BH442" s="117"/>
      <c r="BI442" s="117"/>
      <c r="BJ442" s="117"/>
      <c r="BK442" s="117"/>
    </row>
    <row r="443" spans="1:15" ht="14.25" customHeight="1">
      <c r="A443" s="97" t="s">
        <v>422</v>
      </c>
      <c r="B443" s="98" t="s">
        <v>699</v>
      </c>
      <c r="C443" s="99" t="s">
        <v>700</v>
      </c>
      <c r="D443" s="100"/>
      <c r="E443" s="101"/>
      <c r="F443" s="101"/>
      <c r="G443" s="102"/>
      <c r="H443" s="103"/>
      <c r="I443" s="104"/>
      <c r="J443" s="105"/>
      <c r="K443" s="106"/>
      <c r="O443" s="107"/>
    </row>
    <row r="444" spans="1:104" ht="12.75">
      <c r="A444" s="108">
        <v>72</v>
      </c>
      <c r="B444" s="109" t="s">
        <v>701</v>
      </c>
      <c r="C444" s="110" t="s">
        <v>702</v>
      </c>
      <c r="D444" s="111" t="s">
        <v>426</v>
      </c>
      <c r="E444" s="112">
        <v>966.4133</v>
      </c>
      <c r="F444" s="113"/>
      <c r="G444" s="114">
        <f>E444*F444</f>
        <v>0</v>
      </c>
      <c r="H444" s="115">
        <v>0.000259999999999927</v>
      </c>
      <c r="I444" s="116">
        <f>E444*H444</f>
        <v>0.2512674579999295</v>
      </c>
      <c r="J444" s="115">
        <v>0</v>
      </c>
      <c r="K444" s="116">
        <f>E444*J444</f>
        <v>0</v>
      </c>
      <c r="O444" s="107"/>
      <c r="Z444" s="117"/>
      <c r="AA444" s="117">
        <v>1</v>
      </c>
      <c r="AB444" s="117">
        <v>7</v>
      </c>
      <c r="AC444" s="117">
        <v>7</v>
      </c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CA444" s="117">
        <v>1</v>
      </c>
      <c r="CB444" s="117">
        <v>7</v>
      </c>
      <c r="CZ444" s="70">
        <v>2</v>
      </c>
    </row>
    <row r="445" spans="1:63" ht="12.75">
      <c r="A445" s="118"/>
      <c r="B445" s="119"/>
      <c r="C445" s="187" t="s">
        <v>703</v>
      </c>
      <c r="D445" s="188"/>
      <c r="E445" s="122">
        <v>52.42</v>
      </c>
      <c r="F445" s="123"/>
      <c r="G445" s="124"/>
      <c r="H445" s="125"/>
      <c r="I445" s="120"/>
      <c r="J445" s="126"/>
      <c r="K445" s="120"/>
      <c r="M445" s="121" t="s">
        <v>703</v>
      </c>
      <c r="O445" s="10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27" t="str">
        <f aca="true" t="shared" si="15" ref="BD445:BD453">C444</f>
        <v>Oprava, malba váp.2x, 1bar. obrus. místn. do 3,8m</v>
      </c>
      <c r="BE445" s="117"/>
      <c r="BF445" s="117"/>
      <c r="BG445" s="117"/>
      <c r="BH445" s="117"/>
      <c r="BI445" s="117"/>
      <c r="BJ445" s="117"/>
      <c r="BK445" s="117"/>
    </row>
    <row r="446" spans="1:63" ht="12.75">
      <c r="A446" s="118"/>
      <c r="B446" s="119"/>
      <c r="C446" s="187" t="s">
        <v>704</v>
      </c>
      <c r="D446" s="188"/>
      <c r="E446" s="122">
        <v>69.944</v>
      </c>
      <c r="F446" s="123"/>
      <c r="G446" s="124"/>
      <c r="H446" s="125"/>
      <c r="I446" s="120"/>
      <c r="J446" s="126"/>
      <c r="K446" s="120"/>
      <c r="M446" s="121" t="s">
        <v>704</v>
      </c>
      <c r="O446" s="10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27" t="str">
        <f t="shared" si="15"/>
        <v>m.č. 106:4,92+3,8*(2*3,5+2*2,75)</v>
      </c>
      <c r="BE446" s="117"/>
      <c r="BF446" s="117"/>
      <c r="BG446" s="117"/>
      <c r="BH446" s="117"/>
      <c r="BI446" s="117"/>
      <c r="BJ446" s="117"/>
      <c r="BK446" s="117"/>
    </row>
    <row r="447" spans="1:63" ht="12.75">
      <c r="A447" s="118"/>
      <c r="B447" s="119"/>
      <c r="C447" s="187" t="s">
        <v>705</v>
      </c>
      <c r="D447" s="188"/>
      <c r="E447" s="122">
        <v>137.4916</v>
      </c>
      <c r="F447" s="123"/>
      <c r="G447" s="124"/>
      <c r="H447" s="125"/>
      <c r="I447" s="120"/>
      <c r="J447" s="126"/>
      <c r="K447" s="120"/>
      <c r="M447" s="121" t="s">
        <v>705</v>
      </c>
      <c r="O447" s="10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27" t="str">
        <f t="shared" si="15"/>
        <v>m.č. 107:12,45+3,8*(2*4,392+2*2,173+4*0,5)</v>
      </c>
      <c r="BE447" s="117"/>
      <c r="BF447" s="117"/>
      <c r="BG447" s="117"/>
      <c r="BH447" s="117"/>
      <c r="BI447" s="117"/>
      <c r="BJ447" s="117"/>
      <c r="BK447" s="117"/>
    </row>
    <row r="448" spans="1:63" ht="12.75">
      <c r="A448" s="118"/>
      <c r="B448" s="119"/>
      <c r="C448" s="187" t="s">
        <v>706</v>
      </c>
      <c r="D448" s="188"/>
      <c r="E448" s="122">
        <v>131.5308</v>
      </c>
      <c r="F448" s="123"/>
      <c r="G448" s="124"/>
      <c r="H448" s="125"/>
      <c r="I448" s="120"/>
      <c r="J448" s="126"/>
      <c r="K448" s="120"/>
      <c r="M448" s="121" t="s">
        <v>706</v>
      </c>
      <c r="O448" s="10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27" t="str">
        <f t="shared" si="15"/>
        <v>m.č. 108:38,57+3,8*(2*7,91+2*5,106)</v>
      </c>
      <c r="BE448" s="117"/>
      <c r="BF448" s="117"/>
      <c r="BG448" s="117"/>
      <c r="BH448" s="117"/>
      <c r="BI448" s="117"/>
      <c r="BJ448" s="117"/>
      <c r="BK448" s="117"/>
    </row>
    <row r="449" spans="1:63" ht="12.75">
      <c r="A449" s="118"/>
      <c r="B449" s="119"/>
      <c r="C449" s="187" t="s">
        <v>707</v>
      </c>
      <c r="D449" s="188"/>
      <c r="E449" s="122">
        <v>123.684</v>
      </c>
      <c r="F449" s="123"/>
      <c r="G449" s="124"/>
      <c r="H449" s="125"/>
      <c r="I449" s="120"/>
      <c r="J449" s="126"/>
      <c r="K449" s="120"/>
      <c r="M449" s="121" t="s">
        <v>707</v>
      </c>
      <c r="O449" s="10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27" t="str">
        <f t="shared" si="15"/>
        <v>m.č. 109:37,23+3,8*(2*5,258+2*7,15)</v>
      </c>
      <c r="BE449" s="117"/>
      <c r="BF449" s="117"/>
      <c r="BG449" s="117"/>
      <c r="BH449" s="117"/>
      <c r="BI449" s="117"/>
      <c r="BJ449" s="117"/>
      <c r="BK449" s="117"/>
    </row>
    <row r="450" spans="1:63" ht="12.75">
      <c r="A450" s="118"/>
      <c r="B450" s="119"/>
      <c r="C450" s="187" t="s">
        <v>708</v>
      </c>
      <c r="D450" s="188"/>
      <c r="E450" s="122">
        <v>101.53</v>
      </c>
      <c r="F450" s="123"/>
      <c r="G450" s="124"/>
      <c r="H450" s="125"/>
      <c r="I450" s="120"/>
      <c r="J450" s="126"/>
      <c r="K450" s="120"/>
      <c r="M450" s="121" t="s">
        <v>708</v>
      </c>
      <c r="O450" s="10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27" t="str">
        <f t="shared" si="15"/>
        <v>m.č. 110:20,97+3,8*(2*11,695+2*1,82)</v>
      </c>
      <c r="BE450" s="117"/>
      <c r="BF450" s="117"/>
      <c r="BG450" s="117"/>
      <c r="BH450" s="117"/>
      <c r="BI450" s="117"/>
      <c r="BJ450" s="117"/>
      <c r="BK450" s="117"/>
    </row>
    <row r="451" spans="1:63" ht="12.75">
      <c r="A451" s="118"/>
      <c r="B451" s="119"/>
      <c r="C451" s="187" t="s">
        <v>709</v>
      </c>
      <c r="D451" s="188"/>
      <c r="E451" s="122">
        <v>55.078</v>
      </c>
      <c r="F451" s="123"/>
      <c r="G451" s="124"/>
      <c r="H451" s="125"/>
      <c r="I451" s="120"/>
      <c r="J451" s="126"/>
      <c r="K451" s="120"/>
      <c r="M451" s="121" t="s">
        <v>709</v>
      </c>
      <c r="O451" s="10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27" t="str">
        <f t="shared" si="15"/>
        <v>m.č. 111:25,15+3,8*(2*6,029+2*4,021)</v>
      </c>
      <c r="BE451" s="117"/>
      <c r="BF451" s="117"/>
      <c r="BG451" s="117"/>
      <c r="BH451" s="117"/>
      <c r="BI451" s="117"/>
      <c r="BJ451" s="117"/>
      <c r="BK451" s="117"/>
    </row>
    <row r="452" spans="1:63" ht="12.75">
      <c r="A452" s="118"/>
      <c r="B452" s="119"/>
      <c r="C452" s="187" t="s">
        <v>710</v>
      </c>
      <c r="D452" s="188"/>
      <c r="E452" s="122">
        <v>228.618</v>
      </c>
      <c r="F452" s="123"/>
      <c r="G452" s="124"/>
      <c r="H452" s="125"/>
      <c r="I452" s="120"/>
      <c r="J452" s="126"/>
      <c r="K452" s="120"/>
      <c r="M452" s="121" t="s">
        <v>710</v>
      </c>
      <c r="O452" s="10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27" t="str">
        <f t="shared" si="15"/>
        <v>m.č. 112:8,49+3,8*(2*4,14+2*1,99)</v>
      </c>
      <c r="BE452" s="117"/>
      <c r="BF452" s="117"/>
      <c r="BG452" s="117"/>
      <c r="BH452" s="117"/>
      <c r="BI452" s="117"/>
      <c r="BJ452" s="117"/>
      <c r="BK452" s="117"/>
    </row>
    <row r="453" spans="1:63" ht="12.75">
      <c r="A453" s="118"/>
      <c r="B453" s="119"/>
      <c r="C453" s="187" t="s">
        <v>711</v>
      </c>
      <c r="D453" s="188"/>
      <c r="E453" s="122">
        <v>66.1169</v>
      </c>
      <c r="F453" s="123"/>
      <c r="G453" s="124"/>
      <c r="H453" s="125"/>
      <c r="I453" s="120"/>
      <c r="J453" s="126"/>
      <c r="K453" s="120"/>
      <c r="M453" s="121" t="s">
        <v>711</v>
      </c>
      <c r="O453" s="10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27" t="str">
        <f t="shared" si="15"/>
        <v>m.č. 122:88,55+3,8*(2*12,33+2*6,1)</v>
      </c>
      <c r="BE453" s="117"/>
      <c r="BF453" s="117"/>
      <c r="BG453" s="117"/>
      <c r="BH453" s="117"/>
      <c r="BI453" s="117"/>
      <c r="BJ453" s="117"/>
      <c r="BK453" s="117"/>
    </row>
    <row r="454" spans="1:63" ht="12.75">
      <c r="A454" s="128" t="s">
        <v>427</v>
      </c>
      <c r="B454" s="129" t="s">
        <v>699</v>
      </c>
      <c r="C454" s="130" t="s">
        <v>700</v>
      </c>
      <c r="D454" s="131"/>
      <c r="E454" s="132"/>
      <c r="F454" s="132"/>
      <c r="G454" s="133">
        <f>SUM(G443:G453)</f>
        <v>0</v>
      </c>
      <c r="H454" s="134"/>
      <c r="I454" s="135">
        <f>SUM(I443:I453)</f>
        <v>0.2512674579999295</v>
      </c>
      <c r="J454" s="136"/>
      <c r="K454" s="135">
        <f>SUM(K443:K453)</f>
        <v>0</v>
      </c>
      <c r="O454" s="107"/>
      <c r="X454" s="137">
        <f>K454</f>
        <v>0</v>
      </c>
      <c r="Y454" s="137">
        <f>I454</f>
        <v>0.2512674579999295</v>
      </c>
      <c r="Z454" s="138">
        <f>G454</f>
        <v>0</v>
      </c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39"/>
      <c r="BB454" s="139"/>
      <c r="BC454" s="139"/>
      <c r="BD454" s="139"/>
      <c r="BE454" s="139"/>
      <c r="BF454" s="139"/>
      <c r="BG454" s="117"/>
      <c r="BH454" s="117"/>
      <c r="BI454" s="117"/>
      <c r="BJ454" s="117"/>
      <c r="BK454" s="117"/>
    </row>
    <row r="455" spans="1:15" ht="14.25" customHeight="1">
      <c r="A455" s="97" t="s">
        <v>422</v>
      </c>
      <c r="B455" s="98" t="s">
        <v>712</v>
      </c>
      <c r="C455" s="99" t="s">
        <v>713</v>
      </c>
      <c r="D455" s="100"/>
      <c r="E455" s="101"/>
      <c r="F455" s="101"/>
      <c r="G455" s="102"/>
      <c r="H455" s="103"/>
      <c r="I455" s="104"/>
      <c r="J455" s="105"/>
      <c r="K455" s="106"/>
      <c r="O455" s="107"/>
    </row>
    <row r="456" spans="1:104" ht="12.75">
      <c r="A456" s="108">
        <v>73</v>
      </c>
      <c r="B456" s="109" t="s">
        <v>714</v>
      </c>
      <c r="C456" s="110" t="s">
        <v>715</v>
      </c>
      <c r="D456" s="111" t="s">
        <v>716</v>
      </c>
      <c r="E456" s="112">
        <v>45</v>
      </c>
      <c r="F456" s="113"/>
      <c r="G456" s="114">
        <f>E456*F456</f>
        <v>0</v>
      </c>
      <c r="H456" s="115">
        <v>0</v>
      </c>
      <c r="I456" s="116">
        <f>E456*H456</f>
        <v>0</v>
      </c>
      <c r="J456" s="115"/>
      <c r="K456" s="116">
        <f>E456*J456</f>
        <v>0</v>
      </c>
      <c r="O456" s="107"/>
      <c r="Z456" s="117"/>
      <c r="AA456" s="117">
        <v>12</v>
      </c>
      <c r="AB456" s="117">
        <v>0</v>
      </c>
      <c r="AC456" s="117">
        <v>36</v>
      </c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CA456" s="117">
        <v>12</v>
      </c>
      <c r="CB456" s="117">
        <v>0</v>
      </c>
      <c r="CZ456" s="70">
        <v>4</v>
      </c>
    </row>
    <row r="457" spans="1:104" ht="20.4">
      <c r="A457" s="108">
        <v>74</v>
      </c>
      <c r="B457" s="109" t="s">
        <v>717</v>
      </c>
      <c r="C457" s="110" t="s">
        <v>718</v>
      </c>
      <c r="D457" s="111" t="s">
        <v>716</v>
      </c>
      <c r="E457" s="112">
        <v>32</v>
      </c>
      <c r="F457" s="113"/>
      <c r="G457" s="114">
        <f>E457*F457</f>
        <v>0</v>
      </c>
      <c r="H457" s="115">
        <v>0</v>
      </c>
      <c r="I457" s="116">
        <f>E457*H457</f>
        <v>0</v>
      </c>
      <c r="J457" s="115"/>
      <c r="K457" s="116">
        <f>E457*J457</f>
        <v>0</v>
      </c>
      <c r="O457" s="107"/>
      <c r="Z457" s="117"/>
      <c r="AA457" s="117">
        <v>12</v>
      </c>
      <c r="AB457" s="117">
        <v>0</v>
      </c>
      <c r="AC457" s="117">
        <v>37</v>
      </c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CA457" s="117">
        <v>12</v>
      </c>
      <c r="CB457" s="117">
        <v>0</v>
      </c>
      <c r="CZ457" s="70">
        <v>4</v>
      </c>
    </row>
    <row r="458" spans="1:63" ht="26.4">
      <c r="A458" s="118"/>
      <c r="B458" s="119"/>
      <c r="C458" s="187" t="s">
        <v>719</v>
      </c>
      <c r="D458" s="188"/>
      <c r="E458" s="122">
        <v>32</v>
      </c>
      <c r="F458" s="123"/>
      <c r="G458" s="124"/>
      <c r="H458" s="125"/>
      <c r="I458" s="120"/>
      <c r="J458" s="126"/>
      <c r="K458" s="120"/>
      <c r="M458" s="121" t="s">
        <v>719</v>
      </c>
      <c r="O458" s="10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27" t="str">
        <f>C457</f>
        <v>HZS - zapojení systému drátové elektroosmózy zkušební provoz, proměření el. potenciálu</v>
      </c>
      <c r="BE458" s="117"/>
      <c r="BF458" s="117"/>
      <c r="BG458" s="117"/>
      <c r="BH458" s="117"/>
      <c r="BI458" s="117"/>
      <c r="BJ458" s="117"/>
      <c r="BK458" s="117"/>
    </row>
    <row r="459" spans="1:104" ht="12.75">
      <c r="A459" s="108">
        <v>75</v>
      </c>
      <c r="B459" s="109" t="s">
        <v>720</v>
      </c>
      <c r="C459" s="110" t="s">
        <v>721</v>
      </c>
      <c r="D459" s="111" t="s">
        <v>439</v>
      </c>
      <c r="E459" s="112">
        <v>175.89</v>
      </c>
      <c r="F459" s="113"/>
      <c r="G459" s="114">
        <f>E459*F459</f>
        <v>0</v>
      </c>
      <c r="H459" s="115">
        <v>0</v>
      </c>
      <c r="I459" s="116">
        <f>E459*H459</f>
        <v>0</v>
      </c>
      <c r="J459" s="115"/>
      <c r="K459" s="116">
        <f>E459*J459</f>
        <v>0</v>
      </c>
      <c r="O459" s="107"/>
      <c r="Z459" s="117"/>
      <c r="AA459" s="117">
        <v>12</v>
      </c>
      <c r="AB459" s="117">
        <v>0</v>
      </c>
      <c r="AC459" s="117">
        <v>38</v>
      </c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CA459" s="117">
        <v>12</v>
      </c>
      <c r="CB459" s="117">
        <v>0</v>
      </c>
      <c r="CZ459" s="70">
        <v>4</v>
      </c>
    </row>
    <row r="460" spans="1:63" ht="12.75">
      <c r="A460" s="118"/>
      <c r="B460" s="119"/>
      <c r="C460" s="190" t="s">
        <v>722</v>
      </c>
      <c r="D460" s="191"/>
      <c r="E460" s="191"/>
      <c r="F460" s="191"/>
      <c r="G460" s="192"/>
      <c r="I460" s="120"/>
      <c r="K460" s="120"/>
      <c r="L460" s="121" t="s">
        <v>722</v>
      </c>
      <c r="O460" s="10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</row>
    <row r="461" spans="1:63" ht="12.75">
      <c r="A461" s="118"/>
      <c r="B461" s="119"/>
      <c r="C461" s="187" t="s">
        <v>723</v>
      </c>
      <c r="D461" s="188"/>
      <c r="E461" s="122">
        <v>8.954</v>
      </c>
      <c r="F461" s="123"/>
      <c r="G461" s="124"/>
      <c r="H461" s="125"/>
      <c r="I461" s="120"/>
      <c r="J461" s="126"/>
      <c r="K461" s="120"/>
      <c r="M461" s="121" t="s">
        <v>723</v>
      </c>
      <c r="O461" s="10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27" t="str">
        <f>C460</f>
        <v>desinfekce provedena ve dvou cyklech</v>
      </c>
      <c r="BE461" s="117"/>
      <c r="BF461" s="117"/>
      <c r="BG461" s="117"/>
      <c r="BH461" s="117"/>
      <c r="BI461" s="117"/>
      <c r="BJ461" s="117"/>
      <c r="BK461" s="117"/>
    </row>
    <row r="462" spans="1:63" ht="12.75">
      <c r="A462" s="118"/>
      <c r="B462" s="119"/>
      <c r="C462" s="187" t="s">
        <v>724</v>
      </c>
      <c r="D462" s="188"/>
      <c r="E462" s="122">
        <v>166.936</v>
      </c>
      <c r="F462" s="123"/>
      <c r="G462" s="124"/>
      <c r="H462" s="125"/>
      <c r="I462" s="120"/>
      <c r="J462" s="126"/>
      <c r="K462" s="120"/>
      <c r="M462" s="121" t="s">
        <v>724</v>
      </c>
      <c r="O462" s="10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27" t="str">
        <f>C461</f>
        <v>m.č. 005 : 4,07*2,2</v>
      </c>
      <c r="BE462" s="117"/>
      <c r="BF462" s="117"/>
      <c r="BG462" s="117"/>
      <c r="BH462" s="117"/>
      <c r="BI462" s="117"/>
      <c r="BJ462" s="117"/>
      <c r="BK462" s="117"/>
    </row>
    <row r="463" spans="1:104" ht="20.4">
      <c r="A463" s="108">
        <v>76</v>
      </c>
      <c r="B463" s="109" t="s">
        <v>725</v>
      </c>
      <c r="C463" s="110" t="s">
        <v>726</v>
      </c>
      <c r="D463" s="111" t="s">
        <v>716</v>
      </c>
      <c r="E463" s="112">
        <v>16</v>
      </c>
      <c r="F463" s="113"/>
      <c r="G463" s="114">
        <f>E463*F463</f>
        <v>0</v>
      </c>
      <c r="H463" s="115">
        <v>0</v>
      </c>
      <c r="I463" s="116">
        <f>E463*H463</f>
        <v>0</v>
      </c>
      <c r="J463" s="115"/>
      <c r="K463" s="116">
        <f>E463*J463</f>
        <v>0</v>
      </c>
      <c r="O463" s="107"/>
      <c r="Z463" s="117"/>
      <c r="AA463" s="117">
        <v>12</v>
      </c>
      <c r="AB463" s="117">
        <v>0</v>
      </c>
      <c r="AC463" s="117">
        <v>39</v>
      </c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CA463" s="117">
        <v>12</v>
      </c>
      <c r="CB463" s="117">
        <v>0</v>
      </c>
      <c r="CZ463" s="70">
        <v>4</v>
      </c>
    </row>
    <row r="464" spans="1:63" ht="26.4">
      <c r="A464" s="118"/>
      <c r="B464" s="119"/>
      <c r="C464" s="187" t="s">
        <v>727</v>
      </c>
      <c r="D464" s="188"/>
      <c r="E464" s="122">
        <v>16</v>
      </c>
      <c r="F464" s="123"/>
      <c r="G464" s="124"/>
      <c r="H464" s="125"/>
      <c r="I464" s="120"/>
      <c r="J464" s="126"/>
      <c r="K464" s="120"/>
      <c r="M464" s="121" t="s">
        <v>727</v>
      </c>
      <c r="O464" s="10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27" t="str">
        <f>C463</f>
        <v>HZS - vytýčení systému drátové elektroosmózy kladných a záporných pólů, průvrtů</v>
      </c>
      <c r="BE464" s="117"/>
      <c r="BF464" s="117"/>
      <c r="BG464" s="117"/>
      <c r="BH464" s="117"/>
      <c r="BI464" s="117"/>
      <c r="BJ464" s="117"/>
      <c r="BK464" s="117"/>
    </row>
    <row r="465" spans="1:104" ht="12.75">
      <c r="A465" s="108">
        <v>77</v>
      </c>
      <c r="B465" s="109" t="s">
        <v>728</v>
      </c>
      <c r="C465" s="110" t="s">
        <v>729</v>
      </c>
      <c r="D465" s="111" t="s">
        <v>645</v>
      </c>
      <c r="E465" s="112">
        <v>6</v>
      </c>
      <c r="F465" s="113"/>
      <c r="G465" s="114">
        <f>E465*F465</f>
        <v>0</v>
      </c>
      <c r="H465" s="115">
        <v>0</v>
      </c>
      <c r="I465" s="116">
        <f>E465*H465</f>
        <v>0</v>
      </c>
      <c r="J465" s="115"/>
      <c r="K465" s="116">
        <f>E465*J465</f>
        <v>0</v>
      </c>
      <c r="O465" s="107"/>
      <c r="Z465" s="117"/>
      <c r="AA465" s="117">
        <v>12</v>
      </c>
      <c r="AB465" s="117">
        <v>0</v>
      </c>
      <c r="AC465" s="117">
        <v>40</v>
      </c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CA465" s="117">
        <v>12</v>
      </c>
      <c r="CB465" s="117">
        <v>0</v>
      </c>
      <c r="CZ465" s="70">
        <v>4</v>
      </c>
    </row>
    <row r="466" spans="1:63" ht="21">
      <c r="A466" s="118"/>
      <c r="B466" s="119"/>
      <c r="C466" s="190" t="s">
        <v>730</v>
      </c>
      <c r="D466" s="191"/>
      <c r="E466" s="191"/>
      <c r="F466" s="191"/>
      <c r="G466" s="192"/>
      <c r="I466" s="120"/>
      <c r="K466" s="120"/>
      <c r="L466" s="121" t="s">
        <v>730</v>
      </c>
      <c r="O466" s="10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</row>
    <row r="467" spans="1:104" ht="20.4">
      <c r="A467" s="108">
        <v>78</v>
      </c>
      <c r="B467" s="109" t="s">
        <v>731</v>
      </c>
      <c r="C467" s="110" t="s">
        <v>732</v>
      </c>
      <c r="D467" s="111" t="s">
        <v>645</v>
      </c>
      <c r="E467" s="112">
        <v>4</v>
      </c>
      <c r="F467" s="113"/>
      <c r="G467" s="114">
        <f>E467*F467</f>
        <v>0</v>
      </c>
      <c r="H467" s="115">
        <v>0</v>
      </c>
      <c r="I467" s="116">
        <f>E467*H467</f>
        <v>0</v>
      </c>
      <c r="J467" s="115"/>
      <c r="K467" s="116">
        <f>E467*J467</f>
        <v>0</v>
      </c>
      <c r="O467" s="107"/>
      <c r="Z467" s="117"/>
      <c r="AA467" s="117">
        <v>12</v>
      </c>
      <c r="AB467" s="117">
        <v>0</v>
      </c>
      <c r="AC467" s="117">
        <v>41</v>
      </c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CA467" s="117">
        <v>12</v>
      </c>
      <c r="CB467" s="117">
        <v>0</v>
      </c>
      <c r="CZ467" s="70">
        <v>4</v>
      </c>
    </row>
    <row r="468" spans="1:63" ht="31.2">
      <c r="A468" s="118"/>
      <c r="B468" s="119"/>
      <c r="C468" s="190" t="s">
        <v>733</v>
      </c>
      <c r="D468" s="191"/>
      <c r="E468" s="191"/>
      <c r="F468" s="191"/>
      <c r="G468" s="192"/>
      <c r="I468" s="120"/>
      <c r="K468" s="120"/>
      <c r="L468" s="121" t="s">
        <v>733</v>
      </c>
      <c r="O468" s="10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</row>
    <row r="469" spans="1:104" ht="20.4">
      <c r="A469" s="108">
        <v>79</v>
      </c>
      <c r="B469" s="109" t="s">
        <v>734</v>
      </c>
      <c r="C469" s="110" t="s">
        <v>735</v>
      </c>
      <c r="D469" s="111" t="s">
        <v>736</v>
      </c>
      <c r="E469" s="112">
        <v>425.45</v>
      </c>
      <c r="F469" s="113"/>
      <c r="G469" s="114">
        <f>E469*F469</f>
        <v>0</v>
      </c>
      <c r="H469" s="115">
        <v>0</v>
      </c>
      <c r="I469" s="116">
        <f>E469*H469</f>
        <v>0</v>
      </c>
      <c r="J469" s="115"/>
      <c r="K469" s="116">
        <f>E469*J469</f>
        <v>0</v>
      </c>
      <c r="O469" s="107"/>
      <c r="Z469" s="117"/>
      <c r="AA469" s="117">
        <v>12</v>
      </c>
      <c r="AB469" s="117">
        <v>0</v>
      </c>
      <c r="AC469" s="117">
        <v>42</v>
      </c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CA469" s="117">
        <v>12</v>
      </c>
      <c r="CB469" s="117">
        <v>0</v>
      </c>
      <c r="CZ469" s="70">
        <v>4</v>
      </c>
    </row>
    <row r="470" spans="1:63" ht="31.2">
      <c r="A470" s="118"/>
      <c r="B470" s="119"/>
      <c r="C470" s="190" t="s">
        <v>737</v>
      </c>
      <c r="D470" s="191"/>
      <c r="E470" s="191"/>
      <c r="F470" s="191"/>
      <c r="G470" s="192"/>
      <c r="I470" s="120"/>
      <c r="K470" s="120"/>
      <c r="L470" s="121" t="s">
        <v>737</v>
      </c>
      <c r="O470" s="10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</row>
    <row r="471" spans="1:63" ht="66">
      <c r="A471" s="118"/>
      <c r="B471" s="119"/>
      <c r="C471" s="187" t="s">
        <v>738</v>
      </c>
      <c r="D471" s="188"/>
      <c r="E471" s="122">
        <v>0</v>
      </c>
      <c r="F471" s="123"/>
      <c r="G471" s="124"/>
      <c r="H471" s="125"/>
      <c r="I471" s="120"/>
      <c r="J471" s="126"/>
      <c r="K471" s="120"/>
      <c r="M471" s="121" t="s">
        <v>738</v>
      </c>
      <c r="O471" s="10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27" t="str">
        <f aca="true" t="shared" si="16" ref="BD471:BD479">C470</f>
        <v>Síťová elektroda (anoda + pól) -  pás ze skelných vláken potažených vodivým plastem vysoký 25-30cm, kontaktní vodič titan, popř. titan stříbro (3:4). Instalace na zdivo zbavené stávajících omítek vč. spárování, po předchozím podrovnáním maltou vápenné báze ( standard Knauf MV 1 ), krytí  kontaktní vodivou maltou.</v>
      </c>
      <c r="BE471" s="117"/>
      <c r="BF471" s="117"/>
      <c r="BG471" s="117"/>
      <c r="BH471" s="117"/>
      <c r="BI471" s="117"/>
      <c r="BJ471" s="117"/>
      <c r="BK471" s="117"/>
    </row>
    <row r="472" spans="1:63" ht="31.2">
      <c r="A472" s="118"/>
      <c r="B472" s="119"/>
      <c r="C472" s="187" t="s">
        <v>739</v>
      </c>
      <c r="D472" s="188"/>
      <c r="E472" s="122">
        <v>141.75</v>
      </c>
      <c r="F472" s="123"/>
      <c r="G472" s="124"/>
      <c r="H472" s="125"/>
      <c r="I472" s="120"/>
      <c r="J472" s="126"/>
      <c r="K472" s="120"/>
      <c r="M472" s="121" t="s">
        <v>739</v>
      </c>
      <c r="O472" s="10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27" t="str">
        <f t="shared" si="16"/>
        <v>přízemí hlavní objekt:</v>
      </c>
      <c r="BE472" s="117"/>
      <c r="BF472" s="117"/>
      <c r="BG472" s="117"/>
      <c r="BH472" s="117"/>
      <c r="BI472" s="117"/>
      <c r="BJ472" s="117"/>
      <c r="BK472" s="117"/>
    </row>
    <row r="473" spans="1:63" ht="39.6">
      <c r="A473" s="118"/>
      <c r="B473" s="119"/>
      <c r="C473" s="187" t="s">
        <v>740</v>
      </c>
      <c r="D473" s="188"/>
      <c r="E473" s="122">
        <v>78.05</v>
      </c>
      <c r="F473" s="123"/>
      <c r="G473" s="124"/>
      <c r="H473" s="125"/>
      <c r="I473" s="120"/>
      <c r="J473" s="126"/>
      <c r="K473" s="120"/>
      <c r="M473" s="121" t="s">
        <v>740</v>
      </c>
      <c r="O473" s="10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27" t="str">
        <f t="shared" si="16"/>
        <v xml:space="preserve"> 11,8+10,9+6,25+6,2+4,6+8,3+44,55+4,5+6,8+5,0+4,6+5,1+4,8+8,25+10,1</v>
      </c>
      <c r="BE473" s="117"/>
      <c r="BF473" s="117"/>
      <c r="BG473" s="117"/>
      <c r="BH473" s="117"/>
      <c r="BI473" s="117"/>
      <c r="BJ473" s="117"/>
      <c r="BK473" s="117"/>
    </row>
    <row r="474" spans="1:63" ht="26.4">
      <c r="A474" s="118"/>
      <c r="B474" s="119"/>
      <c r="C474" s="187" t="s">
        <v>741</v>
      </c>
      <c r="D474" s="188"/>
      <c r="E474" s="122">
        <v>5.2</v>
      </c>
      <c r="F474" s="123"/>
      <c r="G474" s="124"/>
      <c r="H474" s="125"/>
      <c r="I474" s="120"/>
      <c r="J474" s="126"/>
      <c r="K474" s="120"/>
      <c r="M474" s="121" t="s">
        <v>741</v>
      </c>
      <c r="O474" s="10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27" t="str">
        <f t="shared" si="16"/>
        <v>2,9+1,0+1,3+2,7+3,4+2,9+4,7+2,3+12,3+4,35+3,75+8,15+1,8+11,1+4,0+11,4</v>
      </c>
      <c r="BE474" s="117"/>
      <c r="BF474" s="117"/>
      <c r="BG474" s="117"/>
      <c r="BH474" s="117"/>
      <c r="BI474" s="117"/>
      <c r="BJ474" s="117"/>
      <c r="BK474" s="117"/>
    </row>
    <row r="475" spans="1:63" ht="12.75">
      <c r="A475" s="118"/>
      <c r="B475" s="119"/>
      <c r="C475" s="187" t="s">
        <v>742</v>
      </c>
      <c r="D475" s="188"/>
      <c r="E475" s="122">
        <v>0</v>
      </c>
      <c r="F475" s="123"/>
      <c r="G475" s="124"/>
      <c r="H475" s="125"/>
      <c r="I475" s="120"/>
      <c r="J475" s="126"/>
      <c r="K475" s="120"/>
      <c r="M475" s="121" t="s">
        <v>742</v>
      </c>
      <c r="O475" s="10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27" t="str">
        <f t="shared" si="16"/>
        <v>5,2</v>
      </c>
      <c r="BE475" s="117"/>
      <c r="BF475" s="117"/>
      <c r="BG475" s="117"/>
      <c r="BH475" s="117"/>
      <c r="BI475" s="117"/>
      <c r="BJ475" s="117"/>
      <c r="BK475" s="117"/>
    </row>
    <row r="476" spans="1:63" ht="21">
      <c r="A476" s="118"/>
      <c r="B476" s="119"/>
      <c r="C476" s="187" t="s">
        <v>743</v>
      </c>
      <c r="D476" s="188"/>
      <c r="E476" s="122">
        <v>110.75</v>
      </c>
      <c r="F476" s="123"/>
      <c r="G476" s="124"/>
      <c r="H476" s="125"/>
      <c r="I476" s="120"/>
      <c r="J476" s="126"/>
      <c r="K476" s="120"/>
      <c r="M476" s="121" t="s">
        <v>743</v>
      </c>
      <c r="O476" s="10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27" t="str">
        <f t="shared" si="16"/>
        <v xml:space="preserve">suterén hlavní objekt: </v>
      </c>
      <c r="BE476" s="117"/>
      <c r="BF476" s="117"/>
      <c r="BG476" s="117"/>
      <c r="BH476" s="117"/>
      <c r="BI476" s="117"/>
      <c r="BJ476" s="117"/>
      <c r="BK476" s="117"/>
    </row>
    <row r="477" spans="1:63" ht="12.75">
      <c r="A477" s="118"/>
      <c r="B477" s="119"/>
      <c r="C477" s="187" t="s">
        <v>744</v>
      </c>
      <c r="D477" s="188"/>
      <c r="E477" s="122">
        <v>59.1</v>
      </c>
      <c r="F477" s="123"/>
      <c r="G477" s="124"/>
      <c r="H477" s="125"/>
      <c r="I477" s="120"/>
      <c r="J477" s="126"/>
      <c r="K477" s="120"/>
      <c r="M477" s="121" t="s">
        <v>744</v>
      </c>
      <c r="O477" s="10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27" t="str">
        <f t="shared" si="16"/>
        <v>8,3+2,65+4,45+2,8+14,15+3,2+10,75+23,1+4,45+4,8+6,4+13,3+3,7+8,7</v>
      </c>
      <c r="BE477" s="117"/>
      <c r="BF477" s="117"/>
      <c r="BG477" s="117"/>
      <c r="BH477" s="117"/>
      <c r="BI477" s="117"/>
      <c r="BJ477" s="117"/>
      <c r="BK477" s="117"/>
    </row>
    <row r="478" spans="1:63" ht="12.75">
      <c r="A478" s="118"/>
      <c r="B478" s="119"/>
      <c r="C478" s="187" t="s">
        <v>745</v>
      </c>
      <c r="D478" s="188"/>
      <c r="E478" s="122">
        <v>0</v>
      </c>
      <c r="F478" s="123"/>
      <c r="G478" s="124"/>
      <c r="H478" s="125"/>
      <c r="I478" s="120"/>
      <c r="J478" s="126"/>
      <c r="K478" s="120"/>
      <c r="M478" s="121" t="s">
        <v>745</v>
      </c>
      <c r="O478" s="10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27" t="str">
        <f t="shared" si="16"/>
        <v>3,8+6,1+2,9+13,8+2,8+13,4+10,6+5,7</v>
      </c>
      <c r="BE478" s="117"/>
      <c r="BF478" s="117"/>
      <c r="BG478" s="117"/>
      <c r="BH478" s="117"/>
      <c r="BI478" s="117"/>
      <c r="BJ478" s="117"/>
      <c r="BK478" s="117"/>
    </row>
    <row r="479" spans="1:63" ht="12.75">
      <c r="A479" s="118"/>
      <c r="B479" s="119"/>
      <c r="C479" s="187" t="s">
        <v>746</v>
      </c>
      <c r="D479" s="188"/>
      <c r="E479" s="122">
        <v>30.6</v>
      </c>
      <c r="F479" s="123"/>
      <c r="G479" s="124"/>
      <c r="H479" s="125"/>
      <c r="I479" s="120"/>
      <c r="J479" s="126"/>
      <c r="K479" s="120"/>
      <c r="M479" s="121" t="s">
        <v>746</v>
      </c>
      <c r="O479" s="10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27" t="str">
        <f t="shared" si="16"/>
        <v xml:space="preserve">přízemí dvorní objekt: </v>
      </c>
      <c r="BE479" s="117"/>
      <c r="BF479" s="117"/>
      <c r="BG479" s="117"/>
      <c r="BH479" s="117"/>
      <c r="BI479" s="117"/>
      <c r="BJ479" s="117"/>
      <c r="BK479" s="117"/>
    </row>
    <row r="480" spans="1:104" ht="20.4">
      <c r="A480" s="108">
        <v>80</v>
      </c>
      <c r="B480" s="109" t="s">
        <v>747</v>
      </c>
      <c r="C480" s="110" t="s">
        <v>748</v>
      </c>
      <c r="D480" s="111" t="s">
        <v>645</v>
      </c>
      <c r="E480" s="112">
        <v>111</v>
      </c>
      <c r="F480" s="113"/>
      <c r="G480" s="114">
        <f>E480*F480</f>
        <v>0</v>
      </c>
      <c r="H480" s="115">
        <v>0</v>
      </c>
      <c r="I480" s="116">
        <f>E480*H480</f>
        <v>0</v>
      </c>
      <c r="J480" s="115"/>
      <c r="K480" s="116">
        <f>E480*J480</f>
        <v>0</v>
      </c>
      <c r="O480" s="107"/>
      <c r="Z480" s="117"/>
      <c r="AA480" s="117">
        <v>12</v>
      </c>
      <c r="AB480" s="117">
        <v>0</v>
      </c>
      <c r="AC480" s="117">
        <v>43</v>
      </c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CA480" s="117">
        <v>12</v>
      </c>
      <c r="CB480" s="117">
        <v>0</v>
      </c>
      <c r="CZ480" s="70">
        <v>4</v>
      </c>
    </row>
    <row r="481" spans="1:63" ht="41.4">
      <c r="A481" s="118"/>
      <c r="B481" s="119"/>
      <c r="C481" s="190" t="s">
        <v>749</v>
      </c>
      <c r="D481" s="191"/>
      <c r="E481" s="191"/>
      <c r="F481" s="191"/>
      <c r="G481" s="192"/>
      <c r="I481" s="120"/>
      <c r="K481" s="120"/>
      <c r="L481" s="121" t="s">
        <v>749</v>
      </c>
      <c r="O481" s="10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</row>
    <row r="482" spans="1:63" ht="79.2">
      <c r="A482" s="118"/>
      <c r="B482" s="119"/>
      <c r="C482" s="187" t="s">
        <v>570</v>
      </c>
      <c r="D482" s="188"/>
      <c r="E482" s="122">
        <v>36</v>
      </c>
      <c r="F482" s="123"/>
      <c r="G482" s="124"/>
      <c r="H482" s="125"/>
      <c r="I482" s="120"/>
      <c r="J482" s="126"/>
      <c r="K482" s="120"/>
      <c r="M482" s="121" t="s">
        <v>570</v>
      </c>
      <c r="O482" s="10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27" t="str">
        <f>C481</f>
        <v>Zemní elektroda (katoda -pól) - tyčové elektrody na bázi grafitu v délce 500mm  průměru min 20mm, osová rozteč do 4,5m ( není li projektem stanoveno jinak ), provozované napětí 1,4V. Položka zahrnuje, instalaci katody do vývrtu a její zalití kontaktním lakem na bázi grafitu, vč. dodávky laku. Vývrt ( hl.1,0m/1ks ) není součástí položky a je oceněn v oddíle prorážení otvorů.</v>
      </c>
      <c r="BE482" s="117"/>
      <c r="BF482" s="117"/>
      <c r="BG482" s="117"/>
      <c r="BH482" s="117"/>
      <c r="BI482" s="117"/>
      <c r="BJ482" s="117"/>
      <c r="BK482" s="117"/>
    </row>
    <row r="483" spans="1:63" ht="12.75">
      <c r="A483" s="118"/>
      <c r="B483" s="119"/>
      <c r="C483" s="187" t="s">
        <v>571</v>
      </c>
      <c r="D483" s="188"/>
      <c r="E483" s="122">
        <v>64</v>
      </c>
      <c r="F483" s="123"/>
      <c r="G483" s="124"/>
      <c r="H483" s="125"/>
      <c r="I483" s="120"/>
      <c r="J483" s="126"/>
      <c r="K483" s="120"/>
      <c r="M483" s="121" t="s">
        <v>571</v>
      </c>
      <c r="O483" s="10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27" t="str">
        <f>C482</f>
        <v>přízemí hlavní objekt, : 36,0</v>
      </c>
      <c r="BE483" s="117"/>
      <c r="BF483" s="117"/>
      <c r="BG483" s="117"/>
      <c r="BH483" s="117"/>
      <c r="BI483" s="117"/>
      <c r="BJ483" s="117"/>
      <c r="BK483" s="117"/>
    </row>
    <row r="484" spans="1:63" ht="12.75">
      <c r="A484" s="118"/>
      <c r="B484" s="119"/>
      <c r="C484" s="187" t="s">
        <v>572</v>
      </c>
      <c r="D484" s="188"/>
      <c r="E484" s="122">
        <v>11</v>
      </c>
      <c r="F484" s="123"/>
      <c r="G484" s="124"/>
      <c r="H484" s="125"/>
      <c r="I484" s="120"/>
      <c r="J484" s="126"/>
      <c r="K484" s="120"/>
      <c r="M484" s="121" t="s">
        <v>572</v>
      </c>
      <c r="O484" s="10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27" t="str">
        <f>C483</f>
        <v>suterén hlavní objekt, : 64,0</v>
      </c>
      <c r="BE484" s="117"/>
      <c r="BF484" s="117"/>
      <c r="BG484" s="117"/>
      <c r="BH484" s="117"/>
      <c r="BI484" s="117"/>
      <c r="BJ484" s="117"/>
      <c r="BK484" s="117"/>
    </row>
    <row r="485" spans="1:104" ht="20.4">
      <c r="A485" s="108">
        <v>81</v>
      </c>
      <c r="B485" s="109" t="s">
        <v>750</v>
      </c>
      <c r="C485" s="110" t="s">
        <v>751</v>
      </c>
      <c r="D485" s="111" t="s">
        <v>736</v>
      </c>
      <c r="E485" s="112">
        <v>88.75</v>
      </c>
      <c r="F485" s="113"/>
      <c r="G485" s="114">
        <f>E485*F485</f>
        <v>0</v>
      </c>
      <c r="H485" s="115">
        <v>0</v>
      </c>
      <c r="I485" s="116">
        <f>E485*H485</f>
        <v>0</v>
      </c>
      <c r="J485" s="115"/>
      <c r="K485" s="116">
        <f>E485*J485</f>
        <v>0</v>
      </c>
      <c r="O485" s="107"/>
      <c r="Z485" s="117"/>
      <c r="AA485" s="117">
        <v>12</v>
      </c>
      <c r="AB485" s="117">
        <v>0</v>
      </c>
      <c r="AC485" s="117">
        <v>44</v>
      </c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CA485" s="117">
        <v>12</v>
      </c>
      <c r="CB485" s="117">
        <v>0</v>
      </c>
      <c r="CZ485" s="70">
        <v>4</v>
      </c>
    </row>
    <row r="486" spans="1:63" ht="12.75">
      <c r="A486" s="118"/>
      <c r="B486" s="119"/>
      <c r="C486" s="190" t="s">
        <v>752</v>
      </c>
      <c r="D486" s="191"/>
      <c r="E486" s="191"/>
      <c r="F486" s="191"/>
      <c r="G486" s="192"/>
      <c r="I486" s="120"/>
      <c r="K486" s="120"/>
      <c r="L486" s="121" t="s">
        <v>752</v>
      </c>
      <c r="O486" s="10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</row>
    <row r="487" spans="1:63" ht="12.75">
      <c r="A487" s="118"/>
      <c r="B487" s="119"/>
      <c r="C487" s="187" t="s">
        <v>753</v>
      </c>
      <c r="D487" s="188"/>
      <c r="E487" s="122">
        <v>0</v>
      </c>
      <c r="F487" s="123"/>
      <c r="G487" s="124"/>
      <c r="H487" s="125"/>
      <c r="I487" s="120"/>
      <c r="J487" s="126"/>
      <c r="K487" s="120"/>
      <c r="M487" s="121" t="s">
        <v>753</v>
      </c>
      <c r="O487" s="10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27" t="str">
        <f aca="true" t="shared" si="17" ref="BD487:BD495">C486</f>
        <v>Vč. dodávky systémových vodičů a těsněných spojů</v>
      </c>
      <c r="BE487" s="117"/>
      <c r="BF487" s="117"/>
      <c r="BG487" s="117"/>
      <c r="BH487" s="117"/>
      <c r="BI487" s="117"/>
      <c r="BJ487" s="117"/>
      <c r="BK487" s="117"/>
    </row>
    <row r="488" spans="1:63" ht="21">
      <c r="A488" s="118"/>
      <c r="B488" s="119"/>
      <c r="C488" s="187" t="s">
        <v>754</v>
      </c>
      <c r="D488" s="188"/>
      <c r="E488" s="122">
        <v>25.4</v>
      </c>
      <c r="F488" s="123"/>
      <c r="G488" s="124"/>
      <c r="H488" s="125"/>
      <c r="I488" s="120"/>
      <c r="J488" s="126"/>
      <c r="K488" s="120"/>
      <c r="M488" s="121" t="s">
        <v>754</v>
      </c>
      <c r="O488" s="10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27" t="str">
        <f t="shared" si="17"/>
        <v xml:space="preserve">přízemí hlavní objekt: </v>
      </c>
      <c r="BE488" s="117"/>
      <c r="BF488" s="117"/>
      <c r="BG488" s="117"/>
      <c r="BH488" s="117"/>
      <c r="BI488" s="117"/>
      <c r="BJ488" s="117"/>
      <c r="BK488" s="117"/>
    </row>
    <row r="489" spans="1:63" ht="12.75">
      <c r="A489" s="118"/>
      <c r="B489" s="119"/>
      <c r="C489" s="187" t="s">
        <v>755</v>
      </c>
      <c r="D489" s="188"/>
      <c r="E489" s="122">
        <v>14.35</v>
      </c>
      <c r="F489" s="123"/>
      <c r="G489" s="124"/>
      <c r="H489" s="125"/>
      <c r="I489" s="120"/>
      <c r="J489" s="126"/>
      <c r="K489" s="120"/>
      <c r="M489" s="121" t="s">
        <v>755</v>
      </c>
      <c r="O489" s="10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27" t="str">
        <f t="shared" si="17"/>
        <v>0,9+0,9+0,9+0,4+3,55+1,3+1,3+1,6+0,5+2,1+2,2+2,1+2,15+2,1+2,1+1,3</v>
      </c>
      <c r="BE489" s="117"/>
      <c r="BF489" s="117"/>
      <c r="BG489" s="117"/>
      <c r="BH489" s="117"/>
      <c r="BI489" s="117"/>
      <c r="BJ489" s="117"/>
      <c r="BK489" s="117"/>
    </row>
    <row r="490" spans="1:63" ht="12.75">
      <c r="A490" s="118"/>
      <c r="B490" s="119"/>
      <c r="C490" s="187" t="s">
        <v>756</v>
      </c>
      <c r="D490" s="188"/>
      <c r="E490" s="122">
        <v>0</v>
      </c>
      <c r="F490" s="123"/>
      <c r="G490" s="124"/>
      <c r="H490" s="125"/>
      <c r="I490" s="120"/>
      <c r="J490" s="126"/>
      <c r="K490" s="120"/>
      <c r="M490" s="121" t="s">
        <v>756</v>
      </c>
      <c r="O490" s="10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27" t="str">
        <f t="shared" si="17"/>
        <v>1,35+1,5+0,3+1,1+1,0+1,0+1,5+0,9+0,9+1,6+1,0+1,1+1,1</v>
      </c>
      <c r="BE490" s="117"/>
      <c r="BF490" s="117"/>
      <c r="BG490" s="117"/>
      <c r="BH490" s="117"/>
      <c r="BI490" s="117"/>
      <c r="BJ490" s="117"/>
      <c r="BK490" s="117"/>
    </row>
    <row r="491" spans="1:63" ht="31.2">
      <c r="A491" s="118"/>
      <c r="B491" s="119"/>
      <c r="C491" s="187" t="s">
        <v>757</v>
      </c>
      <c r="D491" s="188"/>
      <c r="E491" s="122">
        <v>13.8</v>
      </c>
      <c r="F491" s="123"/>
      <c r="G491" s="124"/>
      <c r="H491" s="125"/>
      <c r="I491" s="120"/>
      <c r="J491" s="126"/>
      <c r="K491" s="120"/>
      <c r="M491" s="121" t="s">
        <v>757</v>
      </c>
      <c r="O491" s="10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27" t="str">
        <f t="shared" si="17"/>
        <v>suterén hlavní objekt:</v>
      </c>
      <c r="BE491" s="117"/>
      <c r="BF491" s="117"/>
      <c r="BG491" s="117"/>
      <c r="BH491" s="117"/>
      <c r="BI491" s="117"/>
      <c r="BJ491" s="117"/>
      <c r="BK491" s="117"/>
    </row>
    <row r="492" spans="1:63" ht="39.6">
      <c r="A492" s="118"/>
      <c r="B492" s="119"/>
      <c r="C492" s="187" t="s">
        <v>758</v>
      </c>
      <c r="D492" s="188"/>
      <c r="E492" s="122">
        <v>28.4</v>
      </c>
      <c r="F492" s="123"/>
      <c r="G492" s="124"/>
      <c r="H492" s="125"/>
      <c r="I492" s="120"/>
      <c r="J492" s="126"/>
      <c r="K492" s="120"/>
      <c r="M492" s="121" t="s">
        <v>758</v>
      </c>
      <c r="O492" s="10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27" t="str">
        <f t="shared" si="17"/>
        <v xml:space="preserve"> 0,45+0,45+0,7+1,0+0,3+0,95+0,9+0,85+1,4+0,6+1,2+0,6+0,6+1,1+1,1+1,6</v>
      </c>
      <c r="BE492" s="117"/>
      <c r="BF492" s="117"/>
      <c r="BG492" s="117"/>
      <c r="BH492" s="117"/>
      <c r="BI492" s="117"/>
      <c r="BJ492" s="117"/>
      <c r="BK492" s="117"/>
    </row>
    <row r="493" spans="1:63" ht="26.4">
      <c r="A493" s="118"/>
      <c r="B493" s="119"/>
      <c r="C493" s="187" t="s">
        <v>759</v>
      </c>
      <c r="D493" s="188"/>
      <c r="E493" s="122">
        <v>0.9</v>
      </c>
      <c r="F493" s="123"/>
      <c r="G493" s="124"/>
      <c r="H493" s="125"/>
      <c r="I493" s="120"/>
      <c r="J493" s="126"/>
      <c r="K493" s="120"/>
      <c r="M493" s="121" t="s">
        <v>759</v>
      </c>
      <c r="O493" s="10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27" t="str">
        <f t="shared" si="17"/>
        <v>1,6+3,8+0,95+2,0+2,7+1,4+2,2+0,8+1,0+0,9+0,9+0,9+1,1+0,6+1,95+4,6+1,0</v>
      </c>
      <c r="BE493" s="117"/>
      <c r="BF493" s="117"/>
      <c r="BG493" s="117"/>
      <c r="BH493" s="117"/>
      <c r="BI493" s="117"/>
      <c r="BJ493" s="117"/>
      <c r="BK493" s="117"/>
    </row>
    <row r="494" spans="1:63" ht="12.75">
      <c r="A494" s="118"/>
      <c r="B494" s="119"/>
      <c r="C494" s="187" t="s">
        <v>745</v>
      </c>
      <c r="D494" s="188"/>
      <c r="E494" s="122">
        <v>0</v>
      </c>
      <c r="F494" s="123"/>
      <c r="G494" s="124"/>
      <c r="H494" s="125"/>
      <c r="I494" s="120"/>
      <c r="J494" s="126"/>
      <c r="K494" s="120"/>
      <c r="M494" s="121" t="s">
        <v>745</v>
      </c>
      <c r="O494" s="10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27" t="str">
        <f t="shared" si="17"/>
        <v>0,9</v>
      </c>
      <c r="BE494" s="117"/>
      <c r="BF494" s="117"/>
      <c r="BG494" s="117"/>
      <c r="BH494" s="117"/>
      <c r="BI494" s="117"/>
      <c r="BJ494" s="117"/>
      <c r="BK494" s="117"/>
    </row>
    <row r="495" spans="1:63" ht="12.75">
      <c r="A495" s="118"/>
      <c r="B495" s="119"/>
      <c r="C495" s="187" t="s">
        <v>760</v>
      </c>
      <c r="D495" s="188"/>
      <c r="E495" s="122">
        <v>5.9</v>
      </c>
      <c r="F495" s="123"/>
      <c r="G495" s="124"/>
      <c r="H495" s="125"/>
      <c r="I495" s="120"/>
      <c r="J495" s="126"/>
      <c r="K495" s="120"/>
      <c r="M495" s="121" t="s">
        <v>760</v>
      </c>
      <c r="O495" s="10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27" t="str">
        <f t="shared" si="17"/>
        <v xml:space="preserve">přízemí dvorní objekt: </v>
      </c>
      <c r="BE495" s="117"/>
      <c r="BF495" s="117"/>
      <c r="BG495" s="117"/>
      <c r="BH495" s="117"/>
      <c r="BI495" s="117"/>
      <c r="BJ495" s="117"/>
      <c r="BK495" s="117"/>
    </row>
    <row r="496" spans="1:104" ht="20.4">
      <c r="A496" s="108">
        <v>82</v>
      </c>
      <c r="B496" s="109" t="s">
        <v>761</v>
      </c>
      <c r="C496" s="110" t="s">
        <v>762</v>
      </c>
      <c r="D496" s="111" t="s">
        <v>645</v>
      </c>
      <c r="E496" s="112">
        <v>10</v>
      </c>
      <c r="F496" s="113"/>
      <c r="G496" s="114">
        <f>E496*F496</f>
        <v>0</v>
      </c>
      <c r="H496" s="115">
        <v>0</v>
      </c>
      <c r="I496" s="116">
        <f>E496*H496</f>
        <v>0</v>
      </c>
      <c r="J496" s="115"/>
      <c r="K496" s="116">
        <f>E496*J496</f>
        <v>0</v>
      </c>
      <c r="O496" s="107"/>
      <c r="Z496" s="117"/>
      <c r="AA496" s="117">
        <v>12</v>
      </c>
      <c r="AB496" s="117">
        <v>0</v>
      </c>
      <c r="AC496" s="117">
        <v>45</v>
      </c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CA496" s="117">
        <v>12</v>
      </c>
      <c r="CB496" s="117">
        <v>0</v>
      </c>
      <c r="CZ496" s="70">
        <v>4</v>
      </c>
    </row>
    <row r="497" spans="1:63" ht="21">
      <c r="A497" s="118"/>
      <c r="B497" s="119"/>
      <c r="C497" s="190" t="s">
        <v>763</v>
      </c>
      <c r="D497" s="191"/>
      <c r="E497" s="191"/>
      <c r="F497" s="191"/>
      <c r="G497" s="192"/>
      <c r="I497" s="120"/>
      <c r="K497" s="120"/>
      <c r="L497" s="121" t="s">
        <v>763</v>
      </c>
      <c r="O497" s="10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</row>
    <row r="498" spans="1:104" ht="20.4">
      <c r="A498" s="108">
        <v>83</v>
      </c>
      <c r="B498" s="109" t="s">
        <v>764</v>
      </c>
      <c r="C498" s="110" t="s">
        <v>765</v>
      </c>
      <c r="D498" s="111" t="s">
        <v>716</v>
      </c>
      <c r="E498" s="112">
        <v>32</v>
      </c>
      <c r="F498" s="113"/>
      <c r="G498" s="114">
        <f>E498*F498</f>
        <v>0</v>
      </c>
      <c r="H498" s="115">
        <v>0</v>
      </c>
      <c r="I498" s="116">
        <f>E498*H498</f>
        <v>0</v>
      </c>
      <c r="J498" s="115"/>
      <c r="K498" s="116">
        <f>E498*J498</f>
        <v>0</v>
      </c>
      <c r="O498" s="107"/>
      <c r="Z498" s="117"/>
      <c r="AA498" s="117">
        <v>12</v>
      </c>
      <c r="AB498" s="117">
        <v>0</v>
      </c>
      <c r="AC498" s="117">
        <v>46</v>
      </c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CA498" s="117">
        <v>12</v>
      </c>
      <c r="CB498" s="117">
        <v>0</v>
      </c>
      <c r="CZ498" s="70">
        <v>4</v>
      </c>
    </row>
    <row r="499" spans="1:63" ht="21">
      <c r="A499" s="118"/>
      <c r="B499" s="119"/>
      <c r="C499" s="190" t="s">
        <v>766</v>
      </c>
      <c r="D499" s="191"/>
      <c r="E499" s="191"/>
      <c r="F499" s="191"/>
      <c r="G499" s="192"/>
      <c r="I499" s="120"/>
      <c r="K499" s="120"/>
      <c r="L499" s="121" t="s">
        <v>766</v>
      </c>
      <c r="O499" s="10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</row>
    <row r="500" spans="1:63" ht="26.4">
      <c r="A500" s="118"/>
      <c r="B500" s="119"/>
      <c r="C500" s="187" t="s">
        <v>767</v>
      </c>
      <c r="D500" s="188"/>
      <c r="E500" s="122">
        <v>32</v>
      </c>
      <c r="F500" s="123"/>
      <c r="G500" s="124"/>
      <c r="H500" s="125"/>
      <c r="I500" s="120"/>
      <c r="J500" s="126"/>
      <c r="K500" s="120"/>
      <c r="M500" s="121" t="s">
        <v>767</v>
      </c>
      <c r="O500" s="10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27" t="str">
        <f>C499</f>
        <v>Cena za 4 pozice ve 3 výškových úrovních, součástí zhotovení je provedení zaměření výchozí vlhkosti se záznamem v protokolu.</v>
      </c>
      <c r="BE500" s="117"/>
      <c r="BF500" s="117"/>
      <c r="BG500" s="117"/>
      <c r="BH500" s="117"/>
      <c r="BI500" s="117"/>
      <c r="BJ500" s="117"/>
      <c r="BK500" s="117"/>
    </row>
    <row r="501" spans="1:104" ht="12.75">
      <c r="A501" s="108">
        <v>84</v>
      </c>
      <c r="B501" s="109" t="s">
        <v>768</v>
      </c>
      <c r="C501" s="110" t="s">
        <v>769</v>
      </c>
      <c r="D501" s="111" t="s">
        <v>426</v>
      </c>
      <c r="E501" s="112">
        <v>903.9575</v>
      </c>
      <c r="F501" s="113"/>
      <c r="G501" s="114">
        <f>E501*F501</f>
        <v>0</v>
      </c>
      <c r="H501" s="115">
        <v>0</v>
      </c>
      <c r="I501" s="116">
        <f>E501*H501</f>
        <v>0</v>
      </c>
      <c r="J501" s="115"/>
      <c r="K501" s="116">
        <f>E501*J501</f>
        <v>0</v>
      </c>
      <c r="O501" s="107"/>
      <c r="Z501" s="117"/>
      <c r="AA501" s="117">
        <v>12</v>
      </c>
      <c r="AB501" s="117">
        <v>0</v>
      </c>
      <c r="AC501" s="117">
        <v>47</v>
      </c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CA501" s="117">
        <v>12</v>
      </c>
      <c r="CB501" s="117">
        <v>0</v>
      </c>
      <c r="CZ501" s="70">
        <v>4</v>
      </c>
    </row>
    <row r="502" spans="1:63" ht="12.75">
      <c r="A502" s="118"/>
      <c r="B502" s="119"/>
      <c r="C502" s="190" t="s">
        <v>770</v>
      </c>
      <c r="D502" s="191"/>
      <c r="E502" s="191"/>
      <c r="F502" s="191"/>
      <c r="G502" s="192"/>
      <c r="I502" s="120"/>
      <c r="K502" s="120"/>
      <c r="L502" s="121" t="s">
        <v>770</v>
      </c>
      <c r="O502" s="10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</row>
    <row r="503" spans="1:63" ht="12.75">
      <c r="A503" s="118"/>
      <c r="B503" s="119"/>
      <c r="C503" s="187" t="s">
        <v>771</v>
      </c>
      <c r="D503" s="188"/>
      <c r="E503" s="122">
        <v>374.0275</v>
      </c>
      <c r="F503" s="123"/>
      <c r="G503" s="124"/>
      <c r="H503" s="125"/>
      <c r="I503" s="120"/>
      <c r="J503" s="126"/>
      <c r="K503" s="120"/>
      <c r="M503" s="121" t="s">
        <v>771</v>
      </c>
      <c r="O503" s="10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27" t="str">
        <f>C502</f>
        <v>vč. napojení na elektroinstalaci,, montáže a demontáže</v>
      </c>
      <c r="BE503" s="117"/>
      <c r="BF503" s="117"/>
      <c r="BG503" s="117"/>
      <c r="BH503" s="117"/>
      <c r="BI503" s="117"/>
      <c r="BJ503" s="117"/>
      <c r="BK503" s="117"/>
    </row>
    <row r="504" spans="1:63" ht="12.75">
      <c r="A504" s="118"/>
      <c r="B504" s="119"/>
      <c r="C504" s="187" t="s">
        <v>772</v>
      </c>
      <c r="D504" s="188"/>
      <c r="E504" s="122">
        <v>529.93</v>
      </c>
      <c r="F504" s="123"/>
      <c r="G504" s="124"/>
      <c r="H504" s="125"/>
      <c r="I504" s="120"/>
      <c r="J504" s="126"/>
      <c r="K504" s="120"/>
      <c r="M504" s="121" t="s">
        <v>772</v>
      </c>
      <c r="O504" s="10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27" t="str">
        <f>C503</f>
        <v>M1 : 15,95*23,45</v>
      </c>
      <c r="BE504" s="117"/>
      <c r="BF504" s="117"/>
      <c r="BG504" s="117"/>
      <c r="BH504" s="117"/>
      <c r="BI504" s="117"/>
      <c r="BJ504" s="117"/>
      <c r="BK504" s="117"/>
    </row>
    <row r="505" spans="1:63" ht="12.75">
      <c r="A505" s="128" t="s">
        <v>427</v>
      </c>
      <c r="B505" s="129" t="s">
        <v>712</v>
      </c>
      <c r="C505" s="130" t="s">
        <v>713</v>
      </c>
      <c r="D505" s="131"/>
      <c r="E505" s="132"/>
      <c r="F505" s="132"/>
      <c r="G505" s="133">
        <f>SUM(G455:G504)</f>
        <v>0</v>
      </c>
      <c r="H505" s="134"/>
      <c r="I505" s="135">
        <f>SUM(I455:I504)</f>
        <v>0</v>
      </c>
      <c r="J505" s="136"/>
      <c r="K505" s="135">
        <f>SUM(K455:K504)</f>
        <v>0</v>
      </c>
      <c r="O505" s="107"/>
      <c r="X505" s="137">
        <f>K505</f>
        <v>0</v>
      </c>
      <c r="Y505" s="137">
        <f>I505</f>
        <v>0</v>
      </c>
      <c r="Z505" s="138">
        <f>G505</f>
        <v>0</v>
      </c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39"/>
      <c r="BB505" s="139"/>
      <c r="BC505" s="139"/>
      <c r="BD505" s="139"/>
      <c r="BE505" s="139"/>
      <c r="BF505" s="139"/>
      <c r="BG505" s="117"/>
      <c r="BH505" s="117"/>
      <c r="BI505" s="117"/>
      <c r="BJ505" s="117"/>
      <c r="BK505" s="117"/>
    </row>
    <row r="506" spans="1:15" ht="14.25" customHeight="1">
      <c r="A506" s="97" t="s">
        <v>422</v>
      </c>
      <c r="B506" s="98" t="s">
        <v>773</v>
      </c>
      <c r="C506" s="99" t="s">
        <v>566</v>
      </c>
      <c r="D506" s="100"/>
      <c r="E506" s="101"/>
      <c r="F506" s="101"/>
      <c r="G506" s="102"/>
      <c r="H506" s="103"/>
      <c r="I506" s="104"/>
      <c r="J506" s="105"/>
      <c r="K506" s="106"/>
      <c r="O506" s="107"/>
    </row>
    <row r="507" spans="1:104" ht="20.4">
      <c r="A507" s="108">
        <v>85</v>
      </c>
      <c r="B507" s="109" t="s">
        <v>774</v>
      </c>
      <c r="C507" s="110" t="s">
        <v>775</v>
      </c>
      <c r="D507" s="111" t="s">
        <v>532</v>
      </c>
      <c r="E507" s="112">
        <v>25.5509</v>
      </c>
      <c r="F507" s="113"/>
      <c r="G507" s="114">
        <f>E507*F507</f>
        <v>0</v>
      </c>
      <c r="H507" s="115">
        <v>0</v>
      </c>
      <c r="I507" s="116">
        <f>E507*H507</f>
        <v>0</v>
      </c>
      <c r="J507" s="115">
        <v>0</v>
      </c>
      <c r="K507" s="116">
        <f>E507*J507</f>
        <v>0</v>
      </c>
      <c r="O507" s="107"/>
      <c r="Z507" s="117"/>
      <c r="AA507" s="117">
        <v>1</v>
      </c>
      <c r="AB507" s="117">
        <v>0</v>
      </c>
      <c r="AC507" s="117">
        <v>0</v>
      </c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CA507" s="117">
        <v>1</v>
      </c>
      <c r="CB507" s="117">
        <v>0</v>
      </c>
      <c r="CZ507" s="70">
        <v>1</v>
      </c>
    </row>
    <row r="508" spans="1:104" ht="12.75">
      <c r="A508" s="108">
        <v>86</v>
      </c>
      <c r="B508" s="109" t="s">
        <v>776</v>
      </c>
      <c r="C508" s="110" t="s">
        <v>777</v>
      </c>
      <c r="D508" s="111" t="s">
        <v>532</v>
      </c>
      <c r="E508" s="112">
        <v>255.509</v>
      </c>
      <c r="F508" s="113"/>
      <c r="G508" s="114">
        <f>E508*F508</f>
        <v>0</v>
      </c>
      <c r="H508" s="115">
        <v>0</v>
      </c>
      <c r="I508" s="116">
        <f>E508*H508</f>
        <v>0</v>
      </c>
      <c r="J508" s="115">
        <v>0</v>
      </c>
      <c r="K508" s="116">
        <f>E508*J508</f>
        <v>0</v>
      </c>
      <c r="O508" s="107"/>
      <c r="Z508" s="117"/>
      <c r="AA508" s="117">
        <v>1</v>
      </c>
      <c r="AB508" s="117">
        <v>10</v>
      </c>
      <c r="AC508" s="117">
        <v>10</v>
      </c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CA508" s="117">
        <v>1</v>
      </c>
      <c r="CB508" s="117">
        <v>10</v>
      </c>
      <c r="CZ508" s="70">
        <v>1</v>
      </c>
    </row>
    <row r="509" spans="1:63" ht="12.75">
      <c r="A509" s="118"/>
      <c r="B509" s="119"/>
      <c r="C509" s="187" t="s">
        <v>778</v>
      </c>
      <c r="D509" s="188"/>
      <c r="E509" s="122">
        <v>255.509</v>
      </c>
      <c r="F509" s="123"/>
      <c r="G509" s="124"/>
      <c r="H509" s="125"/>
      <c r="I509" s="120"/>
      <c r="J509" s="126"/>
      <c r="K509" s="120"/>
      <c r="M509" s="121" t="s">
        <v>778</v>
      </c>
      <c r="O509" s="10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27" t="str">
        <f>C508</f>
        <v>Příplatek k odvozu za každý další 1 km, kontejnerem 4 t</v>
      </c>
      <c r="BE509" s="117"/>
      <c r="BF509" s="117"/>
      <c r="BG509" s="117"/>
      <c r="BH509" s="117"/>
      <c r="BI509" s="117"/>
      <c r="BJ509" s="117"/>
      <c r="BK509" s="117"/>
    </row>
    <row r="510" spans="1:104" ht="12.75">
      <c r="A510" s="108">
        <v>87</v>
      </c>
      <c r="B510" s="109" t="s">
        <v>779</v>
      </c>
      <c r="C510" s="110" t="s">
        <v>780</v>
      </c>
      <c r="D510" s="111" t="s">
        <v>532</v>
      </c>
      <c r="E510" s="112">
        <v>25.5509497999957</v>
      </c>
      <c r="F510" s="113"/>
      <c r="G510" s="114">
        <f>E510*F510</f>
        <v>0</v>
      </c>
      <c r="H510" s="115">
        <v>0</v>
      </c>
      <c r="I510" s="116">
        <f>E510*H510</f>
        <v>0</v>
      </c>
      <c r="J510" s="115"/>
      <c r="K510" s="116">
        <f>E510*J510</f>
        <v>0</v>
      </c>
      <c r="O510" s="107"/>
      <c r="Z510" s="117"/>
      <c r="AA510" s="117">
        <v>8</v>
      </c>
      <c r="AB510" s="117">
        <v>0</v>
      </c>
      <c r="AC510" s="117">
        <v>3</v>
      </c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CA510" s="117">
        <v>8</v>
      </c>
      <c r="CB510" s="117">
        <v>0</v>
      </c>
      <c r="CZ510" s="70">
        <v>1</v>
      </c>
    </row>
    <row r="511" spans="1:104" ht="12.75">
      <c r="A511" s="108">
        <v>88</v>
      </c>
      <c r="B511" s="109" t="s">
        <v>781</v>
      </c>
      <c r="C511" s="110" t="s">
        <v>782</v>
      </c>
      <c r="D511" s="111" t="s">
        <v>532</v>
      </c>
      <c r="E511" s="112">
        <v>25.5509497999957</v>
      </c>
      <c r="F511" s="113"/>
      <c r="G511" s="114">
        <f>E511*F511</f>
        <v>0</v>
      </c>
      <c r="H511" s="115">
        <v>0</v>
      </c>
      <c r="I511" s="116">
        <f>E511*H511</f>
        <v>0</v>
      </c>
      <c r="J511" s="115"/>
      <c r="K511" s="116">
        <f>E511*J511</f>
        <v>0</v>
      </c>
      <c r="O511" s="107"/>
      <c r="Z511" s="117"/>
      <c r="AA511" s="117">
        <v>8</v>
      </c>
      <c r="AB511" s="117">
        <v>0</v>
      </c>
      <c r="AC511" s="117">
        <v>3</v>
      </c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CA511" s="117">
        <v>8</v>
      </c>
      <c r="CB511" s="117">
        <v>0</v>
      </c>
      <c r="CZ511" s="70">
        <v>1</v>
      </c>
    </row>
    <row r="512" spans="1:104" ht="12.75">
      <c r="A512" s="108">
        <v>89</v>
      </c>
      <c r="B512" s="109" t="s">
        <v>783</v>
      </c>
      <c r="C512" s="110" t="s">
        <v>784</v>
      </c>
      <c r="D512" s="111" t="s">
        <v>532</v>
      </c>
      <c r="E512" s="112">
        <v>76.652849399987</v>
      </c>
      <c r="F512" s="113"/>
      <c r="G512" s="114">
        <f>E512*F512</f>
        <v>0</v>
      </c>
      <c r="H512" s="115">
        <v>0</v>
      </c>
      <c r="I512" s="116">
        <f>E512*H512</f>
        <v>0</v>
      </c>
      <c r="J512" s="115"/>
      <c r="K512" s="116">
        <f>E512*J512</f>
        <v>0</v>
      </c>
      <c r="O512" s="107"/>
      <c r="Z512" s="117"/>
      <c r="AA512" s="117">
        <v>8</v>
      </c>
      <c r="AB512" s="117">
        <v>0</v>
      </c>
      <c r="AC512" s="117">
        <v>3</v>
      </c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CA512" s="117">
        <v>8</v>
      </c>
      <c r="CB512" s="117">
        <v>0</v>
      </c>
      <c r="CZ512" s="70">
        <v>1</v>
      </c>
    </row>
    <row r="513" spans="1:104" ht="12.75">
      <c r="A513" s="108">
        <v>90</v>
      </c>
      <c r="B513" s="109" t="s">
        <v>785</v>
      </c>
      <c r="C513" s="110" t="s">
        <v>786</v>
      </c>
      <c r="D513" s="111" t="s">
        <v>532</v>
      </c>
      <c r="E513" s="112">
        <v>25.5509497999957</v>
      </c>
      <c r="F513" s="113"/>
      <c r="G513" s="114">
        <f>E513*F513</f>
        <v>0</v>
      </c>
      <c r="H513" s="115">
        <v>0</v>
      </c>
      <c r="I513" s="116">
        <f>E513*H513</f>
        <v>0</v>
      </c>
      <c r="J513" s="115"/>
      <c r="K513" s="116">
        <f>E513*J513</f>
        <v>0</v>
      </c>
      <c r="O513" s="107"/>
      <c r="Z513" s="117"/>
      <c r="AA513" s="117">
        <v>8</v>
      </c>
      <c r="AB513" s="117">
        <v>0</v>
      </c>
      <c r="AC513" s="117">
        <v>3</v>
      </c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CA513" s="117">
        <v>8</v>
      </c>
      <c r="CB513" s="117">
        <v>0</v>
      </c>
      <c r="CZ513" s="70">
        <v>1</v>
      </c>
    </row>
    <row r="514" spans="1:63" ht="12.75">
      <c r="A514" s="128" t="s">
        <v>427</v>
      </c>
      <c r="B514" s="129" t="s">
        <v>773</v>
      </c>
      <c r="C514" s="130" t="s">
        <v>566</v>
      </c>
      <c r="D514" s="131"/>
      <c r="E514" s="132"/>
      <c r="F514" s="132"/>
      <c r="G514" s="133">
        <f>SUM(G506:G513)</f>
        <v>0</v>
      </c>
      <c r="H514" s="134"/>
      <c r="I514" s="135">
        <f>SUM(I506:I513)</f>
        <v>0</v>
      </c>
      <c r="J514" s="136"/>
      <c r="K514" s="135">
        <f>SUM(K506:K513)</f>
        <v>0</v>
      </c>
      <c r="O514" s="107"/>
      <c r="X514" s="137">
        <f>K514</f>
        <v>0</v>
      </c>
      <c r="Y514" s="137">
        <f>I514</f>
        <v>0</v>
      </c>
      <c r="Z514" s="138">
        <f>G514</f>
        <v>0</v>
      </c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39"/>
      <c r="BB514" s="139"/>
      <c r="BC514" s="139"/>
      <c r="BD514" s="139"/>
      <c r="BE514" s="139"/>
      <c r="BF514" s="139"/>
      <c r="BG514" s="117"/>
      <c r="BH514" s="117"/>
      <c r="BI514" s="117"/>
      <c r="BJ514" s="117"/>
      <c r="BK514" s="117"/>
    </row>
    <row r="515" spans="1:58" ht="12.75">
      <c r="A515" s="140" t="s">
        <v>428</v>
      </c>
      <c r="B515" s="141" t="s">
        <v>429</v>
      </c>
      <c r="C515" s="142"/>
      <c r="D515" s="143"/>
      <c r="E515" s="144"/>
      <c r="F515" s="144"/>
      <c r="G515" s="145">
        <f>SUM(Z7:Z515)</f>
        <v>0</v>
      </c>
      <c r="H515" s="146"/>
      <c r="I515" s="147">
        <f>SUM(Y7:Y515)</f>
        <v>24.239466362998318</v>
      </c>
      <c r="J515" s="146"/>
      <c r="K515" s="147">
        <f>SUM(X7:X515)</f>
        <v>-25.55094979999566</v>
      </c>
      <c r="O515" s="107"/>
      <c r="BA515" s="148"/>
      <c r="BB515" s="148"/>
      <c r="BC515" s="148"/>
      <c r="BD515" s="148"/>
      <c r="BE515" s="148"/>
      <c r="BF515" s="148"/>
    </row>
    <row r="516" ht="12.75">
      <c r="E516" s="70"/>
    </row>
    <row r="517" ht="12.75">
      <c r="E517" s="70"/>
    </row>
    <row r="518" ht="12.75">
      <c r="E518" s="70"/>
    </row>
    <row r="519" spans="3:5" ht="12.75">
      <c r="C519" s="126"/>
      <c r="E519" s="70"/>
    </row>
    <row r="520" ht="12.75">
      <c r="E520" s="70"/>
    </row>
    <row r="521" ht="12.75">
      <c r="E521" s="70"/>
    </row>
    <row r="522" ht="12.75">
      <c r="E522" s="70"/>
    </row>
    <row r="523" ht="12.75">
      <c r="E523" s="70"/>
    </row>
    <row r="524" ht="12.75">
      <c r="E524" s="70"/>
    </row>
    <row r="525" ht="12.75">
      <c r="E525" s="70"/>
    </row>
    <row r="526" ht="12.75">
      <c r="E526" s="70"/>
    </row>
    <row r="527" ht="12.75">
      <c r="E527" s="70"/>
    </row>
    <row r="528" ht="12.75">
      <c r="E528" s="70"/>
    </row>
    <row r="529" ht="12.75">
      <c r="E529" s="70"/>
    </row>
    <row r="530" ht="12.75">
      <c r="E530" s="70"/>
    </row>
    <row r="531" ht="12.75">
      <c r="E531" s="70"/>
    </row>
    <row r="532" ht="12.75">
      <c r="E532" s="70"/>
    </row>
    <row r="533" spans="1:7" ht="12.75">
      <c r="A533" s="126"/>
      <c r="B533" s="126"/>
      <c r="C533" s="126"/>
      <c r="D533" s="126"/>
      <c r="E533" s="126"/>
      <c r="F533" s="126"/>
      <c r="G533" s="126"/>
    </row>
    <row r="534" spans="1:7" ht="12.75">
      <c r="A534" s="126"/>
      <c r="B534" s="126"/>
      <c r="C534" s="126"/>
      <c r="D534" s="126"/>
      <c r="E534" s="126"/>
      <c r="F534" s="126"/>
      <c r="G534" s="126"/>
    </row>
    <row r="535" spans="1:7" ht="12.75">
      <c r="A535" s="126"/>
      <c r="B535" s="126"/>
      <c r="C535" s="126"/>
      <c r="D535" s="126"/>
      <c r="E535" s="126"/>
      <c r="F535" s="126"/>
      <c r="G535" s="126"/>
    </row>
    <row r="536" spans="1:7" ht="12.75">
      <c r="A536" s="126"/>
      <c r="B536" s="126"/>
      <c r="C536" s="126"/>
      <c r="D536" s="126"/>
      <c r="E536" s="126"/>
      <c r="F536" s="126"/>
      <c r="G536" s="126"/>
    </row>
    <row r="537" ht="12.75">
      <c r="E537" s="70"/>
    </row>
    <row r="538" ht="12.75">
      <c r="E538" s="70"/>
    </row>
    <row r="539" ht="12.75">
      <c r="E539" s="70"/>
    </row>
    <row r="540" ht="12.75">
      <c r="E540" s="70"/>
    </row>
    <row r="541" ht="12.75">
      <c r="E541" s="70"/>
    </row>
    <row r="542" ht="12.75">
      <c r="E542" s="70"/>
    </row>
    <row r="543" ht="12.75">
      <c r="E543" s="70"/>
    </row>
    <row r="544" ht="12.75">
      <c r="E544" s="70"/>
    </row>
    <row r="545" ht="12.75">
      <c r="E545" s="70"/>
    </row>
    <row r="546" ht="12.75">
      <c r="E546" s="70"/>
    </row>
    <row r="547" ht="12.75">
      <c r="E547" s="70"/>
    </row>
    <row r="548" ht="12.75">
      <c r="E548" s="70"/>
    </row>
    <row r="549" ht="12.75">
      <c r="E549" s="70"/>
    </row>
    <row r="550" ht="12.75">
      <c r="E550" s="70"/>
    </row>
    <row r="551" ht="12.75">
      <c r="E551" s="70"/>
    </row>
    <row r="552" ht="12.75">
      <c r="E552" s="70"/>
    </row>
    <row r="553" ht="12.75">
      <c r="E553" s="70"/>
    </row>
    <row r="554" ht="12.75">
      <c r="E554" s="70"/>
    </row>
    <row r="555" ht="12.75">
      <c r="E555" s="70"/>
    </row>
    <row r="556" ht="12.75">
      <c r="E556" s="70"/>
    </row>
    <row r="557" ht="12.75">
      <c r="E557" s="70"/>
    </row>
    <row r="558" ht="12.75">
      <c r="E558" s="70"/>
    </row>
    <row r="559" ht="12.75">
      <c r="E559" s="70"/>
    </row>
    <row r="560" ht="12.75">
      <c r="E560" s="70"/>
    </row>
    <row r="561" ht="12.75">
      <c r="E561" s="70"/>
    </row>
    <row r="562" ht="12.75">
      <c r="E562" s="70"/>
    </row>
    <row r="563" ht="12.75">
      <c r="E563" s="70"/>
    </row>
    <row r="564" ht="12.75">
      <c r="E564" s="70"/>
    </row>
    <row r="565" ht="12.75">
      <c r="E565" s="70"/>
    </row>
    <row r="566" ht="12.75">
      <c r="E566" s="70"/>
    </row>
    <row r="567" ht="12.75">
      <c r="E567" s="70"/>
    </row>
    <row r="568" spans="1:2" ht="12.75">
      <c r="A568" s="149"/>
      <c r="B568" s="149"/>
    </row>
    <row r="569" spans="1:7" ht="12.75">
      <c r="A569" s="126"/>
      <c r="B569" s="126"/>
      <c r="C569" s="150"/>
      <c r="D569" s="150"/>
      <c r="E569" s="151"/>
      <c r="F569" s="150"/>
      <c r="G569" s="152"/>
    </row>
    <row r="570" spans="1:7" ht="12.75">
      <c r="A570" s="153"/>
      <c r="B570" s="153"/>
      <c r="C570" s="126"/>
      <c r="D570" s="126"/>
      <c r="E570" s="154"/>
      <c r="F570" s="126"/>
      <c r="G570" s="126"/>
    </row>
    <row r="571" spans="1:7" ht="12.75">
      <c r="A571" s="126"/>
      <c r="B571" s="126"/>
      <c r="C571" s="126"/>
      <c r="D571" s="126"/>
      <c r="E571" s="154"/>
      <c r="F571" s="126"/>
      <c r="G571" s="126"/>
    </row>
    <row r="572" spans="1:7" ht="12.75">
      <c r="A572" s="126"/>
      <c r="B572" s="126"/>
      <c r="C572" s="126"/>
      <c r="D572" s="126"/>
      <c r="E572" s="154"/>
      <c r="F572" s="126"/>
      <c r="G572" s="126"/>
    </row>
    <row r="573" spans="1:7" ht="12.75">
      <c r="A573" s="126"/>
      <c r="B573" s="126"/>
      <c r="C573" s="126"/>
      <c r="D573" s="126"/>
      <c r="E573" s="154"/>
      <c r="F573" s="126"/>
      <c r="G573" s="126"/>
    </row>
    <row r="574" spans="1:7" ht="12.75">
      <c r="A574" s="126"/>
      <c r="B574" s="126"/>
      <c r="C574" s="126"/>
      <c r="D574" s="126"/>
      <c r="E574" s="154"/>
      <c r="F574" s="126"/>
      <c r="G574" s="126"/>
    </row>
    <row r="575" spans="1:7" ht="12.75">
      <c r="A575" s="126"/>
      <c r="B575" s="126"/>
      <c r="C575" s="126"/>
      <c r="D575" s="126"/>
      <c r="E575" s="154"/>
      <c r="F575" s="126"/>
      <c r="G575" s="126"/>
    </row>
    <row r="576" spans="1:7" ht="12.75">
      <c r="A576" s="126"/>
      <c r="B576" s="126"/>
      <c r="C576" s="126"/>
      <c r="D576" s="126"/>
      <c r="E576" s="154"/>
      <c r="F576" s="126"/>
      <c r="G576" s="126"/>
    </row>
    <row r="577" spans="1:7" ht="12.75">
      <c r="A577" s="126"/>
      <c r="B577" s="126"/>
      <c r="C577" s="126"/>
      <c r="D577" s="126"/>
      <c r="E577" s="154"/>
      <c r="F577" s="126"/>
      <c r="G577" s="126"/>
    </row>
    <row r="578" spans="1:7" ht="12.75">
      <c r="A578" s="126"/>
      <c r="B578" s="126"/>
      <c r="C578" s="126"/>
      <c r="D578" s="126"/>
      <c r="E578" s="154"/>
      <c r="F578" s="126"/>
      <c r="G578" s="126"/>
    </row>
    <row r="579" spans="1:7" ht="12.75">
      <c r="A579" s="126"/>
      <c r="B579" s="126"/>
      <c r="C579" s="126"/>
      <c r="D579" s="126"/>
      <c r="E579" s="154"/>
      <c r="F579" s="126"/>
      <c r="G579" s="126"/>
    </row>
    <row r="580" spans="1:7" ht="12.75">
      <c r="A580" s="126"/>
      <c r="B580" s="126"/>
      <c r="C580" s="126"/>
      <c r="D580" s="126"/>
      <c r="E580" s="154"/>
      <c r="F580" s="126"/>
      <c r="G580" s="126"/>
    </row>
    <row r="581" spans="1:7" ht="12.75">
      <c r="A581" s="126"/>
      <c r="B581" s="126"/>
      <c r="C581" s="126"/>
      <c r="D581" s="126"/>
      <c r="E581" s="154"/>
      <c r="F581" s="126"/>
      <c r="G581" s="126"/>
    </row>
    <row r="582" spans="1:7" ht="12.75">
      <c r="A582" s="126"/>
      <c r="B582" s="126"/>
      <c r="C582" s="126"/>
      <c r="D582" s="126"/>
      <c r="E582" s="154"/>
      <c r="F582" s="126"/>
      <c r="G582" s="126"/>
    </row>
    <row r="1487" spans="1:7" ht="12.75">
      <c r="A1487" s="155"/>
      <c r="B1487" s="156"/>
      <c r="C1487" s="157" t="s">
        <v>430</v>
      </c>
      <c r="D1487" s="158"/>
      <c r="E1487" s="159"/>
      <c r="F1487" s="159"/>
      <c r="G1487" s="160">
        <v>100000</v>
      </c>
    </row>
    <row r="1488" spans="1:7" ht="12.75">
      <c r="A1488" s="155"/>
      <c r="B1488" s="156"/>
      <c r="C1488" s="157" t="s">
        <v>431</v>
      </c>
      <c r="D1488" s="158"/>
      <c r="E1488" s="159"/>
      <c r="F1488" s="159"/>
      <c r="G1488" s="160">
        <v>100000</v>
      </c>
    </row>
    <row r="1489" spans="1:7" ht="12.75">
      <c r="A1489" s="155"/>
      <c r="B1489" s="156"/>
      <c r="C1489" s="157" t="s">
        <v>432</v>
      </c>
      <c r="D1489" s="158"/>
      <c r="E1489" s="159"/>
      <c r="F1489" s="159"/>
      <c r="G1489" s="160">
        <v>100000</v>
      </c>
    </row>
    <row r="1490" spans="1:7" ht="12.75">
      <c r="A1490" s="155"/>
      <c r="B1490" s="156"/>
      <c r="C1490" s="157" t="s">
        <v>433</v>
      </c>
      <c r="D1490" s="158"/>
      <c r="E1490" s="159"/>
      <c r="F1490" s="159"/>
      <c r="G1490" s="160">
        <v>100000</v>
      </c>
    </row>
    <row r="1491" spans="1:7" ht="12.75">
      <c r="A1491" s="155"/>
      <c r="B1491" s="156"/>
      <c r="C1491" s="157" t="s">
        <v>434</v>
      </c>
      <c r="D1491" s="158"/>
      <c r="E1491" s="159"/>
      <c r="F1491" s="159"/>
      <c r="G1491" s="160">
        <v>100000</v>
      </c>
    </row>
    <row r="1492" spans="1:7" ht="12.75">
      <c r="A1492" s="155"/>
      <c r="B1492" s="156"/>
      <c r="C1492" s="157" t="s">
        <v>435</v>
      </c>
      <c r="D1492" s="158"/>
      <c r="E1492" s="159"/>
      <c r="F1492" s="159"/>
      <c r="G1492" s="160">
        <v>100000</v>
      </c>
    </row>
    <row r="1493" spans="1:7" ht="12.75">
      <c r="A1493" s="155"/>
      <c r="B1493" s="156"/>
      <c r="C1493" s="157" t="s">
        <v>436</v>
      </c>
      <c r="D1493" s="158"/>
      <c r="E1493" s="159"/>
      <c r="F1493" s="159"/>
      <c r="G1493" s="160">
        <v>100000</v>
      </c>
    </row>
  </sheetData>
  <mergeCells count="387">
    <mergeCell ref="C504:D504"/>
    <mergeCell ref="C509:D509"/>
    <mergeCell ref="C499:G499"/>
    <mergeCell ref="C500:D500"/>
    <mergeCell ref="C502:G502"/>
    <mergeCell ref="C503:D503"/>
    <mergeCell ref="C491:D491"/>
    <mergeCell ref="C492:D492"/>
    <mergeCell ref="C493:D493"/>
    <mergeCell ref="C494:D494"/>
    <mergeCell ref="C495:D495"/>
    <mergeCell ref="C497:G497"/>
    <mergeCell ref="C484:D484"/>
    <mergeCell ref="C486:G486"/>
    <mergeCell ref="C487:D487"/>
    <mergeCell ref="C488:D488"/>
    <mergeCell ref="C489:D489"/>
    <mergeCell ref="C490:D490"/>
    <mergeCell ref="C477:D477"/>
    <mergeCell ref="C478:D478"/>
    <mergeCell ref="C479:D479"/>
    <mergeCell ref="C481:G481"/>
    <mergeCell ref="C482:D482"/>
    <mergeCell ref="C483:D483"/>
    <mergeCell ref="C471:D471"/>
    <mergeCell ref="C472:D472"/>
    <mergeCell ref="C473:D473"/>
    <mergeCell ref="C474:D474"/>
    <mergeCell ref="C475:D475"/>
    <mergeCell ref="C476:D476"/>
    <mergeCell ref="C464:D464"/>
    <mergeCell ref="C466:G466"/>
    <mergeCell ref="C468:G468"/>
    <mergeCell ref="C470:G470"/>
    <mergeCell ref="C458:D458"/>
    <mergeCell ref="C460:G460"/>
    <mergeCell ref="C461:D461"/>
    <mergeCell ref="C462:D462"/>
    <mergeCell ref="C451:D451"/>
    <mergeCell ref="C452:D452"/>
    <mergeCell ref="C445:D445"/>
    <mergeCell ref="C446:D446"/>
    <mergeCell ref="C447:D447"/>
    <mergeCell ref="C448:D448"/>
    <mergeCell ref="C432:D432"/>
    <mergeCell ref="C433:D433"/>
    <mergeCell ref="C434:D434"/>
    <mergeCell ref="C436:D436"/>
    <mergeCell ref="C453:D453"/>
    <mergeCell ref="C437:D437"/>
    <mergeCell ref="C438:D438"/>
    <mergeCell ref="C440:D440"/>
    <mergeCell ref="C449:D449"/>
    <mergeCell ref="C450:D450"/>
    <mergeCell ref="C426:D426"/>
    <mergeCell ref="C428:D428"/>
    <mergeCell ref="C429:D429"/>
    <mergeCell ref="C430:D430"/>
    <mergeCell ref="C418:D418"/>
    <mergeCell ref="C419:D419"/>
    <mergeCell ref="C424:D424"/>
    <mergeCell ref="C425:D425"/>
    <mergeCell ref="C412:D412"/>
    <mergeCell ref="C413:D413"/>
    <mergeCell ref="C414:D414"/>
    <mergeCell ref="C415:D415"/>
    <mergeCell ref="C416:D416"/>
    <mergeCell ref="C417:D417"/>
    <mergeCell ref="C405:D405"/>
    <mergeCell ref="C406:D406"/>
    <mergeCell ref="C407:D407"/>
    <mergeCell ref="C408:D408"/>
    <mergeCell ref="C410:D410"/>
    <mergeCell ref="C411:D411"/>
    <mergeCell ref="C401:D401"/>
    <mergeCell ref="C402:D402"/>
    <mergeCell ref="C403:D403"/>
    <mergeCell ref="C404:D404"/>
    <mergeCell ref="C392:D392"/>
    <mergeCell ref="C394:D394"/>
    <mergeCell ref="C399:D399"/>
    <mergeCell ref="C400:D400"/>
    <mergeCell ref="C385:D385"/>
    <mergeCell ref="C386:D386"/>
    <mergeCell ref="C388:D388"/>
    <mergeCell ref="C390:D390"/>
    <mergeCell ref="C375:D375"/>
    <mergeCell ref="C380:D380"/>
    <mergeCell ref="C382:D382"/>
    <mergeCell ref="C384:D384"/>
    <mergeCell ref="C371:D371"/>
    <mergeCell ref="C373:D373"/>
    <mergeCell ref="C359:D359"/>
    <mergeCell ref="C361:D361"/>
    <mergeCell ref="C363:D363"/>
    <mergeCell ref="C365:D365"/>
    <mergeCell ref="C350:D350"/>
    <mergeCell ref="C351:D351"/>
    <mergeCell ref="C353:G353"/>
    <mergeCell ref="C354:D354"/>
    <mergeCell ref="C367:D367"/>
    <mergeCell ref="C369:D369"/>
    <mergeCell ref="C338:D338"/>
    <mergeCell ref="C340:G340"/>
    <mergeCell ref="C344:D344"/>
    <mergeCell ref="C345:D345"/>
    <mergeCell ref="C347:D347"/>
    <mergeCell ref="C348:D348"/>
    <mergeCell ref="C314:D314"/>
    <mergeCell ref="C315:D315"/>
    <mergeCell ref="C317:D317"/>
    <mergeCell ref="C319:D319"/>
    <mergeCell ref="C335:D335"/>
    <mergeCell ref="C337:D337"/>
    <mergeCell ref="C320:D320"/>
    <mergeCell ref="C303:D303"/>
    <mergeCell ref="C304:D304"/>
    <mergeCell ref="C305:D305"/>
    <mergeCell ref="C341:D341"/>
    <mergeCell ref="C342:D342"/>
    <mergeCell ref="C309:G309"/>
    <mergeCell ref="C310:D310"/>
    <mergeCell ref="C311:D311"/>
    <mergeCell ref="C312:D312"/>
    <mergeCell ref="C327:D327"/>
    <mergeCell ref="C328:D328"/>
    <mergeCell ref="C299:D299"/>
    <mergeCell ref="C300:D300"/>
    <mergeCell ref="C301:D301"/>
    <mergeCell ref="C302:D302"/>
    <mergeCell ref="C321:D321"/>
    <mergeCell ref="C323:D323"/>
    <mergeCell ref="C324:D324"/>
    <mergeCell ref="C326:D326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5:D265"/>
    <mergeCell ref="C266:D266"/>
    <mergeCell ref="C267:D267"/>
    <mergeCell ref="C269:D269"/>
    <mergeCell ref="C271:D271"/>
    <mergeCell ref="C273:D273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8:D258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1:D221"/>
    <mergeCell ref="C222:D222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0:D190"/>
    <mergeCell ref="C192:D192"/>
    <mergeCell ref="C193:D193"/>
    <mergeCell ref="C194:D194"/>
    <mergeCell ref="C195:D195"/>
    <mergeCell ref="C196:D196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60:D160"/>
    <mergeCell ref="C161:D161"/>
    <mergeCell ref="C173:D173"/>
    <mergeCell ref="C174:D174"/>
    <mergeCell ref="C175:D175"/>
    <mergeCell ref="C176:D176"/>
    <mergeCell ref="C166:D166"/>
    <mergeCell ref="C152:G152"/>
    <mergeCell ref="C153:D153"/>
    <mergeCell ref="C154:D154"/>
    <mergeCell ref="C162:D162"/>
    <mergeCell ref="C163:D163"/>
    <mergeCell ref="C164:D164"/>
    <mergeCell ref="C165:D165"/>
    <mergeCell ref="C158:D158"/>
    <mergeCell ref="C159:D159"/>
    <mergeCell ref="C171:D171"/>
    <mergeCell ref="C172:D172"/>
    <mergeCell ref="C146:D146"/>
    <mergeCell ref="C148:G148"/>
    <mergeCell ref="C149:D149"/>
    <mergeCell ref="C150:D150"/>
    <mergeCell ref="C167:D167"/>
    <mergeCell ref="C168:D168"/>
    <mergeCell ref="C169:D169"/>
    <mergeCell ref="C170:D170"/>
    <mergeCell ref="C141:D141"/>
    <mergeCell ref="C142:D142"/>
    <mergeCell ref="C144:G144"/>
    <mergeCell ref="C145:D145"/>
    <mergeCell ref="C133:D133"/>
    <mergeCell ref="C134:D134"/>
    <mergeCell ref="C138:D138"/>
    <mergeCell ref="C139:D139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2:D122"/>
    <mergeCell ref="C123:D123"/>
    <mergeCell ref="C124:D124"/>
    <mergeCell ref="C126:D126"/>
    <mergeCell ref="C114:D114"/>
    <mergeCell ref="C115:D115"/>
    <mergeCell ref="C116:D116"/>
    <mergeCell ref="C117:D117"/>
    <mergeCell ref="C118:D118"/>
    <mergeCell ref="C119:D119"/>
    <mergeCell ref="C107:G107"/>
    <mergeCell ref="C108:D108"/>
    <mergeCell ref="C109:D109"/>
    <mergeCell ref="C110:D110"/>
    <mergeCell ref="C111:D111"/>
    <mergeCell ref="C112:D112"/>
    <mergeCell ref="C100:D100"/>
    <mergeCell ref="C101:D101"/>
    <mergeCell ref="C102:D102"/>
    <mergeCell ref="C103:D103"/>
    <mergeCell ref="C104:D104"/>
    <mergeCell ref="C105:D105"/>
    <mergeCell ref="C94:G94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1:G81"/>
    <mergeCell ref="C82:D82"/>
    <mergeCell ref="C83:D83"/>
    <mergeCell ref="C84:D84"/>
    <mergeCell ref="C85:D85"/>
    <mergeCell ref="C86:D86"/>
    <mergeCell ref="C74:D74"/>
    <mergeCell ref="C75:D75"/>
    <mergeCell ref="C76:D76"/>
    <mergeCell ref="C77:D77"/>
    <mergeCell ref="C78:D78"/>
    <mergeCell ref="C79:D79"/>
    <mergeCell ref="C67:D67"/>
    <mergeCell ref="C69:D69"/>
    <mergeCell ref="C70:D70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4:D54"/>
    <mergeCell ref="C55:D55"/>
    <mergeCell ref="C57:D57"/>
    <mergeCell ref="C58:D58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7:D37"/>
    <mergeCell ref="C38:D38"/>
    <mergeCell ref="C39:D39"/>
    <mergeCell ref="C40:D40"/>
    <mergeCell ref="C33:D33"/>
    <mergeCell ref="C34:D34"/>
    <mergeCell ref="C35:D35"/>
    <mergeCell ref="C36:D36"/>
    <mergeCell ref="C27:D27"/>
    <mergeCell ref="C28:D28"/>
    <mergeCell ref="C29:D29"/>
    <mergeCell ref="C19:D19"/>
    <mergeCell ref="C20:D20"/>
    <mergeCell ref="C22:D22"/>
    <mergeCell ref="C23:D23"/>
    <mergeCell ref="C13:D13"/>
    <mergeCell ref="C14:D14"/>
    <mergeCell ref="C16:D16"/>
    <mergeCell ref="C17:D17"/>
    <mergeCell ref="A1:G1"/>
    <mergeCell ref="C9:D9"/>
    <mergeCell ref="C10:D10"/>
    <mergeCell ref="C12:D1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06"/>
  <sheetViews>
    <sheetView showGridLines="0" showZeros="0" workbookViewId="0" topLeftCell="A1">
      <selection activeCell="F25" sqref="F25:F27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787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83" t="s">
        <v>821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712</v>
      </c>
      <c r="C7" s="99" t="s">
        <v>713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789</v>
      </c>
      <c r="C8" s="110" t="s">
        <v>790</v>
      </c>
      <c r="D8" s="111" t="s">
        <v>791</v>
      </c>
      <c r="E8" s="112">
        <v>1</v>
      </c>
      <c r="F8" s="113"/>
      <c r="G8" s="114">
        <f>E8*F8</f>
        <v>0</v>
      </c>
      <c r="H8" s="115">
        <v>0</v>
      </c>
      <c r="I8" s="116">
        <f>E8*H8</f>
        <v>0</v>
      </c>
      <c r="J8" s="115">
        <v>0</v>
      </c>
      <c r="K8" s="116">
        <f>E8*J8</f>
        <v>0</v>
      </c>
      <c r="O8" s="107"/>
      <c r="Z8" s="117"/>
      <c r="AA8" s="117">
        <v>1</v>
      </c>
      <c r="AB8" s="117">
        <v>9</v>
      </c>
      <c r="AC8" s="117">
        <v>9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9</v>
      </c>
      <c r="CZ8" s="70">
        <v>4</v>
      </c>
    </row>
    <row r="9" spans="1:63" ht="12.75">
      <c r="A9" s="118"/>
      <c r="B9" s="119"/>
      <c r="C9" s="190" t="s">
        <v>792</v>
      </c>
      <c r="D9" s="191"/>
      <c r="E9" s="191"/>
      <c r="F9" s="191"/>
      <c r="G9" s="192"/>
      <c r="I9" s="120"/>
      <c r="K9" s="120"/>
      <c r="L9" s="121" t="s">
        <v>792</v>
      </c>
      <c r="O9" s="10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</row>
    <row r="10" spans="1:104" ht="12.75">
      <c r="A10" s="108">
        <v>2</v>
      </c>
      <c r="B10" s="109" t="s">
        <v>793</v>
      </c>
      <c r="C10" s="110" t="s">
        <v>794</v>
      </c>
      <c r="D10" s="111" t="s">
        <v>542</v>
      </c>
      <c r="E10" s="112">
        <v>180</v>
      </c>
      <c r="F10" s="113"/>
      <c r="G10" s="114">
        <f aca="true" t="shared" si="0" ref="G10:G16">E10*F10</f>
        <v>0</v>
      </c>
      <c r="H10" s="115">
        <v>0</v>
      </c>
      <c r="I10" s="116">
        <f aca="true" t="shared" si="1" ref="I10:I16">E10*H10</f>
        <v>0</v>
      </c>
      <c r="J10" s="115">
        <v>0</v>
      </c>
      <c r="K10" s="116">
        <f aca="true" t="shared" si="2" ref="K10:K16">E10*J10</f>
        <v>0</v>
      </c>
      <c r="O10" s="107"/>
      <c r="Z10" s="117"/>
      <c r="AA10" s="117">
        <v>1</v>
      </c>
      <c r="AB10" s="117">
        <v>9</v>
      </c>
      <c r="AC10" s="117">
        <v>9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</v>
      </c>
      <c r="CB10" s="117">
        <v>9</v>
      </c>
      <c r="CZ10" s="70">
        <v>4</v>
      </c>
    </row>
    <row r="11" spans="1:104" ht="20.4">
      <c r="A11" s="108">
        <v>3</v>
      </c>
      <c r="B11" s="109" t="s">
        <v>795</v>
      </c>
      <c r="C11" s="110" t="s">
        <v>796</v>
      </c>
      <c r="D11" s="111" t="s">
        <v>645</v>
      </c>
      <c r="E11" s="112">
        <v>25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>
        <v>0</v>
      </c>
      <c r="K11" s="116">
        <f t="shared" si="2"/>
        <v>0</v>
      </c>
      <c r="O11" s="107"/>
      <c r="Z11" s="117"/>
      <c r="AA11" s="117">
        <v>1</v>
      </c>
      <c r="AB11" s="117">
        <v>9</v>
      </c>
      <c r="AC11" s="117">
        <v>9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9</v>
      </c>
      <c r="CZ11" s="70">
        <v>4</v>
      </c>
    </row>
    <row r="12" spans="1:104" ht="20.4">
      <c r="A12" s="108">
        <v>4</v>
      </c>
      <c r="B12" s="109" t="s">
        <v>797</v>
      </c>
      <c r="C12" s="110" t="s">
        <v>798</v>
      </c>
      <c r="D12" s="111" t="s">
        <v>645</v>
      </c>
      <c r="E12" s="112">
        <v>8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>
        <v>0</v>
      </c>
      <c r="K12" s="116">
        <f t="shared" si="2"/>
        <v>0</v>
      </c>
      <c r="O12" s="107"/>
      <c r="Z12" s="117"/>
      <c r="AA12" s="117">
        <v>1</v>
      </c>
      <c r="AB12" s="117">
        <v>9</v>
      </c>
      <c r="AC12" s="117">
        <v>9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</v>
      </c>
      <c r="CB12" s="117">
        <v>9</v>
      </c>
      <c r="CZ12" s="70">
        <v>4</v>
      </c>
    </row>
    <row r="13" spans="1:104" ht="12.75">
      <c r="A13" s="108">
        <v>5</v>
      </c>
      <c r="B13" s="109" t="s">
        <v>799</v>
      </c>
      <c r="C13" s="110" t="s">
        <v>800</v>
      </c>
      <c r="D13" s="111" t="s">
        <v>542</v>
      </c>
      <c r="E13" s="112">
        <v>5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>
        <v>0</v>
      </c>
      <c r="K13" s="116">
        <f t="shared" si="2"/>
        <v>0</v>
      </c>
      <c r="O13" s="107"/>
      <c r="Z13" s="117"/>
      <c r="AA13" s="117">
        <v>1</v>
      </c>
      <c r="AB13" s="117">
        <v>9</v>
      </c>
      <c r="AC13" s="117">
        <v>9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</v>
      </c>
      <c r="CB13" s="117">
        <v>9</v>
      </c>
      <c r="CZ13" s="70">
        <v>4</v>
      </c>
    </row>
    <row r="14" spans="1:104" ht="12.75">
      <c r="A14" s="108">
        <v>6</v>
      </c>
      <c r="B14" s="109" t="s">
        <v>801</v>
      </c>
      <c r="C14" s="110" t="s">
        <v>802</v>
      </c>
      <c r="D14" s="111" t="s">
        <v>542</v>
      </c>
      <c r="E14" s="112">
        <v>170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>
        <v>0</v>
      </c>
      <c r="K14" s="116">
        <f t="shared" si="2"/>
        <v>0</v>
      </c>
      <c r="O14" s="107"/>
      <c r="Z14" s="117"/>
      <c r="AA14" s="117">
        <v>1</v>
      </c>
      <c r="AB14" s="117">
        <v>9</v>
      </c>
      <c r="AC14" s="117">
        <v>9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9</v>
      </c>
      <c r="CZ14" s="70">
        <v>4</v>
      </c>
    </row>
    <row r="15" spans="1:104" ht="12.75">
      <c r="A15" s="108">
        <v>7</v>
      </c>
      <c r="B15" s="109" t="s">
        <v>803</v>
      </c>
      <c r="C15" s="110" t="s">
        <v>804</v>
      </c>
      <c r="D15" s="111" t="s">
        <v>645</v>
      </c>
      <c r="E15" s="112">
        <v>5</v>
      </c>
      <c r="F15" s="113"/>
      <c r="G15" s="114">
        <f t="shared" si="0"/>
        <v>0</v>
      </c>
      <c r="H15" s="115">
        <v>0</v>
      </c>
      <c r="I15" s="116">
        <f t="shared" si="1"/>
        <v>0</v>
      </c>
      <c r="J15" s="115">
        <v>0</v>
      </c>
      <c r="K15" s="116">
        <f t="shared" si="2"/>
        <v>0</v>
      </c>
      <c r="O15" s="107"/>
      <c r="Z15" s="117"/>
      <c r="AA15" s="117">
        <v>1</v>
      </c>
      <c r="AB15" s="117">
        <v>9</v>
      </c>
      <c r="AC15" s="117">
        <v>9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</v>
      </c>
      <c r="CB15" s="117">
        <v>9</v>
      </c>
      <c r="CZ15" s="70">
        <v>4</v>
      </c>
    </row>
    <row r="16" spans="1:104" ht="12.75">
      <c r="A16" s="108">
        <v>8</v>
      </c>
      <c r="B16" s="109" t="s">
        <v>805</v>
      </c>
      <c r="C16" s="110" t="s">
        <v>806</v>
      </c>
      <c r="D16" s="111" t="s">
        <v>716</v>
      </c>
      <c r="E16" s="112">
        <v>2</v>
      </c>
      <c r="F16" s="113"/>
      <c r="G16" s="114">
        <f t="shared" si="0"/>
        <v>0</v>
      </c>
      <c r="H16" s="115">
        <v>0</v>
      </c>
      <c r="I16" s="116">
        <f t="shared" si="1"/>
        <v>0</v>
      </c>
      <c r="J16" s="115">
        <v>0</v>
      </c>
      <c r="K16" s="116">
        <f t="shared" si="2"/>
        <v>0</v>
      </c>
      <c r="O16" s="107"/>
      <c r="Z16" s="117"/>
      <c r="AA16" s="117">
        <v>1</v>
      </c>
      <c r="AB16" s="117">
        <v>9</v>
      </c>
      <c r="AC16" s="117">
        <v>9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CA16" s="117">
        <v>1</v>
      </c>
      <c r="CB16" s="117">
        <v>9</v>
      </c>
      <c r="CZ16" s="70">
        <v>4</v>
      </c>
    </row>
    <row r="17" spans="1:63" ht="12.75">
      <c r="A17" s="128" t="s">
        <v>427</v>
      </c>
      <c r="B17" s="129" t="s">
        <v>712</v>
      </c>
      <c r="C17" s="130" t="s">
        <v>713</v>
      </c>
      <c r="D17" s="131"/>
      <c r="E17" s="132"/>
      <c r="F17" s="132"/>
      <c r="G17" s="133">
        <f>SUM(G7:G16)</f>
        <v>0</v>
      </c>
      <c r="H17" s="134"/>
      <c r="I17" s="135">
        <f>SUM(I7:I16)</f>
        <v>0</v>
      </c>
      <c r="J17" s="136"/>
      <c r="K17" s="135">
        <f>SUM(K7:K16)</f>
        <v>0</v>
      </c>
      <c r="O17" s="107"/>
      <c r="X17" s="137">
        <f>K17</f>
        <v>0</v>
      </c>
      <c r="Y17" s="137">
        <f>I17</f>
        <v>0</v>
      </c>
      <c r="Z17" s="138">
        <f>G17</f>
        <v>0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39"/>
      <c r="BB17" s="139"/>
      <c r="BC17" s="139"/>
      <c r="BD17" s="139"/>
      <c r="BE17" s="139"/>
      <c r="BF17" s="139"/>
      <c r="BG17" s="117"/>
      <c r="BH17" s="117"/>
      <c r="BI17" s="117"/>
      <c r="BJ17" s="117"/>
      <c r="BK17" s="117"/>
    </row>
    <row r="18" spans="1:15" ht="14.25" customHeight="1">
      <c r="A18" s="97" t="s">
        <v>422</v>
      </c>
      <c r="B18" s="98" t="s">
        <v>536</v>
      </c>
      <c r="C18" s="99" t="s">
        <v>807</v>
      </c>
      <c r="D18" s="100"/>
      <c r="E18" s="101"/>
      <c r="F18" s="101"/>
      <c r="G18" s="102"/>
      <c r="H18" s="103"/>
      <c r="I18" s="104"/>
      <c r="J18" s="105"/>
      <c r="K18" s="106"/>
      <c r="O18" s="107"/>
    </row>
    <row r="19" spans="1:104" ht="20.4">
      <c r="A19" s="108">
        <v>9</v>
      </c>
      <c r="B19" s="109" t="s">
        <v>808</v>
      </c>
      <c r="C19" s="110" t="s">
        <v>809</v>
      </c>
      <c r="D19" s="111" t="s">
        <v>716</v>
      </c>
      <c r="E19" s="112">
        <v>20</v>
      </c>
      <c r="F19" s="113"/>
      <c r="G19" s="114">
        <f>E19*F19</f>
        <v>0</v>
      </c>
      <c r="H19" s="115">
        <v>0</v>
      </c>
      <c r="I19" s="116">
        <f>E19*H19</f>
        <v>0</v>
      </c>
      <c r="J19" s="115">
        <v>0</v>
      </c>
      <c r="K19" s="116">
        <f>E19*J19</f>
        <v>0</v>
      </c>
      <c r="O19" s="107"/>
      <c r="Z19" s="117"/>
      <c r="AA19" s="117">
        <v>1</v>
      </c>
      <c r="AB19" s="117">
        <v>1</v>
      </c>
      <c r="AC19" s="117">
        <v>1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CA19" s="117">
        <v>1</v>
      </c>
      <c r="CB19" s="117">
        <v>1</v>
      </c>
      <c r="CZ19" s="70">
        <v>1</v>
      </c>
    </row>
    <row r="20" spans="1:63" ht="12.75">
      <c r="A20" s="118"/>
      <c r="B20" s="119"/>
      <c r="C20" s="190" t="s">
        <v>810</v>
      </c>
      <c r="D20" s="191"/>
      <c r="E20" s="191"/>
      <c r="F20" s="191"/>
      <c r="G20" s="192"/>
      <c r="I20" s="120"/>
      <c r="K20" s="120"/>
      <c r="L20" s="121" t="s">
        <v>810</v>
      </c>
      <c r="O20" s="10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</row>
    <row r="21" spans="1:63" ht="12.75">
      <c r="A21" s="128" t="s">
        <v>427</v>
      </c>
      <c r="B21" s="129" t="s">
        <v>536</v>
      </c>
      <c r="C21" s="130" t="s">
        <v>807</v>
      </c>
      <c r="D21" s="131"/>
      <c r="E21" s="132"/>
      <c r="F21" s="132"/>
      <c r="G21" s="133">
        <f>SUM(G18:G20)</f>
        <v>0</v>
      </c>
      <c r="H21" s="134"/>
      <c r="I21" s="135">
        <f>SUM(I18:I20)</f>
        <v>0</v>
      </c>
      <c r="J21" s="136"/>
      <c r="K21" s="135">
        <f>SUM(K18:K20)</f>
        <v>0</v>
      </c>
      <c r="O21" s="107"/>
      <c r="X21" s="137">
        <f>K21</f>
        <v>0</v>
      </c>
      <c r="Y21" s="137">
        <f>I21</f>
        <v>0</v>
      </c>
      <c r="Z21" s="138">
        <f>G21</f>
        <v>0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39"/>
      <c r="BB21" s="139"/>
      <c r="BC21" s="139"/>
      <c r="BD21" s="139"/>
      <c r="BE21" s="139"/>
      <c r="BF21" s="139"/>
      <c r="BG21" s="117"/>
      <c r="BH21" s="117"/>
      <c r="BI21" s="117"/>
      <c r="BJ21" s="117"/>
      <c r="BK21" s="117"/>
    </row>
    <row r="22" spans="1:15" ht="14.25" customHeight="1">
      <c r="A22" s="97" t="s">
        <v>422</v>
      </c>
      <c r="B22" s="98" t="s">
        <v>811</v>
      </c>
      <c r="C22" s="99" t="s">
        <v>812</v>
      </c>
      <c r="D22" s="100"/>
      <c r="E22" s="101"/>
      <c r="F22" s="101"/>
      <c r="G22" s="102"/>
      <c r="H22" s="103"/>
      <c r="I22" s="104"/>
      <c r="J22" s="105"/>
      <c r="K22" s="106"/>
      <c r="O22" s="107"/>
    </row>
    <row r="23" spans="1:104" ht="20.4">
      <c r="A23" s="108">
        <v>10</v>
      </c>
      <c r="B23" s="109" t="s">
        <v>813</v>
      </c>
      <c r="C23" s="110" t="s">
        <v>814</v>
      </c>
      <c r="D23" s="111" t="s">
        <v>645</v>
      </c>
      <c r="E23" s="112">
        <v>1</v>
      </c>
      <c r="F23" s="113"/>
      <c r="G23" s="114">
        <f>E23*F23</f>
        <v>0</v>
      </c>
      <c r="H23" s="115">
        <v>0</v>
      </c>
      <c r="I23" s="116">
        <f>E23*H23</f>
        <v>0</v>
      </c>
      <c r="J23" s="115">
        <v>0</v>
      </c>
      <c r="K23" s="116">
        <f>E23*J23</f>
        <v>0</v>
      </c>
      <c r="O23" s="107"/>
      <c r="Z23" s="117"/>
      <c r="AA23" s="117">
        <v>1</v>
      </c>
      <c r="AB23" s="117">
        <v>9</v>
      </c>
      <c r="AC23" s="117">
        <v>9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CA23" s="117">
        <v>1</v>
      </c>
      <c r="CB23" s="117">
        <v>9</v>
      </c>
      <c r="CZ23" s="70">
        <v>4</v>
      </c>
    </row>
    <row r="24" spans="1:63" ht="12.75">
      <c r="A24" s="118"/>
      <c r="B24" s="119"/>
      <c r="C24" s="190" t="s">
        <v>815</v>
      </c>
      <c r="D24" s="191"/>
      <c r="E24" s="191"/>
      <c r="F24" s="191"/>
      <c r="G24" s="192"/>
      <c r="I24" s="120"/>
      <c r="K24" s="120"/>
      <c r="L24" s="121" t="s">
        <v>815</v>
      </c>
      <c r="O24" s="10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</row>
    <row r="25" spans="1:104" ht="12.75">
      <c r="A25" s="108">
        <v>11</v>
      </c>
      <c r="B25" s="109" t="s">
        <v>816</v>
      </c>
      <c r="C25" s="110" t="s">
        <v>817</v>
      </c>
      <c r="D25" s="111" t="s">
        <v>818</v>
      </c>
      <c r="E25" s="112">
        <v>1</v>
      </c>
      <c r="F25" s="113"/>
      <c r="G25" s="114">
        <f>E25*F25</f>
        <v>0</v>
      </c>
      <c r="H25" s="115">
        <v>0</v>
      </c>
      <c r="I25" s="116">
        <f>E25*H25</f>
        <v>0</v>
      </c>
      <c r="J25" s="115">
        <v>0</v>
      </c>
      <c r="K25" s="116">
        <f>E25*J25</f>
        <v>0</v>
      </c>
      <c r="O25" s="107"/>
      <c r="Z25" s="117"/>
      <c r="AA25" s="117">
        <v>1</v>
      </c>
      <c r="AB25" s="117">
        <v>9</v>
      </c>
      <c r="AC25" s="117">
        <v>9</v>
      </c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CA25" s="117">
        <v>1</v>
      </c>
      <c r="CB25" s="117">
        <v>9</v>
      </c>
      <c r="CZ25" s="70">
        <v>4</v>
      </c>
    </row>
    <row r="26" spans="1:104" ht="12.75">
      <c r="A26" s="108">
        <v>12</v>
      </c>
      <c r="B26" s="109" t="s">
        <v>819</v>
      </c>
      <c r="C26" s="110" t="s">
        <v>820</v>
      </c>
      <c r="D26" s="111" t="s">
        <v>818</v>
      </c>
      <c r="E26" s="112">
        <v>1</v>
      </c>
      <c r="F26" s="113"/>
      <c r="G26" s="114">
        <f>E26*F26</f>
        <v>0</v>
      </c>
      <c r="H26" s="115">
        <v>0</v>
      </c>
      <c r="I26" s="116">
        <f>E26*H26</f>
        <v>0</v>
      </c>
      <c r="J26" s="115">
        <v>0</v>
      </c>
      <c r="K26" s="116">
        <f>E26*J26</f>
        <v>0</v>
      </c>
      <c r="O26" s="107"/>
      <c r="Z26" s="117"/>
      <c r="AA26" s="117">
        <v>1</v>
      </c>
      <c r="AB26" s="117">
        <v>9</v>
      </c>
      <c r="AC26" s="117">
        <v>9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CA26" s="117">
        <v>1</v>
      </c>
      <c r="CB26" s="117">
        <v>9</v>
      </c>
      <c r="CZ26" s="70">
        <v>4</v>
      </c>
    </row>
    <row r="27" spans="1:63" ht="12.75">
      <c r="A27" s="128" t="s">
        <v>427</v>
      </c>
      <c r="B27" s="129" t="s">
        <v>811</v>
      </c>
      <c r="C27" s="130" t="s">
        <v>812</v>
      </c>
      <c r="D27" s="131"/>
      <c r="E27" s="132"/>
      <c r="F27" s="132"/>
      <c r="G27" s="133">
        <f>SUM(G22:G26)</f>
        <v>0</v>
      </c>
      <c r="H27" s="134"/>
      <c r="I27" s="135">
        <f>SUM(I22:I26)</f>
        <v>0</v>
      </c>
      <c r="J27" s="136"/>
      <c r="K27" s="135">
        <f>SUM(K22:K26)</f>
        <v>0</v>
      </c>
      <c r="O27" s="107"/>
      <c r="X27" s="137">
        <f>K27</f>
        <v>0</v>
      </c>
      <c r="Y27" s="137">
        <f>I27</f>
        <v>0</v>
      </c>
      <c r="Z27" s="138">
        <f>G27</f>
        <v>0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39"/>
      <c r="BB27" s="139"/>
      <c r="BC27" s="139"/>
      <c r="BD27" s="139"/>
      <c r="BE27" s="139"/>
      <c r="BF27" s="139"/>
      <c r="BG27" s="117"/>
      <c r="BH27" s="117"/>
      <c r="BI27" s="117"/>
      <c r="BJ27" s="117"/>
      <c r="BK27" s="117"/>
    </row>
    <row r="28" spans="1:58" ht="12.75">
      <c r="A28" s="140" t="s">
        <v>428</v>
      </c>
      <c r="B28" s="141" t="s">
        <v>429</v>
      </c>
      <c r="C28" s="142"/>
      <c r="D28" s="143"/>
      <c r="E28" s="144"/>
      <c r="F28" s="144"/>
      <c r="G28" s="145">
        <f>SUM(Z7:Z28)</f>
        <v>0</v>
      </c>
      <c r="H28" s="146"/>
      <c r="I28" s="147">
        <f>SUM(Y7:Y28)</f>
        <v>0</v>
      </c>
      <c r="J28" s="146"/>
      <c r="K28" s="147">
        <f>SUM(X7:X28)</f>
        <v>0</v>
      </c>
      <c r="O28" s="107"/>
      <c r="BA28" s="148"/>
      <c r="BB28" s="148"/>
      <c r="BC28" s="148"/>
      <c r="BD28" s="148"/>
      <c r="BE28" s="148"/>
      <c r="BF28" s="148"/>
    </row>
    <row r="29" ht="12.75">
      <c r="E29" s="70"/>
    </row>
    <row r="30" ht="12.75">
      <c r="E30" s="70"/>
    </row>
    <row r="31" ht="12.75">
      <c r="E31" s="70"/>
    </row>
    <row r="32" spans="3:5" ht="12.75">
      <c r="C32" s="126"/>
      <c r="E32" s="70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  <row r="45" ht="12.75">
      <c r="E45" s="70"/>
    </row>
    <row r="46" spans="1:7" ht="12.75">
      <c r="A46" s="126"/>
      <c r="B46" s="126"/>
      <c r="C46" s="126"/>
      <c r="D46" s="126"/>
      <c r="E46" s="126"/>
      <c r="F46" s="126"/>
      <c r="G46" s="126"/>
    </row>
    <row r="47" spans="1:7" ht="12.75">
      <c r="A47" s="126"/>
      <c r="B47" s="126"/>
      <c r="C47" s="126"/>
      <c r="D47" s="126"/>
      <c r="E47" s="126"/>
      <c r="F47" s="126"/>
      <c r="G47" s="126"/>
    </row>
    <row r="48" spans="1:7" ht="12.75">
      <c r="A48" s="126"/>
      <c r="B48" s="126"/>
      <c r="C48" s="126"/>
      <c r="D48" s="126"/>
      <c r="E48" s="126"/>
      <c r="F48" s="126"/>
      <c r="G48" s="126"/>
    </row>
    <row r="49" spans="1:7" ht="12.75">
      <c r="A49" s="126"/>
      <c r="B49" s="126"/>
      <c r="C49" s="126"/>
      <c r="D49" s="126"/>
      <c r="E49" s="126"/>
      <c r="F49" s="126"/>
      <c r="G49" s="126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  <row r="69" ht="12.75">
      <c r="E69" s="70"/>
    </row>
    <row r="70" ht="12.75">
      <c r="E70" s="70"/>
    </row>
    <row r="71" ht="12.75">
      <c r="E71" s="70"/>
    </row>
    <row r="72" ht="12.75">
      <c r="E72" s="70"/>
    </row>
    <row r="73" ht="12.75">
      <c r="E73" s="70"/>
    </row>
    <row r="74" ht="12.75">
      <c r="E74" s="70"/>
    </row>
    <row r="75" ht="12.75">
      <c r="E75" s="70"/>
    </row>
    <row r="76" ht="12.75">
      <c r="E76" s="70"/>
    </row>
    <row r="77" ht="12.75">
      <c r="E77" s="70"/>
    </row>
    <row r="78" ht="12.75">
      <c r="E78" s="70"/>
    </row>
    <row r="79" ht="12.75">
      <c r="E79" s="70"/>
    </row>
    <row r="80" ht="12.75">
      <c r="E80" s="70"/>
    </row>
    <row r="81" spans="1:2" ht="12.75">
      <c r="A81" s="149"/>
      <c r="B81" s="149"/>
    </row>
    <row r="82" spans="1:7" ht="12.75">
      <c r="A82" s="126"/>
      <c r="B82" s="126"/>
      <c r="C82" s="150"/>
      <c r="D82" s="150"/>
      <c r="E82" s="151"/>
      <c r="F82" s="150"/>
      <c r="G82" s="152"/>
    </row>
    <row r="83" spans="1:7" ht="12.75">
      <c r="A83" s="153"/>
      <c r="B83" s="153"/>
      <c r="C83" s="126"/>
      <c r="D83" s="126"/>
      <c r="E83" s="154"/>
      <c r="F83" s="126"/>
      <c r="G83" s="126"/>
    </row>
    <row r="84" spans="1:7" ht="12.75">
      <c r="A84" s="126"/>
      <c r="B84" s="126"/>
      <c r="C84" s="126"/>
      <c r="D84" s="126"/>
      <c r="E84" s="154"/>
      <c r="F84" s="126"/>
      <c r="G84" s="126"/>
    </row>
    <row r="85" spans="1:7" ht="12.75">
      <c r="A85" s="126"/>
      <c r="B85" s="126"/>
      <c r="C85" s="126"/>
      <c r="D85" s="126"/>
      <c r="E85" s="154"/>
      <c r="F85" s="126"/>
      <c r="G85" s="126"/>
    </row>
    <row r="86" spans="1:7" ht="12.75">
      <c r="A86" s="126"/>
      <c r="B86" s="126"/>
      <c r="C86" s="126"/>
      <c r="D86" s="126"/>
      <c r="E86" s="154"/>
      <c r="F86" s="126"/>
      <c r="G86" s="126"/>
    </row>
    <row r="87" spans="1:7" ht="12.75">
      <c r="A87" s="126"/>
      <c r="B87" s="126"/>
      <c r="C87" s="126"/>
      <c r="D87" s="126"/>
      <c r="E87" s="154"/>
      <c r="F87" s="126"/>
      <c r="G87" s="126"/>
    </row>
    <row r="88" spans="1:7" ht="12.75">
      <c r="A88" s="126"/>
      <c r="B88" s="126"/>
      <c r="C88" s="126"/>
      <c r="D88" s="126"/>
      <c r="E88" s="154"/>
      <c r="F88" s="126"/>
      <c r="G88" s="126"/>
    </row>
    <row r="89" spans="1:7" ht="12.75">
      <c r="A89" s="126"/>
      <c r="B89" s="126"/>
      <c r="C89" s="126"/>
      <c r="D89" s="126"/>
      <c r="E89" s="154"/>
      <c r="F89" s="126"/>
      <c r="G89" s="126"/>
    </row>
    <row r="90" spans="1:7" ht="12.75">
      <c r="A90" s="126"/>
      <c r="B90" s="126"/>
      <c r="C90" s="126"/>
      <c r="D90" s="126"/>
      <c r="E90" s="154"/>
      <c r="F90" s="126"/>
      <c r="G90" s="126"/>
    </row>
    <row r="91" spans="1:7" ht="12.75">
      <c r="A91" s="126"/>
      <c r="B91" s="126"/>
      <c r="C91" s="126"/>
      <c r="D91" s="126"/>
      <c r="E91" s="154"/>
      <c r="F91" s="126"/>
      <c r="G91" s="126"/>
    </row>
    <row r="92" spans="1:7" ht="12.75">
      <c r="A92" s="126"/>
      <c r="B92" s="126"/>
      <c r="C92" s="126"/>
      <c r="D92" s="126"/>
      <c r="E92" s="154"/>
      <c r="F92" s="126"/>
      <c r="G92" s="126"/>
    </row>
    <row r="93" spans="1:7" ht="12.75">
      <c r="A93" s="126"/>
      <c r="B93" s="126"/>
      <c r="C93" s="126"/>
      <c r="D93" s="126"/>
      <c r="E93" s="154"/>
      <c r="F93" s="126"/>
      <c r="G93" s="126"/>
    </row>
    <row r="94" spans="1:7" ht="12.75">
      <c r="A94" s="126"/>
      <c r="B94" s="126"/>
      <c r="C94" s="126"/>
      <c r="D94" s="126"/>
      <c r="E94" s="154"/>
      <c r="F94" s="126"/>
      <c r="G94" s="126"/>
    </row>
    <row r="95" spans="1:7" ht="12.75">
      <c r="A95" s="126"/>
      <c r="B95" s="126"/>
      <c r="C95" s="126"/>
      <c r="D95" s="126"/>
      <c r="E95" s="154"/>
      <c r="F95" s="126"/>
      <c r="G95" s="126"/>
    </row>
    <row r="1000" spans="1:7" ht="12.75">
      <c r="A1000" s="155"/>
      <c r="B1000" s="156"/>
      <c r="C1000" s="157" t="s">
        <v>430</v>
      </c>
      <c r="D1000" s="158"/>
      <c r="E1000" s="159"/>
      <c r="F1000" s="159"/>
      <c r="G1000" s="160">
        <v>100000</v>
      </c>
    </row>
    <row r="1001" spans="1:7" ht="12.75">
      <c r="A1001" s="155"/>
      <c r="B1001" s="156"/>
      <c r="C1001" s="157" t="s">
        <v>431</v>
      </c>
      <c r="D1001" s="158"/>
      <c r="E1001" s="159"/>
      <c r="F1001" s="159"/>
      <c r="G1001" s="160">
        <v>100000</v>
      </c>
    </row>
    <row r="1002" spans="1:7" ht="12.75">
      <c r="A1002" s="155"/>
      <c r="B1002" s="156"/>
      <c r="C1002" s="157" t="s">
        <v>432</v>
      </c>
      <c r="D1002" s="158"/>
      <c r="E1002" s="159"/>
      <c r="F1002" s="159"/>
      <c r="G1002" s="160">
        <v>100000</v>
      </c>
    </row>
    <row r="1003" spans="1:7" ht="12.75">
      <c r="A1003" s="155"/>
      <c r="B1003" s="156"/>
      <c r="C1003" s="157" t="s">
        <v>433</v>
      </c>
      <c r="D1003" s="158"/>
      <c r="E1003" s="159"/>
      <c r="F1003" s="159"/>
      <c r="G1003" s="160">
        <v>100000</v>
      </c>
    </row>
    <row r="1004" spans="1:7" ht="12.75">
      <c r="A1004" s="155"/>
      <c r="B1004" s="156"/>
      <c r="C1004" s="157" t="s">
        <v>434</v>
      </c>
      <c r="D1004" s="158"/>
      <c r="E1004" s="159"/>
      <c r="F1004" s="159"/>
      <c r="G1004" s="160">
        <v>100000</v>
      </c>
    </row>
    <row r="1005" spans="1:7" ht="12.75">
      <c r="A1005" s="155"/>
      <c r="B1005" s="156"/>
      <c r="C1005" s="157" t="s">
        <v>435</v>
      </c>
      <c r="D1005" s="158"/>
      <c r="E1005" s="159"/>
      <c r="F1005" s="159"/>
      <c r="G1005" s="160">
        <v>100000</v>
      </c>
    </row>
    <row r="1006" spans="1:7" ht="12.75">
      <c r="A1006" s="155"/>
      <c r="B1006" s="156"/>
      <c r="C1006" s="157" t="s">
        <v>436</v>
      </c>
      <c r="D1006" s="158"/>
      <c r="E1006" s="159"/>
      <c r="F1006" s="159"/>
      <c r="G1006" s="160">
        <v>100000</v>
      </c>
    </row>
  </sheetData>
  <mergeCells count="4">
    <mergeCell ref="C24:G24"/>
    <mergeCell ref="C20:G20"/>
    <mergeCell ref="A1:G1"/>
    <mergeCell ref="C9:G9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94"/>
  <sheetViews>
    <sheetView showGridLines="0" showZeros="0" workbookViewId="0" topLeftCell="A1">
      <selection activeCell="F8" sqref="F8:F14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787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83" t="s">
        <v>838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822</v>
      </c>
      <c r="C7" s="99" t="s">
        <v>823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824</v>
      </c>
      <c r="C8" s="110" t="s">
        <v>825</v>
      </c>
      <c r="D8" s="111" t="s">
        <v>818</v>
      </c>
      <c r="E8" s="112">
        <v>6</v>
      </c>
      <c r="F8" s="113"/>
      <c r="G8" s="114">
        <f aca="true" t="shared" si="0" ref="G8:G14">E8*F8</f>
        <v>0</v>
      </c>
      <c r="H8" s="115">
        <v>0</v>
      </c>
      <c r="I8" s="116">
        <f aca="true" t="shared" si="1" ref="I8:I14">E8*H8</f>
        <v>0</v>
      </c>
      <c r="J8" s="115">
        <v>0</v>
      </c>
      <c r="K8" s="116">
        <f aca="true" t="shared" si="2" ref="K8:K14">E8*J8</f>
        <v>0</v>
      </c>
      <c r="O8" s="107"/>
      <c r="Z8" s="117"/>
      <c r="AA8" s="117">
        <v>1</v>
      </c>
      <c r="AB8" s="117">
        <v>7</v>
      </c>
      <c r="AC8" s="117">
        <v>7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7</v>
      </c>
      <c r="CZ8" s="70">
        <v>2</v>
      </c>
    </row>
    <row r="9" spans="1:104" ht="12.75">
      <c r="A9" s="108">
        <v>2</v>
      </c>
      <c r="B9" s="109" t="s">
        <v>826</v>
      </c>
      <c r="C9" s="110" t="s">
        <v>827</v>
      </c>
      <c r="D9" s="111" t="s">
        <v>818</v>
      </c>
      <c r="E9" s="112">
        <v>6</v>
      </c>
      <c r="F9" s="113"/>
      <c r="G9" s="114">
        <f t="shared" si="0"/>
        <v>0</v>
      </c>
      <c r="H9" s="115">
        <v>0</v>
      </c>
      <c r="I9" s="116">
        <f t="shared" si="1"/>
        <v>0</v>
      </c>
      <c r="J9" s="115">
        <v>0</v>
      </c>
      <c r="K9" s="116">
        <f t="shared" si="2"/>
        <v>0</v>
      </c>
      <c r="O9" s="107"/>
      <c r="Z9" s="117"/>
      <c r="AA9" s="117">
        <v>1</v>
      </c>
      <c r="AB9" s="117">
        <v>7</v>
      </c>
      <c r="AC9" s="117">
        <v>7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CA9" s="117">
        <v>1</v>
      </c>
      <c r="CB9" s="117">
        <v>7</v>
      </c>
      <c r="CZ9" s="70">
        <v>2</v>
      </c>
    </row>
    <row r="10" spans="1:104" ht="12.75">
      <c r="A10" s="108">
        <v>3</v>
      </c>
      <c r="B10" s="109" t="s">
        <v>828</v>
      </c>
      <c r="C10" s="110" t="s">
        <v>829</v>
      </c>
      <c r="D10" s="111" t="s">
        <v>716</v>
      </c>
      <c r="E10" s="112">
        <v>2</v>
      </c>
      <c r="F10" s="113"/>
      <c r="G10" s="114">
        <f t="shared" si="0"/>
        <v>0</v>
      </c>
      <c r="H10" s="115">
        <v>0</v>
      </c>
      <c r="I10" s="116">
        <f t="shared" si="1"/>
        <v>0</v>
      </c>
      <c r="J10" s="115">
        <v>0</v>
      </c>
      <c r="K10" s="116">
        <f t="shared" si="2"/>
        <v>0</v>
      </c>
      <c r="O10" s="107"/>
      <c r="Z10" s="117"/>
      <c r="AA10" s="117">
        <v>1</v>
      </c>
      <c r="AB10" s="117">
        <v>7</v>
      </c>
      <c r="AC10" s="117">
        <v>7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</v>
      </c>
      <c r="CB10" s="117">
        <v>7</v>
      </c>
      <c r="CZ10" s="70">
        <v>2</v>
      </c>
    </row>
    <row r="11" spans="1:104" ht="12.75">
      <c r="A11" s="108">
        <v>4</v>
      </c>
      <c r="B11" s="109" t="s">
        <v>830</v>
      </c>
      <c r="C11" s="110" t="s">
        <v>831</v>
      </c>
      <c r="D11" s="111" t="s">
        <v>716</v>
      </c>
      <c r="E11" s="112">
        <v>5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>
        <v>0</v>
      </c>
      <c r="K11" s="116">
        <f t="shared" si="2"/>
        <v>0</v>
      </c>
      <c r="O11" s="107"/>
      <c r="Z11" s="117"/>
      <c r="AA11" s="117">
        <v>1</v>
      </c>
      <c r="AB11" s="117">
        <v>7</v>
      </c>
      <c r="AC11" s="117">
        <v>7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7</v>
      </c>
      <c r="CZ11" s="70">
        <v>2</v>
      </c>
    </row>
    <row r="12" spans="1:104" ht="12.75">
      <c r="A12" s="108">
        <v>5</v>
      </c>
      <c r="B12" s="109" t="s">
        <v>832</v>
      </c>
      <c r="C12" s="110" t="s">
        <v>833</v>
      </c>
      <c r="D12" s="111" t="s">
        <v>716</v>
      </c>
      <c r="E12" s="112">
        <v>10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>
        <v>0</v>
      </c>
      <c r="K12" s="116">
        <f t="shared" si="2"/>
        <v>0</v>
      </c>
      <c r="O12" s="107"/>
      <c r="Z12" s="117"/>
      <c r="AA12" s="117">
        <v>1</v>
      </c>
      <c r="AB12" s="117">
        <v>7</v>
      </c>
      <c r="AC12" s="117">
        <v>7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</v>
      </c>
      <c r="CB12" s="117">
        <v>7</v>
      </c>
      <c r="CZ12" s="70">
        <v>2</v>
      </c>
    </row>
    <row r="13" spans="1:104" ht="12.75">
      <c r="A13" s="108">
        <v>6</v>
      </c>
      <c r="B13" s="109" t="s">
        <v>834</v>
      </c>
      <c r="C13" s="110" t="s">
        <v>835</v>
      </c>
      <c r="D13" s="111" t="s">
        <v>716</v>
      </c>
      <c r="E13" s="112">
        <v>5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>
        <v>0</v>
      </c>
      <c r="K13" s="116">
        <f t="shared" si="2"/>
        <v>0</v>
      </c>
      <c r="O13" s="107"/>
      <c r="Z13" s="117"/>
      <c r="AA13" s="117">
        <v>1</v>
      </c>
      <c r="AB13" s="117">
        <v>7</v>
      </c>
      <c r="AC13" s="117">
        <v>7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</v>
      </c>
      <c r="CB13" s="117">
        <v>7</v>
      </c>
      <c r="CZ13" s="70">
        <v>2</v>
      </c>
    </row>
    <row r="14" spans="1:104" ht="12.75">
      <c r="A14" s="108">
        <v>7</v>
      </c>
      <c r="B14" s="109" t="s">
        <v>836</v>
      </c>
      <c r="C14" s="110" t="s">
        <v>837</v>
      </c>
      <c r="D14" s="111" t="s">
        <v>818</v>
      </c>
      <c r="E14" s="112">
        <v>1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>
        <v>0</v>
      </c>
      <c r="K14" s="116">
        <f t="shared" si="2"/>
        <v>0</v>
      </c>
      <c r="O14" s="107"/>
      <c r="Z14" s="117"/>
      <c r="AA14" s="117">
        <v>1</v>
      </c>
      <c r="AB14" s="117">
        <v>7</v>
      </c>
      <c r="AC14" s="117">
        <v>7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7</v>
      </c>
      <c r="CZ14" s="70">
        <v>2</v>
      </c>
    </row>
    <row r="15" spans="1:63" ht="12.75">
      <c r="A15" s="128" t="s">
        <v>427</v>
      </c>
      <c r="B15" s="129" t="s">
        <v>822</v>
      </c>
      <c r="C15" s="130" t="s">
        <v>823</v>
      </c>
      <c r="D15" s="131"/>
      <c r="E15" s="132"/>
      <c r="F15" s="132"/>
      <c r="G15" s="133">
        <f>SUM(G7:G14)</f>
        <v>0</v>
      </c>
      <c r="H15" s="134"/>
      <c r="I15" s="135">
        <f>SUM(I7:I14)</f>
        <v>0</v>
      </c>
      <c r="J15" s="136"/>
      <c r="K15" s="135">
        <f>SUM(K7:K14)</f>
        <v>0</v>
      </c>
      <c r="O15" s="107"/>
      <c r="X15" s="137">
        <f>K15</f>
        <v>0</v>
      </c>
      <c r="Y15" s="137">
        <f>I15</f>
        <v>0</v>
      </c>
      <c r="Z15" s="138">
        <f>G15</f>
        <v>0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39"/>
      <c r="BB15" s="139"/>
      <c r="BC15" s="139"/>
      <c r="BD15" s="139"/>
      <c r="BE15" s="139"/>
      <c r="BF15" s="139"/>
      <c r="BG15" s="117"/>
      <c r="BH15" s="117"/>
      <c r="BI15" s="117"/>
      <c r="BJ15" s="117"/>
      <c r="BK15" s="117"/>
    </row>
    <row r="16" spans="1:58" ht="12.75">
      <c r="A16" s="140" t="s">
        <v>428</v>
      </c>
      <c r="B16" s="141" t="s">
        <v>429</v>
      </c>
      <c r="C16" s="142"/>
      <c r="D16" s="143"/>
      <c r="E16" s="144"/>
      <c r="F16" s="144"/>
      <c r="G16" s="145">
        <f>SUM(Z7:Z16)</f>
        <v>0</v>
      </c>
      <c r="H16" s="146"/>
      <c r="I16" s="147">
        <f>SUM(Y7:Y16)</f>
        <v>0</v>
      </c>
      <c r="J16" s="146"/>
      <c r="K16" s="147">
        <f>SUM(X7:X16)</f>
        <v>0</v>
      </c>
      <c r="O16" s="107"/>
      <c r="BA16" s="148"/>
      <c r="BB16" s="148"/>
      <c r="BC16" s="148"/>
      <c r="BD16" s="148"/>
      <c r="BE16" s="148"/>
      <c r="BF16" s="148"/>
    </row>
    <row r="17" ht="12.75">
      <c r="E17" s="70"/>
    </row>
    <row r="18" ht="12.75">
      <c r="E18" s="70"/>
    </row>
    <row r="19" ht="12.75">
      <c r="E19" s="70"/>
    </row>
    <row r="20" spans="3:5" ht="12.75">
      <c r="C20" s="126"/>
      <c r="E20" s="70"/>
    </row>
    <row r="21" ht="12.75">
      <c r="E21" s="70"/>
    </row>
    <row r="22" ht="12.75">
      <c r="E22" s="70"/>
    </row>
    <row r="23" ht="12.75">
      <c r="E23" s="70"/>
    </row>
    <row r="24" ht="12.75">
      <c r="E24" s="70"/>
    </row>
    <row r="25" ht="12.75">
      <c r="E25" s="70"/>
    </row>
    <row r="26" ht="12.75">
      <c r="E26" s="70"/>
    </row>
    <row r="27" ht="12.75">
      <c r="E27" s="70"/>
    </row>
    <row r="28" ht="12.75">
      <c r="E28" s="70"/>
    </row>
    <row r="29" ht="12.75">
      <c r="E29" s="70"/>
    </row>
    <row r="30" ht="12.75">
      <c r="E30" s="70"/>
    </row>
    <row r="31" ht="12.75">
      <c r="E31" s="70"/>
    </row>
    <row r="32" ht="12.75">
      <c r="E32" s="70"/>
    </row>
    <row r="33" ht="12.75">
      <c r="E33" s="70"/>
    </row>
    <row r="34" spans="1:7" ht="12.75">
      <c r="A34" s="126"/>
      <c r="B34" s="126"/>
      <c r="C34" s="126"/>
      <c r="D34" s="126"/>
      <c r="E34" s="126"/>
      <c r="F34" s="126"/>
      <c r="G34" s="126"/>
    </row>
    <row r="35" spans="1:7" ht="12.75">
      <c r="A35" s="126"/>
      <c r="B35" s="126"/>
      <c r="C35" s="126"/>
      <c r="D35" s="126"/>
      <c r="E35" s="126"/>
      <c r="F35" s="126"/>
      <c r="G35" s="126"/>
    </row>
    <row r="36" spans="1:7" ht="12.75">
      <c r="A36" s="126"/>
      <c r="B36" s="126"/>
      <c r="C36" s="126"/>
      <c r="D36" s="126"/>
      <c r="E36" s="126"/>
      <c r="F36" s="126"/>
      <c r="G36" s="126"/>
    </row>
    <row r="37" spans="1:7" ht="12.75">
      <c r="A37" s="126"/>
      <c r="B37" s="126"/>
      <c r="C37" s="126"/>
      <c r="D37" s="126"/>
      <c r="E37" s="126"/>
      <c r="F37" s="126"/>
      <c r="G37" s="126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  <row r="45" ht="12.75">
      <c r="E45" s="70"/>
    </row>
    <row r="46" ht="12.75">
      <c r="E46" s="70"/>
    </row>
    <row r="47" ht="12.75">
      <c r="E47" s="70"/>
    </row>
    <row r="48" ht="12.75">
      <c r="E48" s="70"/>
    </row>
    <row r="49" ht="12.75">
      <c r="E49" s="70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  <row r="69" spans="1:2" ht="12.75">
      <c r="A69" s="149"/>
      <c r="B69" s="149"/>
    </row>
    <row r="70" spans="1:7" ht="12.75">
      <c r="A70" s="126"/>
      <c r="B70" s="126"/>
      <c r="C70" s="150"/>
      <c r="D70" s="150"/>
      <c r="E70" s="151"/>
      <c r="F70" s="150"/>
      <c r="G70" s="152"/>
    </row>
    <row r="71" spans="1:7" ht="12.75">
      <c r="A71" s="153"/>
      <c r="B71" s="153"/>
      <c r="C71" s="126"/>
      <c r="D71" s="126"/>
      <c r="E71" s="154"/>
      <c r="F71" s="126"/>
      <c r="G71" s="126"/>
    </row>
    <row r="72" spans="1:7" ht="12.75">
      <c r="A72" s="126"/>
      <c r="B72" s="126"/>
      <c r="C72" s="126"/>
      <c r="D72" s="126"/>
      <c r="E72" s="154"/>
      <c r="F72" s="126"/>
      <c r="G72" s="126"/>
    </row>
    <row r="73" spans="1:7" ht="12.75">
      <c r="A73" s="126"/>
      <c r="B73" s="126"/>
      <c r="C73" s="126"/>
      <c r="D73" s="126"/>
      <c r="E73" s="154"/>
      <c r="F73" s="126"/>
      <c r="G73" s="126"/>
    </row>
    <row r="74" spans="1:7" ht="12.75">
      <c r="A74" s="126"/>
      <c r="B74" s="126"/>
      <c r="C74" s="126"/>
      <c r="D74" s="126"/>
      <c r="E74" s="154"/>
      <c r="F74" s="126"/>
      <c r="G74" s="126"/>
    </row>
    <row r="75" spans="1:7" ht="12.75">
      <c r="A75" s="126"/>
      <c r="B75" s="126"/>
      <c r="C75" s="126"/>
      <c r="D75" s="126"/>
      <c r="E75" s="154"/>
      <c r="F75" s="126"/>
      <c r="G75" s="126"/>
    </row>
    <row r="76" spans="1:7" ht="12.75">
      <c r="A76" s="126"/>
      <c r="B76" s="126"/>
      <c r="C76" s="126"/>
      <c r="D76" s="126"/>
      <c r="E76" s="154"/>
      <c r="F76" s="126"/>
      <c r="G76" s="126"/>
    </row>
    <row r="77" spans="1:7" ht="12.75">
      <c r="A77" s="126"/>
      <c r="B77" s="126"/>
      <c r="C77" s="126"/>
      <c r="D77" s="126"/>
      <c r="E77" s="154"/>
      <c r="F77" s="126"/>
      <c r="G77" s="126"/>
    </row>
    <row r="78" spans="1:7" ht="12.75">
      <c r="A78" s="126"/>
      <c r="B78" s="126"/>
      <c r="C78" s="126"/>
      <c r="D78" s="126"/>
      <c r="E78" s="154"/>
      <c r="F78" s="126"/>
      <c r="G78" s="126"/>
    </row>
    <row r="79" spans="1:7" ht="12.75">
      <c r="A79" s="126"/>
      <c r="B79" s="126"/>
      <c r="C79" s="126"/>
      <c r="D79" s="126"/>
      <c r="E79" s="154"/>
      <c r="F79" s="126"/>
      <c r="G79" s="126"/>
    </row>
    <row r="80" spans="1:7" ht="12.75">
      <c r="A80" s="126"/>
      <c r="B80" s="126"/>
      <c r="C80" s="126"/>
      <c r="D80" s="126"/>
      <c r="E80" s="154"/>
      <c r="F80" s="126"/>
      <c r="G80" s="126"/>
    </row>
    <row r="81" spans="1:7" ht="12.75">
      <c r="A81" s="126"/>
      <c r="B81" s="126"/>
      <c r="C81" s="126"/>
      <c r="D81" s="126"/>
      <c r="E81" s="154"/>
      <c r="F81" s="126"/>
      <c r="G81" s="126"/>
    </row>
    <row r="82" spans="1:7" ht="12.75">
      <c r="A82" s="126"/>
      <c r="B82" s="126"/>
      <c r="C82" s="126"/>
      <c r="D82" s="126"/>
      <c r="E82" s="154"/>
      <c r="F82" s="126"/>
      <c r="G82" s="126"/>
    </row>
    <row r="83" spans="1:7" ht="12.75">
      <c r="A83" s="126"/>
      <c r="B83" s="126"/>
      <c r="C83" s="126"/>
      <c r="D83" s="126"/>
      <c r="E83" s="154"/>
      <c r="F83" s="126"/>
      <c r="G83" s="126"/>
    </row>
    <row r="988" spans="1:7" ht="12.75">
      <c r="A988" s="155"/>
      <c r="B988" s="156"/>
      <c r="C988" s="157" t="s">
        <v>430</v>
      </c>
      <c r="D988" s="158"/>
      <c r="E988" s="159"/>
      <c r="F988" s="159"/>
      <c r="G988" s="160">
        <v>100000</v>
      </c>
    </row>
    <row r="989" spans="1:7" ht="12.75">
      <c r="A989" s="155"/>
      <c r="B989" s="156"/>
      <c r="C989" s="157" t="s">
        <v>431</v>
      </c>
      <c r="D989" s="158"/>
      <c r="E989" s="159"/>
      <c r="F989" s="159"/>
      <c r="G989" s="160">
        <v>100000</v>
      </c>
    </row>
    <row r="990" spans="1:7" ht="12.75">
      <c r="A990" s="155"/>
      <c r="B990" s="156"/>
      <c r="C990" s="157" t="s">
        <v>432</v>
      </c>
      <c r="D990" s="158"/>
      <c r="E990" s="159"/>
      <c r="F990" s="159"/>
      <c r="G990" s="160">
        <v>100000</v>
      </c>
    </row>
    <row r="991" spans="1:7" ht="12.75">
      <c r="A991" s="155"/>
      <c r="B991" s="156"/>
      <c r="C991" s="157" t="s">
        <v>433</v>
      </c>
      <c r="D991" s="158"/>
      <c r="E991" s="159"/>
      <c r="F991" s="159"/>
      <c r="G991" s="160">
        <v>100000</v>
      </c>
    </row>
    <row r="992" spans="1:7" ht="12.75">
      <c r="A992" s="155"/>
      <c r="B992" s="156"/>
      <c r="C992" s="157" t="s">
        <v>434</v>
      </c>
      <c r="D992" s="158"/>
      <c r="E992" s="159"/>
      <c r="F992" s="159"/>
      <c r="G992" s="160">
        <v>100000</v>
      </c>
    </row>
    <row r="993" spans="1:7" ht="12.75">
      <c r="A993" s="155"/>
      <c r="B993" s="156"/>
      <c r="C993" s="157" t="s">
        <v>435</v>
      </c>
      <c r="D993" s="158"/>
      <c r="E993" s="159"/>
      <c r="F993" s="159"/>
      <c r="G993" s="160">
        <v>100000</v>
      </c>
    </row>
    <row r="994" spans="1:7" ht="12.75">
      <c r="A994" s="155"/>
      <c r="B994" s="156"/>
      <c r="C994" s="157" t="s">
        <v>436</v>
      </c>
      <c r="D994" s="158"/>
      <c r="E994" s="159"/>
      <c r="F994" s="159"/>
      <c r="G994" s="160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03"/>
  <sheetViews>
    <sheetView showGridLines="0" showZeros="0" workbookViewId="0" topLeftCell="A1">
      <selection activeCell="F8" sqref="F8:F23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787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393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361</v>
      </c>
      <c r="C7" s="99" t="s">
        <v>180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362</v>
      </c>
      <c r="C8" s="110" t="s">
        <v>363</v>
      </c>
      <c r="D8" s="111" t="s">
        <v>364</v>
      </c>
      <c r="E8" s="112">
        <v>1</v>
      </c>
      <c r="F8" s="113"/>
      <c r="G8" s="114">
        <f aca="true" t="shared" si="0" ref="G8:G23">E8*F8</f>
        <v>0</v>
      </c>
      <c r="H8" s="115">
        <v>0</v>
      </c>
      <c r="I8" s="116">
        <f aca="true" t="shared" si="1" ref="I8:I23">E8*H8</f>
        <v>0</v>
      </c>
      <c r="J8" s="115"/>
      <c r="K8" s="116">
        <f aca="true" t="shared" si="2" ref="K8:K23">E8*J8</f>
        <v>0</v>
      </c>
      <c r="O8" s="107"/>
      <c r="Z8" s="117"/>
      <c r="AA8" s="117">
        <v>12</v>
      </c>
      <c r="AB8" s="117">
        <v>0</v>
      </c>
      <c r="AC8" s="117">
        <v>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12</v>
      </c>
      <c r="CB8" s="117">
        <v>0</v>
      </c>
      <c r="CZ8" s="70">
        <v>1</v>
      </c>
    </row>
    <row r="9" spans="1:104" ht="12.75">
      <c r="A9" s="108">
        <v>2</v>
      </c>
      <c r="B9" s="109" t="s">
        <v>365</v>
      </c>
      <c r="C9" s="110" t="s">
        <v>431</v>
      </c>
      <c r="D9" s="111" t="s">
        <v>364</v>
      </c>
      <c r="E9" s="112">
        <v>1</v>
      </c>
      <c r="F9" s="113"/>
      <c r="G9" s="114">
        <f t="shared" si="0"/>
        <v>0</v>
      </c>
      <c r="H9" s="115">
        <v>0</v>
      </c>
      <c r="I9" s="116">
        <f t="shared" si="1"/>
        <v>0</v>
      </c>
      <c r="J9" s="115"/>
      <c r="K9" s="116">
        <f t="shared" si="2"/>
        <v>0</v>
      </c>
      <c r="O9" s="107"/>
      <c r="Z9" s="117"/>
      <c r="AA9" s="117">
        <v>12</v>
      </c>
      <c r="AB9" s="117">
        <v>0</v>
      </c>
      <c r="AC9" s="117">
        <v>3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CA9" s="117">
        <v>12</v>
      </c>
      <c r="CB9" s="117">
        <v>0</v>
      </c>
      <c r="CZ9" s="70">
        <v>1</v>
      </c>
    </row>
    <row r="10" spans="1:104" ht="12.75">
      <c r="A10" s="108">
        <v>3</v>
      </c>
      <c r="B10" s="109" t="s">
        <v>366</v>
      </c>
      <c r="C10" s="110" t="s">
        <v>434</v>
      </c>
      <c r="D10" s="111" t="s">
        <v>364</v>
      </c>
      <c r="E10" s="112">
        <v>1</v>
      </c>
      <c r="F10" s="113"/>
      <c r="G10" s="114">
        <f t="shared" si="0"/>
        <v>0</v>
      </c>
      <c r="H10" s="115">
        <v>0</v>
      </c>
      <c r="I10" s="116">
        <f t="shared" si="1"/>
        <v>0</v>
      </c>
      <c r="J10" s="115"/>
      <c r="K10" s="116">
        <f t="shared" si="2"/>
        <v>0</v>
      </c>
      <c r="O10" s="107"/>
      <c r="Z10" s="117"/>
      <c r="AA10" s="117">
        <v>12</v>
      </c>
      <c r="AB10" s="117">
        <v>0</v>
      </c>
      <c r="AC10" s="117">
        <v>30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12</v>
      </c>
      <c r="CB10" s="117">
        <v>0</v>
      </c>
      <c r="CZ10" s="70">
        <v>1</v>
      </c>
    </row>
    <row r="11" spans="1:104" ht="12.75">
      <c r="A11" s="108">
        <v>4</v>
      </c>
      <c r="B11" s="109" t="s">
        <v>367</v>
      </c>
      <c r="C11" s="110" t="s">
        <v>368</v>
      </c>
      <c r="D11" s="111" t="s">
        <v>364</v>
      </c>
      <c r="E11" s="112">
        <v>1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/>
      <c r="K11" s="116">
        <f t="shared" si="2"/>
        <v>0</v>
      </c>
      <c r="O11" s="107"/>
      <c r="Z11" s="117"/>
      <c r="AA11" s="117">
        <v>12</v>
      </c>
      <c r="AB11" s="117">
        <v>0</v>
      </c>
      <c r="AC11" s="117">
        <v>6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12</v>
      </c>
      <c r="CB11" s="117">
        <v>0</v>
      </c>
      <c r="CZ11" s="70">
        <v>1</v>
      </c>
    </row>
    <row r="12" spans="1:104" ht="12.75">
      <c r="A12" s="108">
        <v>5</v>
      </c>
      <c r="B12" s="109" t="s">
        <v>369</v>
      </c>
      <c r="C12" s="110" t="s">
        <v>370</v>
      </c>
      <c r="D12" s="111" t="s">
        <v>364</v>
      </c>
      <c r="E12" s="112">
        <v>1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/>
      <c r="K12" s="116">
        <f t="shared" si="2"/>
        <v>0</v>
      </c>
      <c r="O12" s="107"/>
      <c r="Z12" s="117"/>
      <c r="AA12" s="117">
        <v>12</v>
      </c>
      <c r="AB12" s="117">
        <v>0</v>
      </c>
      <c r="AC12" s="117">
        <v>7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12</v>
      </c>
      <c r="CB12" s="117">
        <v>0</v>
      </c>
      <c r="CZ12" s="70">
        <v>1</v>
      </c>
    </row>
    <row r="13" spans="1:104" ht="12.75">
      <c r="A13" s="108">
        <v>6</v>
      </c>
      <c r="B13" s="109" t="s">
        <v>371</v>
      </c>
      <c r="C13" s="110" t="s">
        <v>372</v>
      </c>
      <c r="D13" s="111" t="s">
        <v>364</v>
      </c>
      <c r="E13" s="112">
        <v>1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/>
      <c r="K13" s="116">
        <f t="shared" si="2"/>
        <v>0</v>
      </c>
      <c r="O13" s="107"/>
      <c r="Z13" s="117"/>
      <c r="AA13" s="117">
        <v>12</v>
      </c>
      <c r="AB13" s="117">
        <v>0</v>
      </c>
      <c r="AC13" s="117">
        <v>8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12</v>
      </c>
      <c r="CB13" s="117">
        <v>0</v>
      </c>
      <c r="CZ13" s="70">
        <v>1</v>
      </c>
    </row>
    <row r="14" spans="1:104" ht="12.75">
      <c r="A14" s="108">
        <v>7</v>
      </c>
      <c r="B14" s="109" t="s">
        <v>373</v>
      </c>
      <c r="C14" s="110" t="s">
        <v>374</v>
      </c>
      <c r="D14" s="111" t="s">
        <v>364</v>
      </c>
      <c r="E14" s="112">
        <v>1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/>
      <c r="K14" s="116">
        <f t="shared" si="2"/>
        <v>0</v>
      </c>
      <c r="O14" s="107"/>
      <c r="Z14" s="117"/>
      <c r="AA14" s="117">
        <v>12</v>
      </c>
      <c r="AB14" s="117">
        <v>0</v>
      </c>
      <c r="AC14" s="117">
        <v>9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12</v>
      </c>
      <c r="CB14" s="117">
        <v>0</v>
      </c>
      <c r="CZ14" s="70">
        <v>1</v>
      </c>
    </row>
    <row r="15" spans="1:104" ht="12.75">
      <c r="A15" s="108">
        <v>8</v>
      </c>
      <c r="B15" s="109" t="s">
        <v>375</v>
      </c>
      <c r="C15" s="110" t="s">
        <v>376</v>
      </c>
      <c r="D15" s="111" t="s">
        <v>364</v>
      </c>
      <c r="E15" s="112">
        <v>1</v>
      </c>
      <c r="F15" s="113"/>
      <c r="G15" s="114">
        <f t="shared" si="0"/>
        <v>0</v>
      </c>
      <c r="H15" s="115">
        <v>0</v>
      </c>
      <c r="I15" s="116">
        <f t="shared" si="1"/>
        <v>0</v>
      </c>
      <c r="J15" s="115"/>
      <c r="K15" s="116">
        <f t="shared" si="2"/>
        <v>0</v>
      </c>
      <c r="O15" s="107"/>
      <c r="Z15" s="117"/>
      <c r="AA15" s="117">
        <v>12</v>
      </c>
      <c r="AB15" s="117">
        <v>0</v>
      </c>
      <c r="AC15" s="117">
        <v>10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12</v>
      </c>
      <c r="CB15" s="117">
        <v>0</v>
      </c>
      <c r="CZ15" s="70">
        <v>1</v>
      </c>
    </row>
    <row r="16" spans="1:104" ht="12.75">
      <c r="A16" s="108">
        <v>9</v>
      </c>
      <c r="B16" s="109" t="s">
        <v>377</v>
      </c>
      <c r="C16" s="110" t="s">
        <v>378</v>
      </c>
      <c r="D16" s="111" t="s">
        <v>364</v>
      </c>
      <c r="E16" s="112">
        <v>1</v>
      </c>
      <c r="F16" s="113"/>
      <c r="G16" s="114">
        <f t="shared" si="0"/>
        <v>0</v>
      </c>
      <c r="H16" s="115">
        <v>0</v>
      </c>
      <c r="I16" s="116">
        <f t="shared" si="1"/>
        <v>0</v>
      </c>
      <c r="J16" s="115"/>
      <c r="K16" s="116">
        <f t="shared" si="2"/>
        <v>0</v>
      </c>
      <c r="O16" s="107"/>
      <c r="Z16" s="117"/>
      <c r="AA16" s="117">
        <v>12</v>
      </c>
      <c r="AB16" s="117">
        <v>0</v>
      </c>
      <c r="AC16" s="117">
        <v>11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CA16" s="117">
        <v>12</v>
      </c>
      <c r="CB16" s="117">
        <v>0</v>
      </c>
      <c r="CZ16" s="70">
        <v>1</v>
      </c>
    </row>
    <row r="17" spans="1:104" ht="12.75">
      <c r="A17" s="108">
        <v>10</v>
      </c>
      <c r="B17" s="109" t="s">
        <v>379</v>
      </c>
      <c r="C17" s="110" t="s">
        <v>380</v>
      </c>
      <c r="D17" s="111" t="s">
        <v>364</v>
      </c>
      <c r="E17" s="112">
        <v>1</v>
      </c>
      <c r="F17" s="113"/>
      <c r="G17" s="114">
        <f t="shared" si="0"/>
        <v>0</v>
      </c>
      <c r="H17" s="115">
        <v>0</v>
      </c>
      <c r="I17" s="116">
        <f t="shared" si="1"/>
        <v>0</v>
      </c>
      <c r="J17" s="115"/>
      <c r="K17" s="116">
        <f t="shared" si="2"/>
        <v>0</v>
      </c>
      <c r="O17" s="107"/>
      <c r="Z17" s="117"/>
      <c r="AA17" s="117">
        <v>12</v>
      </c>
      <c r="AB17" s="117">
        <v>0</v>
      </c>
      <c r="AC17" s="117">
        <v>13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CA17" s="117">
        <v>12</v>
      </c>
      <c r="CB17" s="117">
        <v>0</v>
      </c>
      <c r="CZ17" s="70">
        <v>1</v>
      </c>
    </row>
    <row r="18" spans="1:104" ht="12.75">
      <c r="A18" s="108">
        <v>11</v>
      </c>
      <c r="B18" s="109" t="s">
        <v>381</v>
      </c>
      <c r="C18" s="110" t="s">
        <v>382</v>
      </c>
      <c r="D18" s="111" t="s">
        <v>364</v>
      </c>
      <c r="E18" s="112">
        <v>1</v>
      </c>
      <c r="F18" s="113"/>
      <c r="G18" s="114">
        <f t="shared" si="0"/>
        <v>0</v>
      </c>
      <c r="H18" s="115">
        <v>0</v>
      </c>
      <c r="I18" s="116">
        <f t="shared" si="1"/>
        <v>0</v>
      </c>
      <c r="J18" s="115"/>
      <c r="K18" s="116">
        <f t="shared" si="2"/>
        <v>0</v>
      </c>
      <c r="O18" s="107"/>
      <c r="Z18" s="117"/>
      <c r="AA18" s="117">
        <v>12</v>
      </c>
      <c r="AB18" s="117">
        <v>0</v>
      </c>
      <c r="AC18" s="117">
        <v>14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CA18" s="117">
        <v>12</v>
      </c>
      <c r="CB18" s="117">
        <v>0</v>
      </c>
      <c r="CZ18" s="70">
        <v>1</v>
      </c>
    </row>
    <row r="19" spans="1:104" ht="12.75">
      <c r="A19" s="108">
        <v>12</v>
      </c>
      <c r="B19" s="109" t="s">
        <v>383</v>
      </c>
      <c r="C19" s="110" t="s">
        <v>384</v>
      </c>
      <c r="D19" s="111" t="s">
        <v>385</v>
      </c>
      <c r="E19" s="112">
        <v>1</v>
      </c>
      <c r="F19" s="113"/>
      <c r="G19" s="114">
        <f t="shared" si="0"/>
        <v>0</v>
      </c>
      <c r="H19" s="115">
        <v>0</v>
      </c>
      <c r="I19" s="116">
        <f t="shared" si="1"/>
        <v>0</v>
      </c>
      <c r="J19" s="115"/>
      <c r="K19" s="116">
        <f t="shared" si="2"/>
        <v>0</v>
      </c>
      <c r="O19" s="107"/>
      <c r="Z19" s="117"/>
      <c r="AA19" s="117">
        <v>12</v>
      </c>
      <c r="AB19" s="117">
        <v>0</v>
      </c>
      <c r="AC19" s="117">
        <v>15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CA19" s="117">
        <v>12</v>
      </c>
      <c r="CB19" s="117">
        <v>0</v>
      </c>
      <c r="CZ19" s="70">
        <v>1</v>
      </c>
    </row>
    <row r="20" spans="1:104" ht="20.4">
      <c r="A20" s="108">
        <v>13</v>
      </c>
      <c r="B20" s="109" t="s">
        <v>386</v>
      </c>
      <c r="C20" s="110" t="s">
        <v>388</v>
      </c>
      <c r="D20" s="111" t="s">
        <v>385</v>
      </c>
      <c r="E20" s="112">
        <v>1</v>
      </c>
      <c r="F20" s="113"/>
      <c r="G20" s="114">
        <f t="shared" si="0"/>
        <v>0</v>
      </c>
      <c r="H20" s="115">
        <v>0</v>
      </c>
      <c r="I20" s="116">
        <f t="shared" si="1"/>
        <v>0</v>
      </c>
      <c r="J20" s="115"/>
      <c r="K20" s="116">
        <f t="shared" si="2"/>
        <v>0</v>
      </c>
      <c r="O20" s="107"/>
      <c r="Z20" s="117"/>
      <c r="AA20" s="117">
        <v>12</v>
      </c>
      <c r="AB20" s="117">
        <v>0</v>
      </c>
      <c r="AC20" s="117">
        <v>29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CA20" s="117">
        <v>12</v>
      </c>
      <c r="CB20" s="117">
        <v>0</v>
      </c>
      <c r="CZ20" s="70">
        <v>1</v>
      </c>
    </row>
    <row r="21" spans="1:104" ht="12.75">
      <c r="A21" s="108">
        <v>14</v>
      </c>
      <c r="B21" s="109" t="s">
        <v>181</v>
      </c>
      <c r="C21" s="110" t="s">
        <v>387</v>
      </c>
      <c r="D21" s="111" t="s">
        <v>385</v>
      </c>
      <c r="E21" s="112">
        <v>1</v>
      </c>
      <c r="F21" s="113"/>
      <c r="G21" s="114">
        <f t="shared" si="0"/>
        <v>0</v>
      </c>
      <c r="H21" s="115">
        <v>0</v>
      </c>
      <c r="I21" s="116">
        <f t="shared" si="1"/>
        <v>0</v>
      </c>
      <c r="J21" s="115"/>
      <c r="K21" s="116">
        <f t="shared" si="2"/>
        <v>0</v>
      </c>
      <c r="O21" s="107"/>
      <c r="Z21" s="117"/>
      <c r="AA21" s="117">
        <v>12</v>
      </c>
      <c r="AB21" s="117">
        <v>0</v>
      </c>
      <c r="AC21" s="117">
        <v>31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CA21" s="117">
        <v>12</v>
      </c>
      <c r="CB21" s="117">
        <v>0</v>
      </c>
      <c r="CZ21" s="70">
        <v>1</v>
      </c>
    </row>
    <row r="22" spans="1:104" ht="12.75">
      <c r="A22" s="108">
        <v>15</v>
      </c>
      <c r="B22" s="109" t="s">
        <v>389</v>
      </c>
      <c r="C22" s="110" t="s">
        <v>390</v>
      </c>
      <c r="D22" s="111" t="s">
        <v>364</v>
      </c>
      <c r="E22" s="112">
        <v>1</v>
      </c>
      <c r="F22" s="113"/>
      <c r="G22" s="114">
        <f t="shared" si="0"/>
        <v>0</v>
      </c>
      <c r="H22" s="115">
        <v>0</v>
      </c>
      <c r="I22" s="116">
        <f t="shared" si="1"/>
        <v>0</v>
      </c>
      <c r="J22" s="115"/>
      <c r="K22" s="116">
        <f t="shared" si="2"/>
        <v>0</v>
      </c>
      <c r="O22" s="107"/>
      <c r="Z22" s="117"/>
      <c r="AA22" s="117">
        <v>12</v>
      </c>
      <c r="AB22" s="117">
        <v>0</v>
      </c>
      <c r="AC22" s="117">
        <v>28</v>
      </c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CA22" s="117">
        <v>12</v>
      </c>
      <c r="CB22" s="117">
        <v>0</v>
      </c>
      <c r="CZ22" s="70">
        <v>1</v>
      </c>
    </row>
    <row r="23" spans="1:104" ht="12.75">
      <c r="A23" s="108">
        <v>16</v>
      </c>
      <c r="B23" s="109" t="s">
        <v>391</v>
      </c>
      <c r="C23" s="110" t="s">
        <v>392</v>
      </c>
      <c r="D23" s="111" t="s">
        <v>385</v>
      </c>
      <c r="E23" s="112">
        <v>1</v>
      </c>
      <c r="F23" s="113"/>
      <c r="G23" s="114">
        <f t="shared" si="0"/>
        <v>0</v>
      </c>
      <c r="H23" s="115">
        <v>0</v>
      </c>
      <c r="I23" s="116">
        <f t="shared" si="1"/>
        <v>0</v>
      </c>
      <c r="J23" s="115"/>
      <c r="K23" s="116">
        <f t="shared" si="2"/>
        <v>0</v>
      </c>
      <c r="O23" s="107"/>
      <c r="Z23" s="117"/>
      <c r="AA23" s="117">
        <v>12</v>
      </c>
      <c r="AB23" s="117">
        <v>0</v>
      </c>
      <c r="AC23" s="117">
        <v>26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CA23" s="117">
        <v>12</v>
      </c>
      <c r="CB23" s="117">
        <v>0</v>
      </c>
      <c r="CZ23" s="70">
        <v>1</v>
      </c>
    </row>
    <row r="24" spans="1:63" ht="12.75">
      <c r="A24" s="128" t="s">
        <v>427</v>
      </c>
      <c r="B24" s="129" t="s">
        <v>361</v>
      </c>
      <c r="C24" s="130" t="s">
        <v>180</v>
      </c>
      <c r="D24" s="131"/>
      <c r="E24" s="132"/>
      <c r="F24" s="132"/>
      <c r="G24" s="133">
        <f>SUM(G7:G23)</f>
        <v>0</v>
      </c>
      <c r="H24" s="134"/>
      <c r="I24" s="135">
        <f>SUM(I7:I23)</f>
        <v>0</v>
      </c>
      <c r="J24" s="136"/>
      <c r="K24" s="135">
        <f>SUM(K7:K23)</f>
        <v>0</v>
      </c>
      <c r="O24" s="107"/>
      <c r="X24" s="137">
        <f>K24</f>
        <v>0</v>
      </c>
      <c r="Y24" s="137">
        <f>I24</f>
        <v>0</v>
      </c>
      <c r="Z24" s="138">
        <f>G24</f>
        <v>0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39"/>
      <c r="BB24" s="139"/>
      <c r="BC24" s="139"/>
      <c r="BD24" s="139"/>
      <c r="BE24" s="139"/>
      <c r="BF24" s="139"/>
      <c r="BG24" s="117"/>
      <c r="BH24" s="117"/>
      <c r="BI24" s="117"/>
      <c r="BJ24" s="117"/>
      <c r="BK24" s="117"/>
    </row>
    <row r="25" spans="1:58" ht="12.75">
      <c r="A25" s="140" t="s">
        <v>428</v>
      </c>
      <c r="B25" s="141" t="s">
        <v>429</v>
      </c>
      <c r="C25" s="142"/>
      <c r="D25" s="143"/>
      <c r="E25" s="144"/>
      <c r="F25" s="144"/>
      <c r="G25" s="145">
        <f>SUM(Z7:Z25)</f>
        <v>0</v>
      </c>
      <c r="H25" s="146"/>
      <c r="I25" s="147">
        <f>SUM(Y7:Y25)</f>
        <v>0</v>
      </c>
      <c r="J25" s="146"/>
      <c r="K25" s="147">
        <f>SUM(X7:X25)</f>
        <v>0</v>
      </c>
      <c r="O25" s="107"/>
      <c r="BA25" s="148"/>
      <c r="BB25" s="148"/>
      <c r="BC25" s="148"/>
      <c r="BD25" s="148"/>
      <c r="BE25" s="148"/>
      <c r="BF25" s="148"/>
    </row>
    <row r="26" ht="12.75">
      <c r="E26" s="70"/>
    </row>
    <row r="27" ht="12.75">
      <c r="E27" s="70"/>
    </row>
    <row r="28" ht="12.75">
      <c r="E28" s="70"/>
    </row>
    <row r="29" spans="3:5" ht="12.75">
      <c r="C29" s="126"/>
      <c r="E29" s="70"/>
    </row>
    <row r="30" ht="12.75">
      <c r="E30" s="70"/>
    </row>
    <row r="31" ht="12.75">
      <c r="E31" s="70"/>
    </row>
    <row r="32" ht="12.75">
      <c r="E32" s="70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spans="1:7" ht="12.75">
      <c r="A43" s="126"/>
      <c r="B43" s="126"/>
      <c r="C43" s="126"/>
      <c r="D43" s="126"/>
      <c r="E43" s="126"/>
      <c r="F43" s="126"/>
      <c r="G43" s="126"/>
    </row>
    <row r="44" spans="1:7" ht="12.75">
      <c r="A44" s="126"/>
      <c r="B44" s="126"/>
      <c r="C44" s="126"/>
      <c r="D44" s="126"/>
      <c r="E44" s="126"/>
      <c r="F44" s="126"/>
      <c r="G44" s="126"/>
    </row>
    <row r="45" spans="1:7" ht="12.75">
      <c r="A45" s="126"/>
      <c r="B45" s="126"/>
      <c r="C45" s="126"/>
      <c r="D45" s="126"/>
      <c r="E45" s="126"/>
      <c r="F45" s="126"/>
      <c r="G45" s="126"/>
    </row>
    <row r="46" spans="1:7" ht="12.75">
      <c r="A46" s="126"/>
      <c r="B46" s="126"/>
      <c r="C46" s="126"/>
      <c r="D46" s="126"/>
      <c r="E46" s="126"/>
      <c r="F46" s="126"/>
      <c r="G46" s="126"/>
    </row>
    <row r="47" ht="12.75">
      <c r="E47" s="70"/>
    </row>
    <row r="48" ht="12.75">
      <c r="E48" s="70"/>
    </row>
    <row r="49" ht="12.75">
      <c r="E49" s="70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  <row r="69" ht="12.75">
      <c r="E69" s="70"/>
    </row>
    <row r="70" ht="12.75">
      <c r="E70" s="70"/>
    </row>
    <row r="71" ht="12.75">
      <c r="E71" s="70"/>
    </row>
    <row r="72" ht="12.75">
      <c r="E72" s="70"/>
    </row>
    <row r="73" ht="12.75">
      <c r="E73" s="70"/>
    </row>
    <row r="74" ht="12.75">
      <c r="E74" s="70"/>
    </row>
    <row r="75" ht="12.75">
      <c r="E75" s="70"/>
    </row>
    <row r="76" ht="12.75">
      <c r="E76" s="70"/>
    </row>
    <row r="77" ht="12.75">
      <c r="E77" s="70"/>
    </row>
    <row r="78" spans="1:2" ht="12.75">
      <c r="A78" s="149"/>
      <c r="B78" s="149"/>
    </row>
    <row r="79" spans="1:7" ht="12.75">
      <c r="A79" s="126"/>
      <c r="B79" s="126"/>
      <c r="C79" s="150"/>
      <c r="D79" s="150"/>
      <c r="E79" s="151"/>
      <c r="F79" s="150"/>
      <c r="G79" s="152"/>
    </row>
    <row r="80" spans="1:7" ht="12.75">
      <c r="A80" s="153"/>
      <c r="B80" s="153"/>
      <c r="C80" s="126"/>
      <c r="D80" s="126"/>
      <c r="E80" s="154"/>
      <c r="F80" s="126"/>
      <c r="G80" s="126"/>
    </row>
    <row r="81" spans="1:7" ht="12.75">
      <c r="A81" s="126"/>
      <c r="B81" s="126"/>
      <c r="C81" s="126"/>
      <c r="D81" s="126"/>
      <c r="E81" s="154"/>
      <c r="F81" s="126"/>
      <c r="G81" s="126"/>
    </row>
    <row r="82" spans="1:7" ht="12.75">
      <c r="A82" s="126"/>
      <c r="B82" s="126"/>
      <c r="C82" s="126"/>
      <c r="D82" s="126"/>
      <c r="E82" s="154"/>
      <c r="F82" s="126"/>
      <c r="G82" s="126"/>
    </row>
    <row r="83" spans="1:7" ht="12.75">
      <c r="A83" s="126"/>
      <c r="B83" s="126"/>
      <c r="C83" s="126"/>
      <c r="D83" s="126"/>
      <c r="E83" s="154"/>
      <c r="F83" s="126"/>
      <c r="G83" s="126"/>
    </row>
    <row r="84" spans="1:7" ht="12.75">
      <c r="A84" s="126"/>
      <c r="B84" s="126"/>
      <c r="C84" s="126"/>
      <c r="D84" s="126"/>
      <c r="E84" s="154"/>
      <c r="F84" s="126"/>
      <c r="G84" s="126"/>
    </row>
    <row r="85" spans="1:7" ht="12.75">
      <c r="A85" s="126"/>
      <c r="B85" s="126"/>
      <c r="C85" s="126"/>
      <c r="D85" s="126"/>
      <c r="E85" s="154"/>
      <c r="F85" s="126"/>
      <c r="G85" s="126"/>
    </row>
    <row r="86" spans="1:7" ht="12.75">
      <c r="A86" s="126"/>
      <c r="B86" s="126"/>
      <c r="C86" s="126"/>
      <c r="D86" s="126"/>
      <c r="E86" s="154"/>
      <c r="F86" s="126"/>
      <c r="G86" s="126"/>
    </row>
    <row r="87" spans="1:7" ht="12.75">
      <c r="A87" s="126"/>
      <c r="B87" s="126"/>
      <c r="C87" s="126"/>
      <c r="D87" s="126"/>
      <c r="E87" s="154"/>
      <c r="F87" s="126"/>
      <c r="G87" s="126"/>
    </row>
    <row r="88" spans="1:7" ht="12.75">
      <c r="A88" s="126"/>
      <c r="B88" s="126"/>
      <c r="C88" s="126"/>
      <c r="D88" s="126"/>
      <c r="E88" s="154"/>
      <c r="F88" s="126"/>
      <c r="G88" s="126"/>
    </row>
    <row r="89" spans="1:7" ht="12.75">
      <c r="A89" s="126"/>
      <c r="B89" s="126"/>
      <c r="C89" s="126"/>
      <c r="D89" s="126"/>
      <c r="E89" s="154"/>
      <c r="F89" s="126"/>
      <c r="G89" s="126"/>
    </row>
    <row r="90" spans="1:7" ht="12.75">
      <c r="A90" s="126"/>
      <c r="B90" s="126"/>
      <c r="C90" s="126"/>
      <c r="D90" s="126"/>
      <c r="E90" s="154"/>
      <c r="F90" s="126"/>
      <c r="G90" s="126"/>
    </row>
    <row r="91" spans="1:7" ht="12.75">
      <c r="A91" s="126"/>
      <c r="B91" s="126"/>
      <c r="C91" s="126"/>
      <c r="D91" s="126"/>
      <c r="E91" s="154"/>
      <c r="F91" s="126"/>
      <c r="G91" s="126"/>
    </row>
    <row r="92" spans="1:7" ht="12.75">
      <c r="A92" s="126"/>
      <c r="B92" s="126"/>
      <c r="C92" s="126"/>
      <c r="D92" s="126"/>
      <c r="E92" s="154"/>
      <c r="F92" s="126"/>
      <c r="G92" s="126"/>
    </row>
    <row r="997" spans="1:7" ht="12.75">
      <c r="A997" s="155"/>
      <c r="B997" s="156"/>
      <c r="C997" s="157" t="s">
        <v>430</v>
      </c>
      <c r="D997" s="158"/>
      <c r="E997" s="159"/>
      <c r="F997" s="159"/>
      <c r="G997" s="160">
        <v>100000</v>
      </c>
    </row>
    <row r="998" spans="1:7" ht="12.75">
      <c r="A998" s="155"/>
      <c r="B998" s="156"/>
      <c r="C998" s="157" t="s">
        <v>431</v>
      </c>
      <c r="D998" s="158"/>
      <c r="E998" s="159"/>
      <c r="F998" s="159"/>
      <c r="G998" s="160">
        <v>100000</v>
      </c>
    </row>
    <row r="999" spans="1:7" ht="12.75">
      <c r="A999" s="155"/>
      <c r="B999" s="156"/>
      <c r="C999" s="157" t="s">
        <v>432</v>
      </c>
      <c r="D999" s="158"/>
      <c r="E999" s="159"/>
      <c r="F999" s="159"/>
      <c r="G999" s="160">
        <v>100000</v>
      </c>
    </row>
    <row r="1000" spans="1:7" ht="12.75">
      <c r="A1000" s="155"/>
      <c r="B1000" s="156"/>
      <c r="C1000" s="157" t="s">
        <v>433</v>
      </c>
      <c r="D1000" s="158"/>
      <c r="E1000" s="159"/>
      <c r="F1000" s="159"/>
      <c r="G1000" s="160">
        <v>100000</v>
      </c>
    </row>
    <row r="1001" spans="1:7" ht="12.75">
      <c r="A1001" s="155"/>
      <c r="B1001" s="156"/>
      <c r="C1001" s="157" t="s">
        <v>434</v>
      </c>
      <c r="D1001" s="158"/>
      <c r="E1001" s="159"/>
      <c r="F1001" s="159"/>
      <c r="G1001" s="160">
        <v>100000</v>
      </c>
    </row>
    <row r="1002" spans="1:7" ht="12.75">
      <c r="A1002" s="155"/>
      <c r="B1002" s="156"/>
      <c r="C1002" s="157" t="s">
        <v>435</v>
      </c>
      <c r="D1002" s="158"/>
      <c r="E1002" s="159"/>
      <c r="F1002" s="159"/>
      <c r="G1002" s="160">
        <v>100000</v>
      </c>
    </row>
    <row r="1003" spans="1:7" ht="12.75">
      <c r="A1003" s="155"/>
      <c r="B1003" s="156"/>
      <c r="C1003" s="157" t="s">
        <v>436</v>
      </c>
      <c r="D1003" s="158"/>
      <c r="E1003" s="159"/>
      <c r="F1003" s="159"/>
      <c r="G1003" s="160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63"/>
  <sheetViews>
    <sheetView showGridLines="0" showZeros="0" workbookViewId="0" topLeftCell="A666">
      <selection activeCell="F675" sqref="F675:F684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151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176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423</v>
      </c>
      <c r="C7" s="99" t="s">
        <v>424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839</v>
      </c>
      <c r="C8" s="110" t="s">
        <v>840</v>
      </c>
      <c r="D8" s="111" t="s">
        <v>426</v>
      </c>
      <c r="E8" s="112">
        <v>41.4882</v>
      </c>
      <c r="F8" s="113"/>
      <c r="G8" s="114">
        <f>E8*F8</f>
        <v>0</v>
      </c>
      <c r="H8" s="115">
        <v>0</v>
      </c>
      <c r="I8" s="116">
        <f>E8*H8</f>
        <v>0</v>
      </c>
      <c r="J8" s="115">
        <v>0</v>
      </c>
      <c r="K8" s="116">
        <f>E8*J8</f>
        <v>0</v>
      </c>
      <c r="O8" s="107"/>
      <c r="Z8" s="117"/>
      <c r="AA8" s="117">
        <v>1</v>
      </c>
      <c r="AB8" s="117">
        <v>1</v>
      </c>
      <c r="AC8" s="117">
        <v>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1</v>
      </c>
      <c r="CZ8" s="70">
        <v>1</v>
      </c>
    </row>
    <row r="9" spans="1:63" ht="12.75">
      <c r="A9" s="118"/>
      <c r="B9" s="119"/>
      <c r="C9" s="187" t="s">
        <v>841</v>
      </c>
      <c r="D9" s="188"/>
      <c r="E9" s="122">
        <v>0</v>
      </c>
      <c r="F9" s="123"/>
      <c r="G9" s="124"/>
      <c r="H9" s="125"/>
      <c r="I9" s="120"/>
      <c r="J9" s="126"/>
      <c r="K9" s="120"/>
      <c r="M9" s="121" t="s">
        <v>841</v>
      </c>
      <c r="O9" s="10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27" t="str">
        <f>C8</f>
        <v>Dočištění stěny</v>
      </c>
      <c r="BE9" s="117"/>
      <c r="BF9" s="117"/>
      <c r="BG9" s="117"/>
      <c r="BH9" s="117"/>
      <c r="BI9" s="117"/>
      <c r="BJ9" s="117"/>
      <c r="BK9" s="117"/>
    </row>
    <row r="10" spans="1:63" ht="12.75">
      <c r="A10" s="118"/>
      <c r="B10" s="119"/>
      <c r="C10" s="187" t="s">
        <v>842</v>
      </c>
      <c r="D10" s="188"/>
      <c r="E10" s="122">
        <v>41.4882</v>
      </c>
      <c r="F10" s="123"/>
      <c r="G10" s="124"/>
      <c r="H10" s="125"/>
      <c r="I10" s="120"/>
      <c r="J10" s="126"/>
      <c r="K10" s="120"/>
      <c r="M10" s="121" t="s">
        <v>842</v>
      </c>
      <c r="O10" s="10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27" t="str">
        <f>C9</f>
        <v>DVORNÍ ČÁST:</v>
      </c>
      <c r="BE10" s="117"/>
      <c r="BF10" s="117"/>
      <c r="BG10" s="117"/>
      <c r="BH10" s="117"/>
      <c r="BI10" s="117"/>
      <c r="BJ10" s="117"/>
      <c r="BK10" s="117"/>
    </row>
    <row r="11" spans="1:104" ht="12.75">
      <c r="A11" s="108">
        <v>2</v>
      </c>
      <c r="B11" s="109" t="s">
        <v>843</v>
      </c>
      <c r="C11" s="110" t="s">
        <v>844</v>
      </c>
      <c r="D11" s="111" t="s">
        <v>426</v>
      </c>
      <c r="E11" s="112">
        <v>20.6635</v>
      </c>
      <c r="F11" s="113"/>
      <c r="G11" s="114">
        <f>E11*F11</f>
        <v>0</v>
      </c>
      <c r="H11" s="115">
        <v>0</v>
      </c>
      <c r="I11" s="116">
        <f>E11*H11</f>
        <v>0</v>
      </c>
      <c r="J11" s="115">
        <v>-0.13799999999992</v>
      </c>
      <c r="K11" s="116">
        <f>E11*J11</f>
        <v>-2.8515629999983467</v>
      </c>
      <c r="O11" s="107"/>
      <c r="Z11" s="117"/>
      <c r="AA11" s="117">
        <v>1</v>
      </c>
      <c r="AB11" s="117">
        <v>1</v>
      </c>
      <c r="AC11" s="117">
        <v>1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1</v>
      </c>
      <c r="CZ11" s="70">
        <v>1</v>
      </c>
    </row>
    <row r="12" spans="1:63" ht="12.75">
      <c r="A12" s="118"/>
      <c r="B12" s="119"/>
      <c r="C12" s="187" t="s">
        <v>841</v>
      </c>
      <c r="D12" s="188"/>
      <c r="E12" s="122">
        <v>0</v>
      </c>
      <c r="F12" s="123"/>
      <c r="G12" s="124"/>
      <c r="H12" s="125"/>
      <c r="I12" s="120"/>
      <c r="J12" s="126"/>
      <c r="K12" s="120"/>
      <c r="M12" s="121" t="s">
        <v>841</v>
      </c>
      <c r="O12" s="10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27" t="str">
        <f>C11</f>
        <v>Rozebrání dlažeb z betonových dlaždic na sucho</v>
      </c>
      <c r="BE12" s="117"/>
      <c r="BF12" s="117"/>
      <c r="BG12" s="117"/>
      <c r="BH12" s="117"/>
      <c r="BI12" s="117"/>
      <c r="BJ12" s="117"/>
      <c r="BK12" s="117"/>
    </row>
    <row r="13" spans="1:63" ht="12.75">
      <c r="A13" s="118"/>
      <c r="B13" s="119"/>
      <c r="C13" s="187" t="s">
        <v>845</v>
      </c>
      <c r="D13" s="188"/>
      <c r="E13" s="122">
        <v>20.6635</v>
      </c>
      <c r="F13" s="123"/>
      <c r="G13" s="124"/>
      <c r="H13" s="125"/>
      <c r="I13" s="120"/>
      <c r="J13" s="126"/>
      <c r="K13" s="120"/>
      <c r="M13" s="121" t="s">
        <v>845</v>
      </c>
      <c r="O13" s="10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27" t="str">
        <f>C12</f>
        <v>DVORNÍ ČÁST:</v>
      </c>
      <c r="BE13" s="117"/>
      <c r="BF13" s="117"/>
      <c r="BG13" s="117"/>
      <c r="BH13" s="117"/>
      <c r="BI13" s="117"/>
      <c r="BJ13" s="117"/>
      <c r="BK13" s="117"/>
    </row>
    <row r="14" spans="1:104" ht="12.75">
      <c r="A14" s="108">
        <v>3</v>
      </c>
      <c r="B14" s="109" t="s">
        <v>846</v>
      </c>
      <c r="C14" s="110" t="s">
        <v>847</v>
      </c>
      <c r="D14" s="111" t="s">
        <v>426</v>
      </c>
      <c r="E14" s="112">
        <v>21.0339</v>
      </c>
      <c r="F14" s="113"/>
      <c r="G14" s="114">
        <f>E14*F14</f>
        <v>0</v>
      </c>
      <c r="H14" s="115">
        <v>0</v>
      </c>
      <c r="I14" s="116">
        <f>E14*H14</f>
        <v>0</v>
      </c>
      <c r="J14" s="115">
        <v>-0.260000000000218</v>
      </c>
      <c r="K14" s="116">
        <f>E14*J14</f>
        <v>-5.468814000004585</v>
      </c>
      <c r="O14" s="107"/>
      <c r="Z14" s="117"/>
      <c r="AA14" s="117">
        <v>1</v>
      </c>
      <c r="AB14" s="117">
        <v>1</v>
      </c>
      <c r="AC14" s="117">
        <v>1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1</v>
      </c>
      <c r="CZ14" s="70">
        <v>1</v>
      </c>
    </row>
    <row r="15" spans="1:63" ht="12.75">
      <c r="A15" s="118"/>
      <c r="B15" s="119"/>
      <c r="C15" s="187" t="s">
        <v>841</v>
      </c>
      <c r="D15" s="188"/>
      <c r="E15" s="122">
        <v>0</v>
      </c>
      <c r="F15" s="123"/>
      <c r="G15" s="124"/>
      <c r="H15" s="125"/>
      <c r="I15" s="120"/>
      <c r="J15" s="126"/>
      <c r="K15" s="120"/>
      <c r="M15" s="121" t="s">
        <v>841</v>
      </c>
      <c r="O15" s="10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27" t="str">
        <f>C14</f>
        <v>Rozebr zámk dlažba pro pěší komun</v>
      </c>
      <c r="BE15" s="117"/>
      <c r="BF15" s="117"/>
      <c r="BG15" s="117"/>
      <c r="BH15" s="117"/>
      <c r="BI15" s="117"/>
      <c r="BJ15" s="117"/>
      <c r="BK15" s="117"/>
    </row>
    <row r="16" spans="1:63" ht="12.75">
      <c r="A16" s="118"/>
      <c r="B16" s="119"/>
      <c r="C16" s="187" t="s">
        <v>848</v>
      </c>
      <c r="D16" s="188"/>
      <c r="E16" s="122">
        <v>21.0339</v>
      </c>
      <c r="F16" s="123"/>
      <c r="G16" s="124"/>
      <c r="H16" s="125"/>
      <c r="I16" s="120"/>
      <c r="J16" s="126"/>
      <c r="K16" s="120"/>
      <c r="M16" s="121" t="s">
        <v>848</v>
      </c>
      <c r="O16" s="10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27" t="str">
        <f>C15</f>
        <v>DVORNÍ ČÁST:</v>
      </c>
      <c r="BE16" s="117"/>
      <c r="BF16" s="117"/>
      <c r="BG16" s="117"/>
      <c r="BH16" s="117"/>
      <c r="BI16" s="117"/>
      <c r="BJ16" s="117"/>
      <c r="BK16" s="117"/>
    </row>
    <row r="17" spans="1:104" ht="12.75">
      <c r="A17" s="108">
        <v>4</v>
      </c>
      <c r="B17" s="109" t="s">
        <v>849</v>
      </c>
      <c r="C17" s="110" t="s">
        <v>850</v>
      </c>
      <c r="D17" s="111" t="s">
        <v>426</v>
      </c>
      <c r="E17" s="112">
        <v>1.7649</v>
      </c>
      <c r="F17" s="113"/>
      <c r="G17" s="114">
        <f>E17*F17</f>
        <v>0</v>
      </c>
      <c r="H17" s="115">
        <v>0</v>
      </c>
      <c r="I17" s="116">
        <f>E17*H17</f>
        <v>0</v>
      </c>
      <c r="J17" s="115">
        <v>-0.240000000000009</v>
      </c>
      <c r="K17" s="116">
        <f>E17*J17</f>
        <v>-0.4235760000000159</v>
      </c>
      <c r="O17" s="107"/>
      <c r="Z17" s="117"/>
      <c r="AA17" s="117">
        <v>1</v>
      </c>
      <c r="AB17" s="117">
        <v>1</v>
      </c>
      <c r="AC17" s="117">
        <v>1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CA17" s="117">
        <v>1</v>
      </c>
      <c r="CB17" s="117">
        <v>1</v>
      </c>
      <c r="CZ17" s="70">
        <v>1</v>
      </c>
    </row>
    <row r="18" spans="1:63" ht="12.75">
      <c r="A18" s="118"/>
      <c r="B18" s="119"/>
      <c r="C18" s="187" t="s">
        <v>841</v>
      </c>
      <c r="D18" s="188"/>
      <c r="E18" s="122">
        <v>0</v>
      </c>
      <c r="F18" s="123"/>
      <c r="G18" s="124"/>
      <c r="H18" s="125"/>
      <c r="I18" s="120"/>
      <c r="J18" s="126"/>
      <c r="K18" s="120"/>
      <c r="M18" s="121" t="s">
        <v>841</v>
      </c>
      <c r="O18" s="10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27" t="str">
        <f>C17</f>
        <v>Odstranění podkladu pl.50 m2, bet.prostý tl.10 cm</v>
      </c>
      <c r="BE18" s="117"/>
      <c r="BF18" s="117"/>
      <c r="BG18" s="117"/>
      <c r="BH18" s="117"/>
      <c r="BI18" s="117"/>
      <c r="BJ18" s="117"/>
      <c r="BK18" s="117"/>
    </row>
    <row r="19" spans="1:63" ht="12.75">
      <c r="A19" s="118"/>
      <c r="B19" s="119"/>
      <c r="C19" s="187" t="s">
        <v>851</v>
      </c>
      <c r="D19" s="188"/>
      <c r="E19" s="122">
        <v>1.7649</v>
      </c>
      <c r="F19" s="123"/>
      <c r="G19" s="124"/>
      <c r="H19" s="125"/>
      <c r="I19" s="120"/>
      <c r="J19" s="126"/>
      <c r="K19" s="120"/>
      <c r="M19" s="121" t="s">
        <v>851</v>
      </c>
      <c r="O19" s="10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27" t="str">
        <f>C18</f>
        <v>DVORNÍ ČÁST:</v>
      </c>
      <c r="BE19" s="117"/>
      <c r="BF19" s="117"/>
      <c r="BG19" s="117"/>
      <c r="BH19" s="117"/>
      <c r="BI19" s="117"/>
      <c r="BJ19" s="117"/>
      <c r="BK19" s="117"/>
    </row>
    <row r="20" spans="1:104" ht="12.75">
      <c r="A20" s="108">
        <v>5</v>
      </c>
      <c r="B20" s="109" t="s">
        <v>852</v>
      </c>
      <c r="C20" s="110" t="s">
        <v>853</v>
      </c>
      <c r="D20" s="111" t="s">
        <v>542</v>
      </c>
      <c r="E20" s="112">
        <v>4.5</v>
      </c>
      <c r="F20" s="113"/>
      <c r="G20" s="114">
        <f>E20*F20</f>
        <v>0</v>
      </c>
      <c r="H20" s="115">
        <v>0</v>
      </c>
      <c r="I20" s="116">
        <f>E20*H20</f>
        <v>0</v>
      </c>
      <c r="J20" s="115">
        <v>-0.220000000000027</v>
      </c>
      <c r="K20" s="116">
        <f>E20*J20</f>
        <v>-0.9900000000001216</v>
      </c>
      <c r="O20" s="107"/>
      <c r="Z20" s="117"/>
      <c r="AA20" s="117">
        <v>1</v>
      </c>
      <c r="AB20" s="117">
        <v>1</v>
      </c>
      <c r="AC20" s="117">
        <v>1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CA20" s="117">
        <v>1</v>
      </c>
      <c r="CB20" s="117">
        <v>1</v>
      </c>
      <c r="CZ20" s="70">
        <v>1</v>
      </c>
    </row>
    <row r="21" spans="1:63" ht="12.75">
      <c r="A21" s="118"/>
      <c r="B21" s="119"/>
      <c r="C21" s="187" t="s">
        <v>841</v>
      </c>
      <c r="D21" s="188"/>
      <c r="E21" s="122">
        <v>0</v>
      </c>
      <c r="F21" s="123"/>
      <c r="G21" s="124"/>
      <c r="H21" s="125"/>
      <c r="I21" s="120"/>
      <c r="J21" s="126"/>
      <c r="K21" s="120"/>
      <c r="M21" s="121" t="s">
        <v>841</v>
      </c>
      <c r="O21" s="10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27" t="str">
        <f>C20</f>
        <v>Vytrhání obrubníků chodníkových a parkových</v>
      </c>
      <c r="BE21" s="117"/>
      <c r="BF21" s="117"/>
      <c r="BG21" s="117"/>
      <c r="BH21" s="117"/>
      <c r="BI21" s="117"/>
      <c r="BJ21" s="117"/>
      <c r="BK21" s="117"/>
    </row>
    <row r="22" spans="1:63" ht="12.75">
      <c r="A22" s="118"/>
      <c r="B22" s="119"/>
      <c r="C22" s="187" t="s">
        <v>854</v>
      </c>
      <c r="D22" s="188"/>
      <c r="E22" s="122">
        <v>4.5</v>
      </c>
      <c r="F22" s="123"/>
      <c r="G22" s="124"/>
      <c r="H22" s="125"/>
      <c r="I22" s="120"/>
      <c r="J22" s="126"/>
      <c r="K22" s="120"/>
      <c r="M22" s="121" t="s">
        <v>854</v>
      </c>
      <c r="O22" s="10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27" t="str">
        <f>C21</f>
        <v>DVORNÍ ČÁST:</v>
      </c>
      <c r="BE22" s="117"/>
      <c r="BF22" s="117"/>
      <c r="BG22" s="117"/>
      <c r="BH22" s="117"/>
      <c r="BI22" s="117"/>
      <c r="BJ22" s="117"/>
      <c r="BK22" s="117"/>
    </row>
    <row r="23" spans="1:104" ht="12.75">
      <c r="A23" s="108">
        <v>6</v>
      </c>
      <c r="B23" s="109" t="s">
        <v>855</v>
      </c>
      <c r="C23" s="110" t="s">
        <v>856</v>
      </c>
      <c r="D23" s="111" t="s">
        <v>439</v>
      </c>
      <c r="E23" s="112">
        <v>6.3521</v>
      </c>
      <c r="F23" s="113"/>
      <c r="G23" s="114">
        <f>E23*F23</f>
        <v>0</v>
      </c>
      <c r="H23" s="115">
        <v>0</v>
      </c>
      <c r="I23" s="116">
        <f>E23*H23</f>
        <v>0</v>
      </c>
      <c r="J23" s="115">
        <v>0</v>
      </c>
      <c r="K23" s="116">
        <f>E23*J23</f>
        <v>0</v>
      </c>
      <c r="O23" s="107"/>
      <c r="Z23" s="117"/>
      <c r="AA23" s="117">
        <v>1</v>
      </c>
      <c r="AB23" s="117">
        <v>1</v>
      </c>
      <c r="AC23" s="117">
        <v>1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CA23" s="117">
        <v>1</v>
      </c>
      <c r="CB23" s="117">
        <v>1</v>
      </c>
      <c r="CZ23" s="70">
        <v>1</v>
      </c>
    </row>
    <row r="24" spans="1:63" ht="12.75">
      <c r="A24" s="118"/>
      <c r="B24" s="119"/>
      <c r="C24" s="187" t="s">
        <v>841</v>
      </c>
      <c r="D24" s="188"/>
      <c r="E24" s="122">
        <v>0</v>
      </c>
      <c r="F24" s="123"/>
      <c r="G24" s="124"/>
      <c r="H24" s="125"/>
      <c r="I24" s="120"/>
      <c r="J24" s="126"/>
      <c r="K24" s="120"/>
      <c r="M24" s="121" t="s">
        <v>841</v>
      </c>
      <c r="O24" s="10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27" t="str">
        <f>C23</f>
        <v>Sejmutí ornice s přemístěním přes 50 do 100 m</v>
      </c>
      <c r="BE24" s="117"/>
      <c r="BF24" s="117"/>
      <c r="BG24" s="117"/>
      <c r="BH24" s="117"/>
      <c r="BI24" s="117"/>
      <c r="BJ24" s="117"/>
      <c r="BK24" s="117"/>
    </row>
    <row r="25" spans="1:63" ht="12.75">
      <c r="A25" s="118"/>
      <c r="B25" s="119"/>
      <c r="C25" s="187" t="s">
        <v>857</v>
      </c>
      <c r="D25" s="188"/>
      <c r="E25" s="122">
        <v>3.0505</v>
      </c>
      <c r="F25" s="123"/>
      <c r="G25" s="124"/>
      <c r="H25" s="125"/>
      <c r="I25" s="120"/>
      <c r="J25" s="126"/>
      <c r="K25" s="120"/>
      <c r="M25" s="121" t="s">
        <v>857</v>
      </c>
      <c r="O25" s="10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27" t="str">
        <f>C24</f>
        <v>DVORNÍ ČÁST:</v>
      </c>
      <c r="BE25" s="117"/>
      <c r="BF25" s="117"/>
      <c r="BG25" s="117"/>
      <c r="BH25" s="117"/>
      <c r="BI25" s="117"/>
      <c r="BJ25" s="117"/>
      <c r="BK25" s="117"/>
    </row>
    <row r="26" spans="1:63" ht="12.75">
      <c r="A26" s="118"/>
      <c r="B26" s="119"/>
      <c r="C26" s="187" t="s">
        <v>858</v>
      </c>
      <c r="D26" s="188"/>
      <c r="E26" s="122">
        <v>1.61</v>
      </c>
      <c r="F26" s="123"/>
      <c r="G26" s="124"/>
      <c r="H26" s="125"/>
      <c r="I26" s="120"/>
      <c r="J26" s="126"/>
      <c r="K26" s="120"/>
      <c r="M26" s="121" t="s">
        <v>858</v>
      </c>
      <c r="O26" s="10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27" t="str">
        <f>C25</f>
        <v>0,1*(1,5-0,5)*(4,89+6,032+10,035-1,5+11,048)</v>
      </c>
      <c r="BE26" s="117"/>
      <c r="BF26" s="117"/>
      <c r="BG26" s="117"/>
      <c r="BH26" s="117"/>
      <c r="BI26" s="117"/>
      <c r="BJ26" s="117"/>
      <c r="BK26" s="117"/>
    </row>
    <row r="27" spans="1:63" ht="12.75">
      <c r="A27" s="118"/>
      <c r="B27" s="119"/>
      <c r="C27" s="187" t="s">
        <v>859</v>
      </c>
      <c r="D27" s="188"/>
      <c r="E27" s="122">
        <v>1.1048</v>
      </c>
      <c r="F27" s="123"/>
      <c r="G27" s="124"/>
      <c r="H27" s="125"/>
      <c r="I27" s="120"/>
      <c r="J27" s="126"/>
      <c r="K27" s="120"/>
      <c r="M27" s="121" t="s">
        <v>859</v>
      </c>
      <c r="O27" s="10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27" t="str">
        <f>C26</f>
        <v>0,1*(4,17-0,5)*5,0-0,1*0,9*2,5</v>
      </c>
      <c r="BE27" s="117"/>
      <c r="BF27" s="117"/>
      <c r="BG27" s="117"/>
      <c r="BH27" s="117"/>
      <c r="BI27" s="117"/>
      <c r="BJ27" s="117"/>
      <c r="BK27" s="117"/>
    </row>
    <row r="28" spans="1:63" ht="12.75">
      <c r="A28" s="118"/>
      <c r="B28" s="119"/>
      <c r="C28" s="187" t="s">
        <v>860</v>
      </c>
      <c r="D28" s="188"/>
      <c r="E28" s="122">
        <v>0.5868</v>
      </c>
      <c r="F28" s="123"/>
      <c r="G28" s="124"/>
      <c r="H28" s="125"/>
      <c r="I28" s="120"/>
      <c r="J28" s="126"/>
      <c r="K28" s="120"/>
      <c r="M28" s="121" t="s">
        <v>860</v>
      </c>
      <c r="O28" s="10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27" t="str">
        <f>C27</f>
        <v>0,1*(1,5-0,5)*11,048</v>
      </c>
      <c r="BE28" s="117"/>
      <c r="BF28" s="117"/>
      <c r="BG28" s="117"/>
      <c r="BH28" s="117"/>
      <c r="BI28" s="117"/>
      <c r="BJ28" s="117"/>
      <c r="BK28" s="117"/>
    </row>
    <row r="29" spans="1:104" ht="12.75">
      <c r="A29" s="108">
        <v>7</v>
      </c>
      <c r="B29" s="109" t="s">
        <v>861</v>
      </c>
      <c r="C29" s="110" t="s">
        <v>862</v>
      </c>
      <c r="D29" s="111" t="s">
        <v>439</v>
      </c>
      <c r="E29" s="112">
        <v>45.2777</v>
      </c>
      <c r="F29" s="113"/>
      <c r="G29" s="114">
        <f>E29*F29</f>
        <v>0</v>
      </c>
      <c r="H29" s="115">
        <v>0</v>
      </c>
      <c r="I29" s="116">
        <f>E29*H29</f>
        <v>0</v>
      </c>
      <c r="J29" s="115">
        <v>0</v>
      </c>
      <c r="K29" s="116">
        <f>E29*J29</f>
        <v>0</v>
      </c>
      <c r="O29" s="107"/>
      <c r="Z29" s="117"/>
      <c r="AA29" s="117">
        <v>1</v>
      </c>
      <c r="AB29" s="117">
        <v>1</v>
      </c>
      <c r="AC29" s="117">
        <v>1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CA29" s="117">
        <v>1</v>
      </c>
      <c r="CB29" s="117">
        <v>1</v>
      </c>
      <c r="CZ29" s="70">
        <v>1</v>
      </c>
    </row>
    <row r="30" spans="1:63" ht="12.75">
      <c r="A30" s="118"/>
      <c r="B30" s="119"/>
      <c r="C30" s="187" t="s">
        <v>841</v>
      </c>
      <c r="D30" s="188"/>
      <c r="E30" s="122">
        <v>0</v>
      </c>
      <c r="F30" s="123"/>
      <c r="G30" s="124"/>
      <c r="H30" s="125"/>
      <c r="I30" s="120"/>
      <c r="J30" s="126"/>
      <c r="K30" s="120"/>
      <c r="M30" s="121" t="s">
        <v>841</v>
      </c>
      <c r="O30" s="10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27" t="str">
        <f>C29</f>
        <v>Ruční výkop jam, rýh a šachet v hornině tř. 3</v>
      </c>
      <c r="BE30" s="117"/>
      <c r="BF30" s="117"/>
      <c r="BG30" s="117"/>
      <c r="BH30" s="117"/>
      <c r="BI30" s="117"/>
      <c r="BJ30" s="117"/>
      <c r="BK30" s="117"/>
    </row>
    <row r="31" spans="1:63" ht="12.75">
      <c r="A31" s="118"/>
      <c r="B31" s="119"/>
      <c r="C31" s="187" t="s">
        <v>863</v>
      </c>
      <c r="D31" s="188"/>
      <c r="E31" s="122">
        <v>34.0848</v>
      </c>
      <c r="F31" s="123"/>
      <c r="G31" s="124"/>
      <c r="H31" s="125"/>
      <c r="I31" s="120"/>
      <c r="J31" s="126"/>
      <c r="K31" s="120"/>
      <c r="M31" s="121" t="s">
        <v>863</v>
      </c>
      <c r="O31" s="10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27" t="str">
        <f>C30</f>
        <v>DVORNÍ ČÁST:</v>
      </c>
      <c r="BE31" s="117"/>
      <c r="BF31" s="117"/>
      <c r="BG31" s="117"/>
      <c r="BH31" s="117"/>
      <c r="BI31" s="117"/>
      <c r="BJ31" s="117"/>
      <c r="BK31" s="117"/>
    </row>
    <row r="32" spans="1:63" ht="12.75">
      <c r="A32" s="118"/>
      <c r="B32" s="119"/>
      <c r="C32" s="187" t="s">
        <v>864</v>
      </c>
      <c r="D32" s="188"/>
      <c r="E32" s="122">
        <v>10.6061</v>
      </c>
      <c r="F32" s="123"/>
      <c r="G32" s="124"/>
      <c r="H32" s="125"/>
      <c r="I32" s="120"/>
      <c r="J32" s="126"/>
      <c r="K32" s="120"/>
      <c r="M32" s="121" t="s">
        <v>864</v>
      </c>
      <c r="O32" s="10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27" t="str">
        <f>C31</f>
        <v>(0,9-0,1)*1,2*(4,89+6,032+10,035-1,5+11,048)+(0,9-0,1)*1,2*5,0</v>
      </c>
      <c r="BE32" s="117"/>
      <c r="BF32" s="117"/>
      <c r="BG32" s="117"/>
      <c r="BH32" s="117"/>
      <c r="BI32" s="117"/>
      <c r="BJ32" s="117"/>
      <c r="BK32" s="117"/>
    </row>
    <row r="33" spans="1:63" ht="12.75">
      <c r="A33" s="118"/>
      <c r="B33" s="119"/>
      <c r="C33" s="187" t="s">
        <v>865</v>
      </c>
      <c r="D33" s="188"/>
      <c r="E33" s="122">
        <v>0.5868</v>
      </c>
      <c r="F33" s="123"/>
      <c r="G33" s="124"/>
      <c r="H33" s="125"/>
      <c r="I33" s="120"/>
      <c r="J33" s="126"/>
      <c r="K33" s="120"/>
      <c r="M33" s="121" t="s">
        <v>865</v>
      </c>
      <c r="O33" s="10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27" t="str">
        <f>C32</f>
        <v>(0,9-0,1)*1,2*11,048</v>
      </c>
      <c r="BE33" s="117"/>
      <c r="BF33" s="117"/>
      <c r="BG33" s="117"/>
      <c r="BH33" s="117"/>
      <c r="BI33" s="117"/>
      <c r="BJ33" s="117"/>
      <c r="BK33" s="117"/>
    </row>
    <row r="34" spans="1:104" ht="12.75">
      <c r="A34" s="108">
        <v>8</v>
      </c>
      <c r="B34" s="109" t="s">
        <v>866</v>
      </c>
      <c r="C34" s="110" t="s">
        <v>867</v>
      </c>
      <c r="D34" s="111" t="s">
        <v>439</v>
      </c>
      <c r="E34" s="112">
        <v>10.5091</v>
      </c>
      <c r="F34" s="113"/>
      <c r="G34" s="114">
        <f>E34*F34</f>
        <v>0</v>
      </c>
      <c r="H34" s="115">
        <v>0</v>
      </c>
      <c r="I34" s="116">
        <f>E34*H34</f>
        <v>0</v>
      </c>
      <c r="J34" s="115">
        <v>0</v>
      </c>
      <c r="K34" s="116">
        <f>E34*J34</f>
        <v>0</v>
      </c>
      <c r="O34" s="107"/>
      <c r="Z34" s="117"/>
      <c r="AA34" s="117">
        <v>1</v>
      </c>
      <c r="AB34" s="117">
        <v>1</v>
      </c>
      <c r="AC34" s="117">
        <v>1</v>
      </c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CA34" s="117">
        <v>1</v>
      </c>
      <c r="CB34" s="117">
        <v>1</v>
      </c>
      <c r="CZ34" s="70">
        <v>1</v>
      </c>
    </row>
    <row r="35" spans="1:63" ht="31.2">
      <c r="A35" s="118"/>
      <c r="B35" s="119"/>
      <c r="C35" s="187" t="s">
        <v>868</v>
      </c>
      <c r="D35" s="188"/>
      <c r="E35" s="122">
        <v>10.5091</v>
      </c>
      <c r="F35" s="123"/>
      <c r="G35" s="124"/>
      <c r="H35" s="125"/>
      <c r="I35" s="120"/>
      <c r="J35" s="126"/>
      <c r="K35" s="120"/>
      <c r="M35" s="121" t="s">
        <v>868</v>
      </c>
      <c r="O35" s="10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27" t="str">
        <f>C34</f>
        <v>Vykopávka v uzavřených prostorách v hor.1-4 hornina 3</v>
      </c>
      <c r="BE35" s="117"/>
      <c r="BF35" s="117"/>
      <c r="BG35" s="117"/>
      <c r="BH35" s="117"/>
      <c r="BI35" s="117"/>
      <c r="BJ35" s="117"/>
      <c r="BK35" s="117"/>
    </row>
    <row r="36" spans="1:104" ht="12.75">
      <c r="A36" s="108">
        <v>9</v>
      </c>
      <c r="B36" s="109" t="s">
        <v>869</v>
      </c>
      <c r="C36" s="110" t="s">
        <v>870</v>
      </c>
      <c r="D36" s="111" t="s">
        <v>439</v>
      </c>
      <c r="E36" s="112">
        <v>45.2777</v>
      </c>
      <c r="F36" s="113"/>
      <c r="G36" s="114">
        <f>E36*F36</f>
        <v>0</v>
      </c>
      <c r="H36" s="115">
        <v>0</v>
      </c>
      <c r="I36" s="116">
        <f>E36*H36</f>
        <v>0</v>
      </c>
      <c r="J36" s="115">
        <v>0</v>
      </c>
      <c r="K36" s="116">
        <f>E36*J36</f>
        <v>0</v>
      </c>
      <c r="O36" s="107"/>
      <c r="Z36" s="117"/>
      <c r="AA36" s="117">
        <v>1</v>
      </c>
      <c r="AB36" s="117">
        <v>1</v>
      </c>
      <c r="AC36" s="117">
        <v>1</v>
      </c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CA36" s="117">
        <v>1</v>
      </c>
      <c r="CB36" s="117">
        <v>1</v>
      </c>
      <c r="CZ36" s="70">
        <v>1</v>
      </c>
    </row>
    <row r="37" spans="1:104" ht="12.75">
      <c r="A37" s="108">
        <v>10</v>
      </c>
      <c r="B37" s="109" t="s">
        <v>871</v>
      </c>
      <c r="C37" s="110" t="s">
        <v>872</v>
      </c>
      <c r="D37" s="111" t="s">
        <v>439</v>
      </c>
      <c r="E37" s="112">
        <v>10.5091</v>
      </c>
      <c r="F37" s="113"/>
      <c r="G37" s="114">
        <f>E37*F37</f>
        <v>0</v>
      </c>
      <c r="H37" s="115">
        <v>0</v>
      </c>
      <c r="I37" s="116">
        <f>E37*H37</f>
        <v>0</v>
      </c>
      <c r="J37" s="115">
        <v>0</v>
      </c>
      <c r="K37" s="116">
        <f>E37*J37</f>
        <v>0</v>
      </c>
      <c r="O37" s="107"/>
      <c r="Z37" s="117"/>
      <c r="AA37" s="117">
        <v>1</v>
      </c>
      <c r="AB37" s="117">
        <v>1</v>
      </c>
      <c r="AC37" s="117">
        <v>1</v>
      </c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CA37" s="117">
        <v>1</v>
      </c>
      <c r="CB37" s="117">
        <v>1</v>
      </c>
      <c r="CZ37" s="70">
        <v>1</v>
      </c>
    </row>
    <row r="38" spans="1:104" ht="12.75">
      <c r="A38" s="108">
        <v>11</v>
      </c>
      <c r="B38" s="109" t="s">
        <v>873</v>
      </c>
      <c r="C38" s="110" t="s">
        <v>874</v>
      </c>
      <c r="D38" s="111" t="s">
        <v>439</v>
      </c>
      <c r="E38" s="112">
        <v>31.5273</v>
      </c>
      <c r="F38" s="113"/>
      <c r="G38" s="114">
        <f>E38*F38</f>
        <v>0</v>
      </c>
      <c r="H38" s="115">
        <v>0</v>
      </c>
      <c r="I38" s="116">
        <f>E38*H38</f>
        <v>0</v>
      </c>
      <c r="J38" s="115">
        <v>0</v>
      </c>
      <c r="K38" s="116">
        <f>E38*J38</f>
        <v>0</v>
      </c>
      <c r="O38" s="107"/>
      <c r="Z38" s="117"/>
      <c r="AA38" s="117">
        <v>1</v>
      </c>
      <c r="AB38" s="117">
        <v>1</v>
      </c>
      <c r="AC38" s="117">
        <v>1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CA38" s="117">
        <v>1</v>
      </c>
      <c r="CB38" s="117">
        <v>1</v>
      </c>
      <c r="CZ38" s="70">
        <v>1</v>
      </c>
    </row>
    <row r="39" spans="1:63" ht="12.75">
      <c r="A39" s="118"/>
      <c r="B39" s="119"/>
      <c r="C39" s="187" t="s">
        <v>875</v>
      </c>
      <c r="D39" s="188"/>
      <c r="E39" s="122">
        <v>31.5273</v>
      </c>
      <c r="F39" s="123"/>
      <c r="G39" s="124"/>
      <c r="H39" s="125"/>
      <c r="I39" s="120"/>
      <c r="J39" s="126"/>
      <c r="K39" s="120"/>
      <c r="M39" s="121" t="s">
        <v>875</v>
      </c>
      <c r="O39" s="10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27" t="str">
        <f>C38</f>
        <v>Vodorovné přemíst. výkopku, kbelík hor.1-4, do 10m</v>
      </c>
      <c r="BE39" s="117"/>
      <c r="BF39" s="117"/>
      <c r="BG39" s="117"/>
      <c r="BH39" s="117"/>
      <c r="BI39" s="117"/>
      <c r="BJ39" s="117"/>
      <c r="BK39" s="117"/>
    </row>
    <row r="40" spans="1:104" ht="12.75">
      <c r="A40" s="108">
        <v>12</v>
      </c>
      <c r="B40" s="109" t="s">
        <v>876</v>
      </c>
      <c r="C40" s="110" t="s">
        <v>877</v>
      </c>
      <c r="D40" s="111" t="s">
        <v>439</v>
      </c>
      <c r="E40" s="112">
        <v>21.0182</v>
      </c>
      <c r="F40" s="113"/>
      <c r="G40" s="114">
        <f>E40*F40</f>
        <v>0</v>
      </c>
      <c r="H40" s="115">
        <v>0</v>
      </c>
      <c r="I40" s="116">
        <f>E40*H40</f>
        <v>0</v>
      </c>
      <c r="J40" s="115">
        <v>0</v>
      </c>
      <c r="K40" s="116">
        <f>E40*J40</f>
        <v>0</v>
      </c>
      <c r="O40" s="107"/>
      <c r="Z40" s="117"/>
      <c r="AA40" s="117">
        <v>1</v>
      </c>
      <c r="AB40" s="117">
        <v>1</v>
      </c>
      <c r="AC40" s="117">
        <v>1</v>
      </c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CA40" s="117">
        <v>1</v>
      </c>
      <c r="CB40" s="117">
        <v>1</v>
      </c>
      <c r="CZ40" s="70">
        <v>1</v>
      </c>
    </row>
    <row r="41" spans="1:63" ht="12.75">
      <c r="A41" s="118"/>
      <c r="B41" s="119"/>
      <c r="C41" s="187" t="s">
        <v>878</v>
      </c>
      <c r="D41" s="188"/>
      <c r="E41" s="122">
        <v>21.0182</v>
      </c>
      <c r="F41" s="123"/>
      <c r="G41" s="124"/>
      <c r="H41" s="125"/>
      <c r="I41" s="120"/>
      <c r="J41" s="126"/>
      <c r="K41" s="120"/>
      <c r="M41" s="121" t="s">
        <v>878</v>
      </c>
      <c r="O41" s="10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27" t="str">
        <f>C40</f>
        <v>Příplatek za dalš.10 m, kbelík, výkopek z hor.1- 4</v>
      </c>
      <c r="BE41" s="117"/>
      <c r="BF41" s="117"/>
      <c r="BG41" s="117"/>
      <c r="BH41" s="117"/>
      <c r="BI41" s="117"/>
      <c r="BJ41" s="117"/>
      <c r="BK41" s="117"/>
    </row>
    <row r="42" spans="1:104" ht="12.75">
      <c r="A42" s="108">
        <v>13</v>
      </c>
      <c r="B42" s="109" t="s">
        <v>879</v>
      </c>
      <c r="C42" s="110" t="s">
        <v>880</v>
      </c>
      <c r="D42" s="111" t="s">
        <v>439</v>
      </c>
      <c r="E42" s="112">
        <v>55.7868</v>
      </c>
      <c r="F42" s="113"/>
      <c r="G42" s="114">
        <f>E42*F42</f>
        <v>0</v>
      </c>
      <c r="H42" s="115">
        <v>0</v>
      </c>
      <c r="I42" s="116">
        <f>E42*H42</f>
        <v>0</v>
      </c>
      <c r="J42" s="115">
        <v>0</v>
      </c>
      <c r="K42" s="116">
        <f>E42*J42</f>
        <v>0</v>
      </c>
      <c r="O42" s="107"/>
      <c r="Z42" s="117"/>
      <c r="AA42" s="117">
        <v>1</v>
      </c>
      <c r="AB42" s="117">
        <v>1</v>
      </c>
      <c r="AC42" s="117">
        <v>1</v>
      </c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CA42" s="117">
        <v>1</v>
      </c>
      <c r="CB42" s="117">
        <v>1</v>
      </c>
      <c r="CZ42" s="70">
        <v>1</v>
      </c>
    </row>
    <row r="43" spans="1:63" ht="12.75">
      <c r="A43" s="118"/>
      <c r="B43" s="119"/>
      <c r="C43" s="187" t="s">
        <v>881</v>
      </c>
      <c r="D43" s="188"/>
      <c r="E43" s="122">
        <v>55.7868</v>
      </c>
      <c r="F43" s="123"/>
      <c r="G43" s="124"/>
      <c r="H43" s="125"/>
      <c r="I43" s="120"/>
      <c r="J43" s="126"/>
      <c r="K43" s="120"/>
      <c r="M43" s="121" t="s">
        <v>881</v>
      </c>
      <c r="O43" s="10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27" t="str">
        <f>C42</f>
        <v>Vodorovné přemístění výkopku z hor.1-4 do 10000 m</v>
      </c>
      <c r="BE43" s="117"/>
      <c r="BF43" s="117"/>
      <c r="BG43" s="117"/>
      <c r="BH43" s="117"/>
      <c r="BI43" s="117"/>
      <c r="BJ43" s="117"/>
      <c r="BK43" s="117"/>
    </row>
    <row r="44" spans="1:104" ht="12.75">
      <c r="A44" s="108">
        <v>14</v>
      </c>
      <c r="B44" s="109" t="s">
        <v>882</v>
      </c>
      <c r="C44" s="110" t="s">
        <v>883</v>
      </c>
      <c r="D44" s="111" t="s">
        <v>439</v>
      </c>
      <c r="E44" s="112">
        <v>55.7868</v>
      </c>
      <c r="F44" s="113"/>
      <c r="G44" s="114">
        <f>E44*F44</f>
        <v>0</v>
      </c>
      <c r="H44" s="115">
        <v>0</v>
      </c>
      <c r="I44" s="116">
        <f>E44*H44</f>
        <v>0</v>
      </c>
      <c r="J44" s="115">
        <v>0</v>
      </c>
      <c r="K44" s="116">
        <f>E44*J44</f>
        <v>0</v>
      </c>
      <c r="O44" s="107"/>
      <c r="Z44" s="117"/>
      <c r="AA44" s="117">
        <v>1</v>
      </c>
      <c r="AB44" s="117">
        <v>1</v>
      </c>
      <c r="AC44" s="117">
        <v>1</v>
      </c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CA44" s="117">
        <v>1</v>
      </c>
      <c r="CB44" s="117">
        <v>1</v>
      </c>
      <c r="CZ44" s="70">
        <v>1</v>
      </c>
    </row>
    <row r="45" spans="1:104" ht="12.75">
      <c r="A45" s="108">
        <v>15</v>
      </c>
      <c r="B45" s="109" t="s">
        <v>884</v>
      </c>
      <c r="C45" s="110" t="s">
        <v>885</v>
      </c>
      <c r="D45" s="111" t="s">
        <v>439</v>
      </c>
      <c r="E45" s="112">
        <v>55.7868</v>
      </c>
      <c r="F45" s="113"/>
      <c r="G45" s="114">
        <f>E45*F45</f>
        <v>0</v>
      </c>
      <c r="H45" s="115">
        <v>0</v>
      </c>
      <c r="I45" s="116">
        <f>E45*H45</f>
        <v>0</v>
      </c>
      <c r="J45" s="115">
        <v>0</v>
      </c>
      <c r="K45" s="116">
        <f>E45*J45</f>
        <v>0</v>
      </c>
      <c r="O45" s="107"/>
      <c r="Z45" s="117"/>
      <c r="AA45" s="117">
        <v>1</v>
      </c>
      <c r="AB45" s="117">
        <v>1</v>
      </c>
      <c r="AC45" s="117">
        <v>1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CA45" s="117">
        <v>1</v>
      </c>
      <c r="CB45" s="117">
        <v>1</v>
      </c>
      <c r="CZ45" s="70">
        <v>1</v>
      </c>
    </row>
    <row r="46" spans="1:104" ht="12.75">
      <c r="A46" s="108">
        <v>16</v>
      </c>
      <c r="B46" s="109" t="s">
        <v>886</v>
      </c>
      <c r="C46" s="110" t="s">
        <v>887</v>
      </c>
      <c r="D46" s="111" t="s">
        <v>439</v>
      </c>
      <c r="E46" s="112">
        <v>55.7868</v>
      </c>
      <c r="F46" s="113"/>
      <c r="G46" s="114">
        <f>E46*F46</f>
        <v>0</v>
      </c>
      <c r="H46" s="115">
        <v>0</v>
      </c>
      <c r="I46" s="116">
        <f>E46*H46</f>
        <v>0</v>
      </c>
      <c r="J46" s="115">
        <v>0</v>
      </c>
      <c r="K46" s="116">
        <f>E46*J46</f>
        <v>0</v>
      </c>
      <c r="O46" s="107"/>
      <c r="Z46" s="117"/>
      <c r="AA46" s="117">
        <v>1</v>
      </c>
      <c r="AB46" s="117">
        <v>1</v>
      </c>
      <c r="AC46" s="117">
        <v>1</v>
      </c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CA46" s="117">
        <v>1</v>
      </c>
      <c r="CB46" s="117">
        <v>1</v>
      </c>
      <c r="CZ46" s="70">
        <v>1</v>
      </c>
    </row>
    <row r="47" spans="1:104" ht="12.75">
      <c r="A47" s="108">
        <v>17</v>
      </c>
      <c r="B47" s="109" t="s">
        <v>450</v>
      </c>
      <c r="C47" s="110" t="s">
        <v>451</v>
      </c>
      <c r="D47" s="111" t="s">
        <v>439</v>
      </c>
      <c r="E47" s="112">
        <v>45.2777</v>
      </c>
      <c r="F47" s="113"/>
      <c r="G47" s="114">
        <f>E47*F47</f>
        <v>0</v>
      </c>
      <c r="H47" s="115">
        <v>0</v>
      </c>
      <c r="I47" s="116">
        <f>E47*H47</f>
        <v>0</v>
      </c>
      <c r="J47" s="115">
        <v>0</v>
      </c>
      <c r="K47" s="116">
        <f>E47*J47</f>
        <v>0</v>
      </c>
      <c r="O47" s="107"/>
      <c r="Z47" s="117"/>
      <c r="AA47" s="117">
        <v>1</v>
      </c>
      <c r="AB47" s="117">
        <v>1</v>
      </c>
      <c r="AC47" s="117">
        <v>1</v>
      </c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CA47" s="117">
        <v>1</v>
      </c>
      <c r="CB47" s="117">
        <v>1</v>
      </c>
      <c r="CZ47" s="70">
        <v>1</v>
      </c>
    </row>
    <row r="48" spans="1:63" ht="12.75">
      <c r="A48" s="118"/>
      <c r="B48" s="119"/>
      <c r="C48" s="187" t="s">
        <v>841</v>
      </c>
      <c r="D48" s="188"/>
      <c r="E48" s="122">
        <v>0</v>
      </c>
      <c r="F48" s="123"/>
      <c r="G48" s="124"/>
      <c r="H48" s="125"/>
      <c r="I48" s="120"/>
      <c r="J48" s="126"/>
      <c r="K48" s="120"/>
      <c r="M48" s="121" t="s">
        <v>841</v>
      </c>
      <c r="O48" s="10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27" t="str">
        <f>C47</f>
        <v>Obsyp objektu bez prohození sypaniny</v>
      </c>
      <c r="BE48" s="117"/>
      <c r="BF48" s="117"/>
      <c r="BG48" s="117"/>
      <c r="BH48" s="117"/>
      <c r="BI48" s="117"/>
      <c r="BJ48" s="117"/>
      <c r="BK48" s="117"/>
    </row>
    <row r="49" spans="1:63" ht="12.75">
      <c r="A49" s="118"/>
      <c r="B49" s="119"/>
      <c r="C49" s="187" t="s">
        <v>863</v>
      </c>
      <c r="D49" s="188"/>
      <c r="E49" s="122">
        <v>34.0848</v>
      </c>
      <c r="F49" s="123"/>
      <c r="G49" s="124"/>
      <c r="H49" s="125"/>
      <c r="I49" s="120"/>
      <c r="J49" s="126"/>
      <c r="K49" s="120"/>
      <c r="M49" s="121" t="s">
        <v>863</v>
      </c>
      <c r="O49" s="10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27" t="str">
        <f>C48</f>
        <v>DVORNÍ ČÁST:</v>
      </c>
      <c r="BE49" s="117"/>
      <c r="BF49" s="117"/>
      <c r="BG49" s="117"/>
      <c r="BH49" s="117"/>
      <c r="BI49" s="117"/>
      <c r="BJ49" s="117"/>
      <c r="BK49" s="117"/>
    </row>
    <row r="50" spans="1:63" ht="12.75">
      <c r="A50" s="118"/>
      <c r="B50" s="119"/>
      <c r="C50" s="187" t="s">
        <v>864</v>
      </c>
      <c r="D50" s="188"/>
      <c r="E50" s="122">
        <v>10.6061</v>
      </c>
      <c r="F50" s="123"/>
      <c r="G50" s="124"/>
      <c r="H50" s="125"/>
      <c r="I50" s="120"/>
      <c r="J50" s="126"/>
      <c r="K50" s="120"/>
      <c r="M50" s="121" t="s">
        <v>864</v>
      </c>
      <c r="O50" s="10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27" t="str">
        <f>C49</f>
        <v>(0,9-0,1)*1,2*(4,89+6,032+10,035-1,5+11,048)+(0,9-0,1)*1,2*5,0</v>
      </c>
      <c r="BE50" s="117"/>
      <c r="BF50" s="117"/>
      <c r="BG50" s="117"/>
      <c r="BH50" s="117"/>
      <c r="BI50" s="117"/>
      <c r="BJ50" s="117"/>
      <c r="BK50" s="117"/>
    </row>
    <row r="51" spans="1:63" ht="12.75">
      <c r="A51" s="118"/>
      <c r="B51" s="119"/>
      <c r="C51" s="187" t="s">
        <v>865</v>
      </c>
      <c r="D51" s="188"/>
      <c r="E51" s="122">
        <v>0.5868</v>
      </c>
      <c r="F51" s="123"/>
      <c r="G51" s="124"/>
      <c r="H51" s="125"/>
      <c r="I51" s="120"/>
      <c r="J51" s="126"/>
      <c r="K51" s="120"/>
      <c r="M51" s="121" t="s">
        <v>865</v>
      </c>
      <c r="O51" s="10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27" t="str">
        <f>C50</f>
        <v>(0,9-0,1)*1,2*11,048</v>
      </c>
      <c r="BE51" s="117"/>
      <c r="BF51" s="117"/>
      <c r="BG51" s="117"/>
      <c r="BH51" s="117"/>
      <c r="BI51" s="117"/>
      <c r="BJ51" s="117"/>
      <c r="BK51" s="117"/>
    </row>
    <row r="52" spans="1:104" ht="12.75">
      <c r="A52" s="108">
        <v>18</v>
      </c>
      <c r="B52" s="109" t="s">
        <v>888</v>
      </c>
      <c r="C52" s="110" t="s">
        <v>889</v>
      </c>
      <c r="D52" s="111" t="s">
        <v>426</v>
      </c>
      <c r="E52" s="112">
        <v>63.521</v>
      </c>
      <c r="F52" s="113"/>
      <c r="G52" s="114">
        <f>E52*F52</f>
        <v>0</v>
      </c>
      <c r="H52" s="115">
        <v>0</v>
      </c>
      <c r="I52" s="116">
        <f>E52*H52</f>
        <v>0</v>
      </c>
      <c r="J52" s="115">
        <v>0</v>
      </c>
      <c r="K52" s="116">
        <f>E52*J52</f>
        <v>0</v>
      </c>
      <c r="O52" s="107"/>
      <c r="Z52" s="117"/>
      <c r="AA52" s="117">
        <v>1</v>
      </c>
      <c r="AB52" s="117">
        <v>1</v>
      </c>
      <c r="AC52" s="117">
        <v>1</v>
      </c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CA52" s="117">
        <v>1</v>
      </c>
      <c r="CB52" s="117">
        <v>1</v>
      </c>
      <c r="CZ52" s="70">
        <v>1</v>
      </c>
    </row>
    <row r="53" spans="1:63" ht="12.75">
      <c r="A53" s="118"/>
      <c r="B53" s="119"/>
      <c r="C53" s="187" t="s">
        <v>841</v>
      </c>
      <c r="D53" s="188"/>
      <c r="E53" s="122">
        <v>0</v>
      </c>
      <c r="F53" s="123"/>
      <c r="G53" s="124"/>
      <c r="H53" s="125"/>
      <c r="I53" s="120"/>
      <c r="J53" s="126"/>
      <c r="K53" s="120"/>
      <c r="M53" s="121" t="s">
        <v>841</v>
      </c>
      <c r="O53" s="10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27" t="str">
        <f>C52</f>
        <v>Založení trávníku parkového výsevem v rovině</v>
      </c>
      <c r="BE53" s="117"/>
      <c r="BF53" s="117"/>
      <c r="BG53" s="117"/>
      <c r="BH53" s="117"/>
      <c r="BI53" s="117"/>
      <c r="BJ53" s="117"/>
      <c r="BK53" s="117"/>
    </row>
    <row r="54" spans="1:63" ht="12.75">
      <c r="A54" s="118"/>
      <c r="B54" s="119"/>
      <c r="C54" s="187" t="s">
        <v>890</v>
      </c>
      <c r="D54" s="188"/>
      <c r="E54" s="122">
        <v>46.605</v>
      </c>
      <c r="F54" s="123"/>
      <c r="G54" s="124"/>
      <c r="H54" s="125"/>
      <c r="I54" s="120"/>
      <c r="J54" s="126"/>
      <c r="K54" s="120"/>
      <c r="M54" s="121" t="s">
        <v>890</v>
      </c>
      <c r="O54" s="10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27" t="str">
        <f>C53</f>
        <v>DVORNÍ ČÁST:</v>
      </c>
      <c r="BE54" s="117"/>
      <c r="BF54" s="117"/>
      <c r="BG54" s="117"/>
      <c r="BH54" s="117"/>
      <c r="BI54" s="117"/>
      <c r="BJ54" s="117"/>
      <c r="BK54" s="117"/>
    </row>
    <row r="55" spans="1:63" ht="12.75">
      <c r="A55" s="118"/>
      <c r="B55" s="119"/>
      <c r="C55" s="187" t="s">
        <v>891</v>
      </c>
      <c r="D55" s="188"/>
      <c r="E55" s="122">
        <v>11.048</v>
      </c>
      <c r="F55" s="123"/>
      <c r="G55" s="124"/>
      <c r="H55" s="125"/>
      <c r="I55" s="120"/>
      <c r="J55" s="126"/>
      <c r="K55" s="120"/>
      <c r="M55" s="121" t="s">
        <v>891</v>
      </c>
      <c r="O55" s="10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27" t="str">
        <f>C54</f>
        <v>(1,5-0,5)*(4,89+6,032+10,035-1,5+11,048)+(4,17-0,5)*5,0-0,9*2,5</v>
      </c>
      <c r="BE55" s="117"/>
      <c r="BF55" s="117"/>
      <c r="BG55" s="117"/>
      <c r="BH55" s="117"/>
      <c r="BI55" s="117"/>
      <c r="BJ55" s="117"/>
      <c r="BK55" s="117"/>
    </row>
    <row r="56" spans="1:63" ht="12.75">
      <c r="A56" s="118"/>
      <c r="B56" s="119"/>
      <c r="C56" s="187" t="s">
        <v>892</v>
      </c>
      <c r="D56" s="188"/>
      <c r="E56" s="122">
        <v>5.868</v>
      </c>
      <c r="F56" s="123"/>
      <c r="G56" s="124"/>
      <c r="H56" s="125"/>
      <c r="I56" s="120"/>
      <c r="J56" s="126"/>
      <c r="K56" s="120"/>
      <c r="M56" s="121" t="s">
        <v>892</v>
      </c>
      <c r="O56" s="10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27" t="str">
        <f>C55</f>
        <v>(1,5-0,5)*11,048</v>
      </c>
      <c r="BE56" s="117"/>
      <c r="BF56" s="117"/>
      <c r="BG56" s="117"/>
      <c r="BH56" s="117"/>
      <c r="BI56" s="117"/>
      <c r="BJ56" s="117"/>
      <c r="BK56" s="117"/>
    </row>
    <row r="57" spans="1:104" ht="12.75">
      <c r="A57" s="108">
        <v>19</v>
      </c>
      <c r="B57" s="109" t="s">
        <v>893</v>
      </c>
      <c r="C57" s="110" t="s">
        <v>894</v>
      </c>
      <c r="D57" s="111" t="s">
        <v>426</v>
      </c>
      <c r="E57" s="112">
        <v>300.44</v>
      </c>
      <c r="F57" s="113"/>
      <c r="G57" s="114">
        <f>E57*F57</f>
        <v>0</v>
      </c>
      <c r="H57" s="115">
        <v>0</v>
      </c>
      <c r="I57" s="116">
        <f>E57*H57</f>
        <v>0</v>
      </c>
      <c r="J57" s="115">
        <v>0</v>
      </c>
      <c r="K57" s="116">
        <f>E57*J57</f>
        <v>0</v>
      </c>
      <c r="O57" s="107"/>
      <c r="Z57" s="117"/>
      <c r="AA57" s="117">
        <v>1</v>
      </c>
      <c r="AB57" s="117">
        <v>1</v>
      </c>
      <c r="AC57" s="117">
        <v>1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CA57" s="117">
        <v>1</v>
      </c>
      <c r="CB57" s="117">
        <v>1</v>
      </c>
      <c r="CZ57" s="70">
        <v>1</v>
      </c>
    </row>
    <row r="58" spans="1:63" ht="12.75">
      <c r="A58" s="118"/>
      <c r="B58" s="119"/>
      <c r="C58" s="187" t="s">
        <v>895</v>
      </c>
      <c r="D58" s="188"/>
      <c r="E58" s="122">
        <v>0</v>
      </c>
      <c r="F58" s="123"/>
      <c r="G58" s="124"/>
      <c r="H58" s="125"/>
      <c r="I58" s="120"/>
      <c r="J58" s="126"/>
      <c r="K58" s="120"/>
      <c r="M58" s="121" t="s">
        <v>895</v>
      </c>
      <c r="O58" s="10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27" t="str">
        <f>C57</f>
        <v>Úprava pláně v zářezech se zhutněním - ručně</v>
      </c>
      <c r="BE58" s="117"/>
      <c r="BF58" s="117"/>
      <c r="BG58" s="117"/>
      <c r="BH58" s="117"/>
      <c r="BI58" s="117"/>
      <c r="BJ58" s="117"/>
      <c r="BK58" s="117"/>
    </row>
    <row r="59" spans="1:63" ht="12.75">
      <c r="A59" s="118"/>
      <c r="B59" s="119"/>
      <c r="C59" s="187" t="s">
        <v>896</v>
      </c>
      <c r="D59" s="188"/>
      <c r="E59" s="122">
        <v>150.88</v>
      </c>
      <c r="F59" s="123"/>
      <c r="G59" s="124"/>
      <c r="H59" s="125"/>
      <c r="I59" s="120"/>
      <c r="J59" s="126"/>
      <c r="K59" s="120"/>
      <c r="M59" s="121" t="s">
        <v>896</v>
      </c>
      <c r="O59" s="10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27" t="str">
        <f>C58</f>
        <v>m.č. 001 - 015:</v>
      </c>
      <c r="BE59" s="117"/>
      <c r="BF59" s="117"/>
      <c r="BG59" s="117"/>
      <c r="BH59" s="117"/>
      <c r="BI59" s="117"/>
      <c r="BJ59" s="117"/>
      <c r="BK59" s="117"/>
    </row>
    <row r="60" spans="1:63" ht="12.75">
      <c r="A60" s="118"/>
      <c r="B60" s="119"/>
      <c r="C60" s="187" t="s">
        <v>897</v>
      </c>
      <c r="D60" s="188"/>
      <c r="E60" s="122">
        <v>149.56</v>
      </c>
      <c r="F60" s="123"/>
      <c r="G60" s="124"/>
      <c r="H60" s="125"/>
      <c r="I60" s="120"/>
      <c r="J60" s="126"/>
      <c r="K60" s="120"/>
      <c r="M60" s="121" t="s">
        <v>897</v>
      </c>
      <c r="O60" s="10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27" t="str">
        <f>C59</f>
        <v>1,98+19,64+24,77+20,04+2,62+42,48+13,22+6,34+6,12+13,67</v>
      </c>
      <c r="BE60" s="117"/>
      <c r="BF60" s="117"/>
      <c r="BG60" s="117"/>
      <c r="BH60" s="117"/>
      <c r="BI60" s="117"/>
      <c r="BJ60" s="117"/>
      <c r="BK60" s="117"/>
    </row>
    <row r="61" spans="1:104" ht="12.75">
      <c r="A61" s="108">
        <v>20</v>
      </c>
      <c r="B61" s="109" t="s">
        <v>898</v>
      </c>
      <c r="C61" s="110" t="s">
        <v>899</v>
      </c>
      <c r="D61" s="111" t="s">
        <v>426</v>
      </c>
      <c r="E61" s="112">
        <v>63.521</v>
      </c>
      <c r="F61" s="113"/>
      <c r="G61" s="114">
        <f>E61*F61</f>
        <v>0</v>
      </c>
      <c r="H61" s="115">
        <v>0</v>
      </c>
      <c r="I61" s="116">
        <f>E61*H61</f>
        <v>0</v>
      </c>
      <c r="J61" s="115">
        <v>0</v>
      </c>
      <c r="K61" s="116">
        <f>E61*J61</f>
        <v>0</v>
      </c>
      <c r="O61" s="107"/>
      <c r="Z61" s="117"/>
      <c r="AA61" s="117">
        <v>1</v>
      </c>
      <c r="AB61" s="117">
        <v>1</v>
      </c>
      <c r="AC61" s="117">
        <v>1</v>
      </c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CA61" s="117">
        <v>1</v>
      </c>
      <c r="CB61" s="117">
        <v>1</v>
      </c>
      <c r="CZ61" s="70">
        <v>1</v>
      </c>
    </row>
    <row r="62" spans="1:104" ht="12.75">
      <c r="A62" s="108">
        <v>21</v>
      </c>
      <c r="B62" s="109" t="s">
        <v>900</v>
      </c>
      <c r="C62" s="110" t="s">
        <v>901</v>
      </c>
      <c r="D62" s="111" t="s">
        <v>426</v>
      </c>
      <c r="E62" s="112">
        <v>63.521</v>
      </c>
      <c r="F62" s="113"/>
      <c r="G62" s="114">
        <f>E62*F62</f>
        <v>0</v>
      </c>
      <c r="H62" s="115">
        <v>0</v>
      </c>
      <c r="I62" s="116">
        <f>E62*H62</f>
        <v>0</v>
      </c>
      <c r="J62" s="115">
        <v>0</v>
      </c>
      <c r="K62" s="116">
        <f>E62*J62</f>
        <v>0</v>
      </c>
      <c r="O62" s="107"/>
      <c r="Z62" s="117"/>
      <c r="AA62" s="117">
        <v>1</v>
      </c>
      <c r="AB62" s="117">
        <v>1</v>
      </c>
      <c r="AC62" s="117">
        <v>1</v>
      </c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CA62" s="117">
        <v>1</v>
      </c>
      <c r="CB62" s="117">
        <v>1</v>
      </c>
      <c r="CZ62" s="70">
        <v>1</v>
      </c>
    </row>
    <row r="63" spans="1:104" ht="12.75">
      <c r="A63" s="108">
        <v>22</v>
      </c>
      <c r="B63" s="109" t="s">
        <v>902</v>
      </c>
      <c r="C63" s="110" t="s">
        <v>903</v>
      </c>
      <c r="D63" s="111" t="s">
        <v>426</v>
      </c>
      <c r="E63" s="112">
        <v>63.521</v>
      </c>
      <c r="F63" s="113"/>
      <c r="G63" s="114">
        <f>E63*F63</f>
        <v>0</v>
      </c>
      <c r="H63" s="115">
        <v>0</v>
      </c>
      <c r="I63" s="116">
        <f>E63*H63</f>
        <v>0</v>
      </c>
      <c r="J63" s="115">
        <v>0</v>
      </c>
      <c r="K63" s="116">
        <f>E63*J63</f>
        <v>0</v>
      </c>
      <c r="O63" s="107"/>
      <c r="Z63" s="117"/>
      <c r="AA63" s="117">
        <v>1</v>
      </c>
      <c r="AB63" s="117">
        <v>1</v>
      </c>
      <c r="AC63" s="117">
        <v>1</v>
      </c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CA63" s="117">
        <v>1</v>
      </c>
      <c r="CB63" s="117">
        <v>1</v>
      </c>
      <c r="CZ63" s="70">
        <v>1</v>
      </c>
    </row>
    <row r="64" spans="1:104" ht="12.75">
      <c r="A64" s="108">
        <v>23</v>
      </c>
      <c r="B64" s="109" t="s">
        <v>904</v>
      </c>
      <c r="C64" s="110" t="s">
        <v>905</v>
      </c>
      <c r="D64" s="111" t="s">
        <v>439</v>
      </c>
      <c r="E64" s="112">
        <v>55.7868</v>
      </c>
      <c r="F64" s="113"/>
      <c r="G64" s="114">
        <f>E64*F64</f>
        <v>0</v>
      </c>
      <c r="H64" s="115">
        <v>0</v>
      </c>
      <c r="I64" s="116">
        <f>E64*H64</f>
        <v>0</v>
      </c>
      <c r="J64" s="115">
        <v>0</v>
      </c>
      <c r="K64" s="116">
        <f>E64*J64</f>
        <v>0</v>
      </c>
      <c r="O64" s="107"/>
      <c r="Z64" s="117"/>
      <c r="AA64" s="117">
        <v>1</v>
      </c>
      <c r="AB64" s="117">
        <v>1</v>
      </c>
      <c r="AC64" s="117">
        <v>1</v>
      </c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CA64" s="117">
        <v>1</v>
      </c>
      <c r="CB64" s="117">
        <v>1</v>
      </c>
      <c r="CZ64" s="70">
        <v>1</v>
      </c>
    </row>
    <row r="65" spans="1:104" ht="12.75">
      <c r="A65" s="108">
        <v>24</v>
      </c>
      <c r="B65" s="109" t="s">
        <v>906</v>
      </c>
      <c r="C65" s="110" t="s">
        <v>907</v>
      </c>
      <c r="D65" s="111" t="s">
        <v>908</v>
      </c>
      <c r="E65" s="112">
        <v>2.0962</v>
      </c>
      <c r="F65" s="113"/>
      <c r="G65" s="114">
        <f>E65*F65</f>
        <v>0</v>
      </c>
      <c r="H65" s="115">
        <v>0.000999999999999446</v>
      </c>
      <c r="I65" s="116">
        <f>E65*H65</f>
        <v>0.002096199999998839</v>
      </c>
      <c r="J65" s="115"/>
      <c r="K65" s="116">
        <f>E65*J65</f>
        <v>0</v>
      </c>
      <c r="O65" s="107"/>
      <c r="Z65" s="117"/>
      <c r="AA65" s="117">
        <v>3</v>
      </c>
      <c r="AB65" s="117">
        <v>1</v>
      </c>
      <c r="AC65" s="117">
        <v>572400</v>
      </c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CA65" s="117">
        <v>3</v>
      </c>
      <c r="CB65" s="117">
        <v>1</v>
      </c>
      <c r="CZ65" s="70">
        <v>1</v>
      </c>
    </row>
    <row r="66" spans="1:63" ht="12.75">
      <c r="A66" s="118"/>
      <c r="B66" s="119"/>
      <c r="C66" s="187" t="s">
        <v>909</v>
      </c>
      <c r="D66" s="188"/>
      <c r="E66" s="122">
        <v>2.0962</v>
      </c>
      <c r="F66" s="123"/>
      <c r="G66" s="124"/>
      <c r="H66" s="125"/>
      <c r="I66" s="120"/>
      <c r="J66" s="126"/>
      <c r="K66" s="120"/>
      <c r="M66" s="121" t="s">
        <v>909</v>
      </c>
      <c r="O66" s="10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27" t="e">
        <f>#REF!</f>
        <v>#REF!</v>
      </c>
      <c r="BE66" s="117"/>
      <c r="BF66" s="117"/>
      <c r="BG66" s="117"/>
      <c r="BH66" s="117"/>
      <c r="BI66" s="117"/>
      <c r="BJ66" s="117"/>
      <c r="BK66" s="117"/>
    </row>
    <row r="67" spans="1:104" ht="12.75">
      <c r="A67" s="108">
        <v>25</v>
      </c>
      <c r="B67" s="109" t="s">
        <v>910</v>
      </c>
      <c r="C67" s="110" t="s">
        <v>911</v>
      </c>
      <c r="D67" s="111" t="s">
        <v>532</v>
      </c>
      <c r="E67" s="112">
        <v>81.4999</v>
      </c>
      <c r="F67" s="113"/>
      <c r="G67" s="114">
        <f>E67*F67</f>
        <v>0</v>
      </c>
      <c r="H67" s="115">
        <v>1</v>
      </c>
      <c r="I67" s="116">
        <f>E67*H67</f>
        <v>81.4999</v>
      </c>
      <c r="J67" s="115"/>
      <c r="K67" s="116">
        <f>E67*J67</f>
        <v>0</v>
      </c>
      <c r="O67" s="107"/>
      <c r="Z67" s="117"/>
      <c r="AA67" s="117">
        <v>3</v>
      </c>
      <c r="AB67" s="117">
        <v>1</v>
      </c>
      <c r="AC67" s="117">
        <v>58125110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CA67" s="117">
        <v>3</v>
      </c>
      <c r="CB67" s="117">
        <v>1</v>
      </c>
      <c r="CZ67" s="70">
        <v>1</v>
      </c>
    </row>
    <row r="68" spans="1:63" ht="12.75">
      <c r="A68" s="118"/>
      <c r="B68" s="119"/>
      <c r="C68" s="190" t="s">
        <v>912</v>
      </c>
      <c r="D68" s="191"/>
      <c r="E68" s="191"/>
      <c r="F68" s="191"/>
      <c r="G68" s="192"/>
      <c r="I68" s="120"/>
      <c r="K68" s="120"/>
      <c r="L68" s="121" t="s">
        <v>912</v>
      </c>
      <c r="O68" s="10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</row>
    <row r="69" spans="1:63" ht="12.75">
      <c r="A69" s="118"/>
      <c r="B69" s="119"/>
      <c r="C69" s="190" t="s">
        <v>913</v>
      </c>
      <c r="D69" s="191"/>
      <c r="E69" s="191"/>
      <c r="F69" s="191"/>
      <c r="G69" s="192"/>
      <c r="I69" s="120"/>
      <c r="K69" s="120"/>
      <c r="L69" s="121" t="s">
        <v>913</v>
      </c>
      <c r="O69" s="10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</row>
    <row r="70" spans="1:63" ht="12.75">
      <c r="A70" s="118"/>
      <c r="B70" s="119"/>
      <c r="C70" s="190" t="s">
        <v>914</v>
      </c>
      <c r="D70" s="191"/>
      <c r="E70" s="191"/>
      <c r="F70" s="191"/>
      <c r="G70" s="192"/>
      <c r="I70" s="120"/>
      <c r="K70" s="120"/>
      <c r="L70" s="121" t="s">
        <v>914</v>
      </c>
      <c r="O70" s="10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</row>
    <row r="71" spans="1:63" ht="12.75">
      <c r="A71" s="118"/>
      <c r="B71" s="119"/>
      <c r="C71" s="190" t="s">
        <v>915</v>
      </c>
      <c r="D71" s="191"/>
      <c r="E71" s="191"/>
      <c r="F71" s="191"/>
      <c r="G71" s="192"/>
      <c r="I71" s="120"/>
      <c r="K71" s="120"/>
      <c r="L71" s="121" t="s">
        <v>915</v>
      </c>
      <c r="O71" s="10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</row>
    <row r="72" spans="1:63" ht="12.75">
      <c r="A72" s="118"/>
      <c r="B72" s="119"/>
      <c r="C72" s="190" t="s">
        <v>916</v>
      </c>
      <c r="D72" s="191"/>
      <c r="E72" s="191"/>
      <c r="F72" s="191"/>
      <c r="G72" s="192"/>
      <c r="I72" s="120"/>
      <c r="K72" s="120"/>
      <c r="L72" s="121" t="s">
        <v>916</v>
      </c>
      <c r="O72" s="10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</row>
    <row r="73" spans="1:63" ht="12.75">
      <c r="A73" s="118"/>
      <c r="B73" s="119"/>
      <c r="C73" s="190" t="s">
        <v>917</v>
      </c>
      <c r="D73" s="191"/>
      <c r="E73" s="191"/>
      <c r="F73" s="191"/>
      <c r="G73" s="192"/>
      <c r="I73" s="120"/>
      <c r="K73" s="120"/>
      <c r="L73" s="121" t="s">
        <v>917</v>
      </c>
      <c r="O73" s="10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</row>
    <row r="74" spans="1:63" ht="12.75">
      <c r="A74" s="118"/>
      <c r="B74" s="119"/>
      <c r="C74" s="190" t="s">
        <v>918</v>
      </c>
      <c r="D74" s="191"/>
      <c r="E74" s="191"/>
      <c r="F74" s="191"/>
      <c r="G74" s="192"/>
      <c r="I74" s="120"/>
      <c r="K74" s="120"/>
      <c r="L74" s="121" t="s">
        <v>918</v>
      </c>
      <c r="O74" s="10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</row>
    <row r="75" spans="1:63" ht="12.75">
      <c r="A75" s="118"/>
      <c r="B75" s="119"/>
      <c r="C75" s="190" t="s">
        <v>919</v>
      </c>
      <c r="D75" s="191"/>
      <c r="E75" s="191"/>
      <c r="F75" s="191"/>
      <c r="G75" s="192"/>
      <c r="I75" s="120"/>
      <c r="K75" s="120"/>
      <c r="L75" s="121" t="s">
        <v>919</v>
      </c>
      <c r="O75" s="10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</row>
    <row r="76" spans="1:63" ht="12.75">
      <c r="A76" s="118"/>
      <c r="B76" s="119"/>
      <c r="C76" s="187" t="s">
        <v>920</v>
      </c>
      <c r="D76" s="188"/>
      <c r="E76" s="122">
        <v>0</v>
      </c>
      <c r="F76" s="123"/>
      <c r="G76" s="124"/>
      <c r="H76" s="125"/>
      <c r="I76" s="120"/>
      <c r="J76" s="126"/>
      <c r="K76" s="120"/>
      <c r="M76" s="121" t="s">
        <v>920</v>
      </c>
      <c r="O76" s="10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27" t="str">
        <f>C75</f>
        <v>Obsah organických látek (%) 7,55</v>
      </c>
      <c r="BE76" s="117"/>
      <c r="BF76" s="117"/>
      <c r="BG76" s="117"/>
      <c r="BH76" s="117"/>
      <c r="BI76" s="117"/>
      <c r="BJ76" s="117"/>
      <c r="BK76" s="117"/>
    </row>
    <row r="77" spans="1:63" ht="12.75">
      <c r="A77" s="118"/>
      <c r="B77" s="119"/>
      <c r="C77" s="187" t="s">
        <v>921</v>
      </c>
      <c r="D77" s="188"/>
      <c r="E77" s="122">
        <v>81.4999</v>
      </c>
      <c r="F77" s="123"/>
      <c r="G77" s="124"/>
      <c r="H77" s="125"/>
      <c r="I77" s="120"/>
      <c r="J77" s="126"/>
      <c r="K77" s="120"/>
      <c r="M77" s="121" t="s">
        <v>921</v>
      </c>
      <c r="O77" s="10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27" t="str">
        <f>C76</f>
        <v>1,8t/m3:</v>
      </c>
      <c r="BE77" s="117"/>
      <c r="BF77" s="117"/>
      <c r="BG77" s="117"/>
      <c r="BH77" s="117"/>
      <c r="BI77" s="117"/>
      <c r="BJ77" s="117"/>
      <c r="BK77" s="117"/>
    </row>
    <row r="78" spans="1:63" ht="12.75">
      <c r="A78" s="128" t="s">
        <v>427</v>
      </c>
      <c r="B78" s="129" t="s">
        <v>423</v>
      </c>
      <c r="C78" s="130" t="s">
        <v>424</v>
      </c>
      <c r="D78" s="131"/>
      <c r="E78" s="132"/>
      <c r="F78" s="132"/>
      <c r="G78" s="133">
        <f>SUM(G7:G77)</f>
        <v>0</v>
      </c>
      <c r="H78" s="134"/>
      <c r="I78" s="135">
        <f>SUM(I7:I77)</f>
        <v>81.5019962</v>
      </c>
      <c r="J78" s="136"/>
      <c r="K78" s="135">
        <f>SUM(K7:K77)</f>
        <v>-9.73395300000307</v>
      </c>
      <c r="O78" s="107"/>
      <c r="X78" s="137">
        <f>K78</f>
        <v>-9.73395300000307</v>
      </c>
      <c r="Y78" s="137">
        <f>I78</f>
        <v>81.5019962</v>
      </c>
      <c r="Z78" s="138">
        <f>G78</f>
        <v>0</v>
      </c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39"/>
      <c r="BB78" s="139"/>
      <c r="BC78" s="139"/>
      <c r="BD78" s="139"/>
      <c r="BE78" s="139"/>
      <c r="BF78" s="139"/>
      <c r="BG78" s="117"/>
      <c r="BH78" s="117"/>
      <c r="BI78" s="117"/>
      <c r="BJ78" s="117"/>
      <c r="BK78" s="117"/>
    </row>
    <row r="79" spans="1:15" ht="14.25" customHeight="1">
      <c r="A79" s="97" t="s">
        <v>422</v>
      </c>
      <c r="B79" s="98" t="s">
        <v>922</v>
      </c>
      <c r="C79" s="99" t="s">
        <v>923</v>
      </c>
      <c r="D79" s="100"/>
      <c r="E79" s="101"/>
      <c r="F79" s="101"/>
      <c r="G79" s="102"/>
      <c r="H79" s="103"/>
      <c r="I79" s="104"/>
      <c r="J79" s="105"/>
      <c r="K79" s="106"/>
      <c r="O79" s="107"/>
    </row>
    <row r="80" spans="1:104" ht="12.75">
      <c r="A80" s="108">
        <v>26</v>
      </c>
      <c r="B80" s="109" t="s">
        <v>924</v>
      </c>
      <c r="C80" s="110" t="s">
        <v>925</v>
      </c>
      <c r="D80" s="111" t="s">
        <v>426</v>
      </c>
      <c r="E80" s="112">
        <v>86.7975</v>
      </c>
      <c r="F80" s="113"/>
      <c r="G80" s="114">
        <f>E80*F80</f>
        <v>0</v>
      </c>
      <c r="H80" s="115">
        <v>0</v>
      </c>
      <c r="I80" s="116">
        <f>E80*H80</f>
        <v>0</v>
      </c>
      <c r="J80" s="115">
        <v>0</v>
      </c>
      <c r="K80" s="116">
        <f>E80*J80</f>
        <v>0</v>
      </c>
      <c r="O80" s="107"/>
      <c r="Z80" s="117"/>
      <c r="AA80" s="117">
        <v>1</v>
      </c>
      <c r="AB80" s="117">
        <v>1</v>
      </c>
      <c r="AC80" s="117">
        <v>1</v>
      </c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CA80" s="117">
        <v>1</v>
      </c>
      <c r="CB80" s="117">
        <v>1</v>
      </c>
      <c r="CZ80" s="70">
        <v>1</v>
      </c>
    </row>
    <row r="81" spans="1:63" ht="12.75">
      <c r="A81" s="118"/>
      <c r="B81" s="119"/>
      <c r="C81" s="187" t="s">
        <v>841</v>
      </c>
      <c r="D81" s="188"/>
      <c r="E81" s="122">
        <v>0</v>
      </c>
      <c r="F81" s="123"/>
      <c r="G81" s="124"/>
      <c r="H81" s="125"/>
      <c r="I81" s="120"/>
      <c r="J81" s="126"/>
      <c r="K81" s="120"/>
      <c r="M81" s="121" t="s">
        <v>841</v>
      </c>
      <c r="O81" s="10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27" t="str">
        <f>C80</f>
        <v>Položení geodrénu skl.do 1:5, š. do 3 m</v>
      </c>
      <c r="BE81" s="117"/>
      <c r="BF81" s="117"/>
      <c r="BG81" s="117"/>
      <c r="BH81" s="117"/>
      <c r="BI81" s="117"/>
      <c r="BJ81" s="117"/>
      <c r="BK81" s="117"/>
    </row>
    <row r="82" spans="1:63" ht="12.75">
      <c r="A82" s="118"/>
      <c r="B82" s="119"/>
      <c r="C82" s="187" t="s">
        <v>926</v>
      </c>
      <c r="D82" s="188"/>
      <c r="E82" s="122">
        <v>64.3575</v>
      </c>
      <c r="F82" s="123"/>
      <c r="G82" s="124"/>
      <c r="H82" s="125"/>
      <c r="I82" s="120"/>
      <c r="J82" s="126"/>
      <c r="K82" s="120"/>
      <c r="M82" s="121" t="s">
        <v>926</v>
      </c>
      <c r="O82" s="10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27" t="str">
        <f>C81</f>
        <v>DVORNÍ ČÁST:</v>
      </c>
      <c r="BE82" s="117"/>
      <c r="BF82" s="117"/>
      <c r="BG82" s="117"/>
      <c r="BH82" s="117"/>
      <c r="BI82" s="117"/>
      <c r="BJ82" s="117"/>
      <c r="BK82" s="117"/>
    </row>
    <row r="83" spans="1:63" ht="12.75">
      <c r="A83" s="118"/>
      <c r="B83" s="119"/>
      <c r="C83" s="187" t="s">
        <v>927</v>
      </c>
      <c r="D83" s="188"/>
      <c r="E83" s="122">
        <v>16.572</v>
      </c>
      <c r="F83" s="123"/>
      <c r="G83" s="124"/>
      <c r="H83" s="125"/>
      <c r="I83" s="120"/>
      <c r="J83" s="126"/>
      <c r="K83" s="120"/>
      <c r="M83" s="121" t="s">
        <v>927</v>
      </c>
      <c r="O83" s="10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27" t="str">
        <f>C82</f>
        <v>1,5*(4,89+6,032+10,035-1,5+11,048)+4,17*5,0-0,9*2,5</v>
      </c>
      <c r="BE83" s="117"/>
      <c r="BF83" s="117"/>
      <c r="BG83" s="117"/>
      <c r="BH83" s="117"/>
      <c r="BI83" s="117"/>
      <c r="BJ83" s="117"/>
      <c r="BK83" s="117"/>
    </row>
    <row r="84" spans="1:63" ht="12.75">
      <c r="A84" s="118"/>
      <c r="B84" s="119"/>
      <c r="C84" s="187" t="s">
        <v>892</v>
      </c>
      <c r="D84" s="188"/>
      <c r="E84" s="122">
        <v>5.868</v>
      </c>
      <c r="F84" s="123"/>
      <c r="G84" s="124"/>
      <c r="H84" s="125"/>
      <c r="I84" s="120"/>
      <c r="J84" s="126"/>
      <c r="K84" s="120"/>
      <c r="M84" s="121" t="s">
        <v>892</v>
      </c>
      <c r="O84" s="10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27" t="str">
        <f>C83</f>
        <v>1,5*11,048</v>
      </c>
      <c r="BE84" s="117"/>
      <c r="BF84" s="117"/>
      <c r="BG84" s="117"/>
      <c r="BH84" s="117"/>
      <c r="BI84" s="117"/>
      <c r="BJ84" s="117"/>
      <c r="BK84" s="117"/>
    </row>
    <row r="85" spans="1:104" ht="12.75">
      <c r="A85" s="108">
        <v>27</v>
      </c>
      <c r="B85" s="109" t="s">
        <v>928</v>
      </c>
      <c r="C85" s="110" t="s">
        <v>929</v>
      </c>
      <c r="D85" s="111" t="s">
        <v>908</v>
      </c>
      <c r="E85" s="112">
        <v>127.5923</v>
      </c>
      <c r="F85" s="113"/>
      <c r="G85" s="114">
        <f>E85*F85</f>
        <v>0</v>
      </c>
      <c r="H85" s="115">
        <v>0.000999999999999446</v>
      </c>
      <c r="I85" s="116">
        <f>E85*H85</f>
        <v>0.1275922999999293</v>
      </c>
      <c r="J85" s="115"/>
      <c r="K85" s="116">
        <f>E85*J85</f>
        <v>0</v>
      </c>
      <c r="O85" s="107"/>
      <c r="Z85" s="117"/>
      <c r="AA85" s="117">
        <v>3</v>
      </c>
      <c r="AB85" s="117">
        <v>1</v>
      </c>
      <c r="AC85" s="117">
        <v>68536866</v>
      </c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CA85" s="117">
        <v>3</v>
      </c>
      <c r="CB85" s="117">
        <v>1</v>
      </c>
      <c r="CZ85" s="70">
        <v>1</v>
      </c>
    </row>
    <row r="86" spans="1:63" ht="12.75">
      <c r="A86" s="118"/>
      <c r="B86" s="119"/>
      <c r="C86" s="187" t="s">
        <v>930</v>
      </c>
      <c r="D86" s="188"/>
      <c r="E86" s="122">
        <v>127.5923</v>
      </c>
      <c r="F86" s="123"/>
      <c r="G86" s="124"/>
      <c r="H86" s="125"/>
      <c r="I86" s="120"/>
      <c r="J86" s="126"/>
      <c r="K86" s="120"/>
      <c r="M86" s="121" t="s">
        <v>930</v>
      </c>
      <c r="O86" s="10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27" t="str">
        <f>C85</f>
        <v>Plsť metrová vpichovaná Geodren 1400 g/m2</v>
      </c>
      <c r="BE86" s="117"/>
      <c r="BF86" s="117"/>
      <c r="BG86" s="117"/>
      <c r="BH86" s="117"/>
      <c r="BI86" s="117"/>
      <c r="BJ86" s="117"/>
      <c r="BK86" s="117"/>
    </row>
    <row r="87" spans="1:63" ht="12.75">
      <c r="A87" s="128" t="s">
        <v>427</v>
      </c>
      <c r="B87" s="129" t="s">
        <v>922</v>
      </c>
      <c r="C87" s="130" t="s">
        <v>923</v>
      </c>
      <c r="D87" s="131"/>
      <c r="E87" s="132"/>
      <c r="F87" s="132"/>
      <c r="G87" s="133">
        <f>SUM(G79:G86)</f>
        <v>0</v>
      </c>
      <c r="H87" s="134"/>
      <c r="I87" s="135">
        <f>SUM(I79:I86)</f>
        <v>0.1275922999999293</v>
      </c>
      <c r="J87" s="136"/>
      <c r="K87" s="135">
        <f>SUM(K79:K86)</f>
        <v>0</v>
      </c>
      <c r="O87" s="107"/>
      <c r="X87" s="137">
        <f>K87</f>
        <v>0</v>
      </c>
      <c r="Y87" s="137">
        <f>I87</f>
        <v>0.1275922999999293</v>
      </c>
      <c r="Z87" s="138">
        <f>G87</f>
        <v>0</v>
      </c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39"/>
      <c r="BB87" s="139"/>
      <c r="BC87" s="139"/>
      <c r="BD87" s="139"/>
      <c r="BE87" s="139"/>
      <c r="BF87" s="139"/>
      <c r="BG87" s="117"/>
      <c r="BH87" s="117"/>
      <c r="BI87" s="117"/>
      <c r="BJ87" s="117"/>
      <c r="BK87" s="117"/>
    </row>
    <row r="88" spans="1:15" ht="14.25" customHeight="1">
      <c r="A88" s="97" t="s">
        <v>422</v>
      </c>
      <c r="B88" s="98" t="s">
        <v>931</v>
      </c>
      <c r="C88" s="99" t="s">
        <v>932</v>
      </c>
      <c r="D88" s="100"/>
      <c r="E88" s="101"/>
      <c r="F88" s="101"/>
      <c r="G88" s="102"/>
      <c r="H88" s="103"/>
      <c r="I88" s="104"/>
      <c r="J88" s="105"/>
      <c r="K88" s="106"/>
      <c r="O88" s="107"/>
    </row>
    <row r="89" spans="1:104" ht="12.75">
      <c r="A89" s="108">
        <v>28</v>
      </c>
      <c r="B89" s="109" t="s">
        <v>933</v>
      </c>
      <c r="C89" s="110" t="s">
        <v>934</v>
      </c>
      <c r="D89" s="111" t="s">
        <v>555</v>
      </c>
      <c r="E89" s="112">
        <v>6</v>
      </c>
      <c r="F89" s="113"/>
      <c r="G89" s="114">
        <f>E89*F89</f>
        <v>0</v>
      </c>
      <c r="H89" s="115">
        <v>0.504009999999653</v>
      </c>
      <c r="I89" s="116">
        <f>E89*H89</f>
        <v>3.024059999997918</v>
      </c>
      <c r="J89" s="115">
        <v>0</v>
      </c>
      <c r="K89" s="116">
        <f>E89*J89</f>
        <v>0</v>
      </c>
      <c r="O89" s="107"/>
      <c r="Z89" s="117"/>
      <c r="AA89" s="117">
        <v>1</v>
      </c>
      <c r="AB89" s="117">
        <v>1</v>
      </c>
      <c r="AC89" s="117">
        <v>1</v>
      </c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CA89" s="117">
        <v>1</v>
      </c>
      <c r="CB89" s="117">
        <v>1</v>
      </c>
      <c r="CZ89" s="70">
        <v>1</v>
      </c>
    </row>
    <row r="90" spans="1:63" ht="12.75">
      <c r="A90" s="118"/>
      <c r="B90" s="119"/>
      <c r="C90" s="187" t="s">
        <v>935</v>
      </c>
      <c r="D90" s="188"/>
      <c r="E90" s="122">
        <v>6</v>
      </c>
      <c r="F90" s="123"/>
      <c r="G90" s="124"/>
      <c r="H90" s="125"/>
      <c r="I90" s="120"/>
      <c r="J90" s="126"/>
      <c r="K90" s="120"/>
      <c r="M90" s="121" t="s">
        <v>935</v>
      </c>
      <c r="O90" s="10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27" t="str">
        <f>C89</f>
        <v>Zazdívka otvorů do 0,25 m2 kamenem ve zdi tl.100cm</v>
      </c>
      <c r="BE90" s="117"/>
      <c r="BF90" s="117"/>
      <c r="BG90" s="117"/>
      <c r="BH90" s="117"/>
      <c r="BI90" s="117"/>
      <c r="BJ90" s="117"/>
      <c r="BK90" s="117"/>
    </row>
    <row r="91" spans="1:104" ht="12.75">
      <c r="A91" s="108">
        <v>29</v>
      </c>
      <c r="B91" s="109" t="s">
        <v>936</v>
      </c>
      <c r="C91" s="110" t="s">
        <v>937</v>
      </c>
      <c r="D91" s="111" t="s">
        <v>426</v>
      </c>
      <c r="E91" s="112">
        <v>20</v>
      </c>
      <c r="F91" s="113"/>
      <c r="G91" s="114">
        <f>E91*F91</f>
        <v>0</v>
      </c>
      <c r="H91" s="115">
        <v>0.154240000000073</v>
      </c>
      <c r="I91" s="116">
        <f>E91*H91</f>
        <v>3.08480000000146</v>
      </c>
      <c r="J91" s="115">
        <v>0</v>
      </c>
      <c r="K91" s="116">
        <f>E91*J91</f>
        <v>0</v>
      </c>
      <c r="O91" s="107"/>
      <c r="Z91" s="117"/>
      <c r="AA91" s="117">
        <v>1</v>
      </c>
      <c r="AB91" s="117">
        <v>1</v>
      </c>
      <c r="AC91" s="117">
        <v>1</v>
      </c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CA91" s="117">
        <v>1</v>
      </c>
      <c r="CB91" s="117">
        <v>1</v>
      </c>
      <c r="CZ91" s="70">
        <v>1</v>
      </c>
    </row>
    <row r="92" spans="1:63" ht="12.75">
      <c r="A92" s="118"/>
      <c r="B92" s="119"/>
      <c r="C92" s="187" t="s">
        <v>938</v>
      </c>
      <c r="D92" s="188"/>
      <c r="E92" s="122">
        <v>0</v>
      </c>
      <c r="F92" s="123"/>
      <c r="G92" s="124"/>
      <c r="H92" s="125"/>
      <c r="I92" s="120"/>
      <c r="J92" s="126"/>
      <c r="K92" s="120"/>
      <c r="M92" s="121" t="s">
        <v>938</v>
      </c>
      <c r="O92" s="10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27" t="str">
        <f>C91</f>
        <v>Doplnění plošných prvků zdiva vylož. do 8 cm</v>
      </c>
      <c r="BE92" s="117"/>
      <c r="BF92" s="117"/>
      <c r="BG92" s="117"/>
      <c r="BH92" s="117"/>
      <c r="BI92" s="117"/>
      <c r="BJ92" s="117"/>
      <c r="BK92" s="117"/>
    </row>
    <row r="93" spans="1:63" ht="12.75">
      <c r="A93" s="118"/>
      <c r="B93" s="119"/>
      <c r="C93" s="187" t="s">
        <v>939</v>
      </c>
      <c r="D93" s="188"/>
      <c r="E93" s="122">
        <v>20</v>
      </c>
      <c r="F93" s="123"/>
      <c r="G93" s="124"/>
      <c r="H93" s="125"/>
      <c r="I93" s="120"/>
      <c r="J93" s="126"/>
      <c r="K93" s="120"/>
      <c r="M93" s="121" t="s">
        <v>939</v>
      </c>
      <c r="O93" s="10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27" t="str">
        <f>C92</f>
        <v>ODHAD:</v>
      </c>
      <c r="BE93" s="117"/>
      <c r="BF93" s="117"/>
      <c r="BG93" s="117"/>
      <c r="BH93" s="117"/>
      <c r="BI93" s="117"/>
      <c r="BJ93" s="117"/>
      <c r="BK93" s="117"/>
    </row>
    <row r="94" spans="1:104" ht="12.75">
      <c r="A94" s="108">
        <v>30</v>
      </c>
      <c r="B94" s="109" t="s">
        <v>940</v>
      </c>
      <c r="C94" s="110" t="s">
        <v>941</v>
      </c>
      <c r="D94" s="111" t="s">
        <v>426</v>
      </c>
      <c r="E94" s="112">
        <v>10</v>
      </c>
      <c r="F94" s="113"/>
      <c r="G94" s="114">
        <f>E94*F94</f>
        <v>0</v>
      </c>
      <c r="H94" s="115">
        <v>0.287449999999808</v>
      </c>
      <c r="I94" s="116">
        <f>E94*H94</f>
        <v>2.87449999999808</v>
      </c>
      <c r="J94" s="115">
        <v>0</v>
      </c>
      <c r="K94" s="116">
        <f>E94*J94</f>
        <v>0</v>
      </c>
      <c r="O94" s="107"/>
      <c r="Z94" s="117"/>
      <c r="AA94" s="117">
        <v>1</v>
      </c>
      <c r="AB94" s="117">
        <v>1</v>
      </c>
      <c r="AC94" s="117">
        <v>1</v>
      </c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CA94" s="117">
        <v>1</v>
      </c>
      <c r="CB94" s="117">
        <v>1</v>
      </c>
      <c r="CZ94" s="70">
        <v>1</v>
      </c>
    </row>
    <row r="95" spans="1:63" ht="12.75">
      <c r="A95" s="118"/>
      <c r="B95" s="119"/>
      <c r="C95" s="187" t="s">
        <v>938</v>
      </c>
      <c r="D95" s="188"/>
      <c r="E95" s="122">
        <v>0</v>
      </c>
      <c r="F95" s="123"/>
      <c r="G95" s="124"/>
      <c r="H95" s="125"/>
      <c r="I95" s="120"/>
      <c r="J95" s="126"/>
      <c r="K95" s="120"/>
      <c r="M95" s="121" t="s">
        <v>938</v>
      </c>
      <c r="O95" s="10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27" t="str">
        <f>C94</f>
        <v>Doplnění plošných prvků zdiva vylož. do 15 cm</v>
      </c>
      <c r="BE95" s="117"/>
      <c r="BF95" s="117"/>
      <c r="BG95" s="117"/>
      <c r="BH95" s="117"/>
      <c r="BI95" s="117"/>
      <c r="BJ95" s="117"/>
      <c r="BK95" s="117"/>
    </row>
    <row r="96" spans="1:63" ht="12.75">
      <c r="A96" s="118"/>
      <c r="B96" s="119"/>
      <c r="C96" s="187" t="s">
        <v>942</v>
      </c>
      <c r="D96" s="188"/>
      <c r="E96" s="122">
        <v>10</v>
      </c>
      <c r="F96" s="123"/>
      <c r="G96" s="124"/>
      <c r="H96" s="125"/>
      <c r="I96" s="120"/>
      <c r="J96" s="126"/>
      <c r="K96" s="120"/>
      <c r="M96" s="121" t="s">
        <v>942</v>
      </c>
      <c r="O96" s="10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27" t="str">
        <f>C95</f>
        <v>ODHAD:</v>
      </c>
      <c r="BE96" s="117"/>
      <c r="BF96" s="117"/>
      <c r="BG96" s="117"/>
      <c r="BH96" s="117"/>
      <c r="BI96" s="117"/>
      <c r="BJ96" s="117"/>
      <c r="BK96" s="117"/>
    </row>
    <row r="97" spans="1:63" ht="12.75">
      <c r="A97" s="128" t="s">
        <v>427</v>
      </c>
      <c r="B97" s="129" t="s">
        <v>931</v>
      </c>
      <c r="C97" s="130" t="s">
        <v>932</v>
      </c>
      <c r="D97" s="131"/>
      <c r="E97" s="132"/>
      <c r="F97" s="132"/>
      <c r="G97" s="133">
        <f>SUM(G88:G96)</f>
        <v>0</v>
      </c>
      <c r="H97" s="134"/>
      <c r="I97" s="135">
        <f>SUM(I88:I96)</f>
        <v>8.983359999997457</v>
      </c>
      <c r="J97" s="136"/>
      <c r="K97" s="135">
        <f>SUM(K88:K96)</f>
        <v>0</v>
      </c>
      <c r="O97" s="107"/>
      <c r="X97" s="137">
        <f>K97</f>
        <v>0</v>
      </c>
      <c r="Y97" s="137">
        <f>I97</f>
        <v>8.983359999997457</v>
      </c>
      <c r="Z97" s="138">
        <f>G97</f>
        <v>0</v>
      </c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39"/>
      <c r="BB97" s="139"/>
      <c r="BC97" s="139"/>
      <c r="BD97" s="139"/>
      <c r="BE97" s="139"/>
      <c r="BF97" s="139"/>
      <c r="BG97" s="117"/>
      <c r="BH97" s="117"/>
      <c r="BI97" s="117"/>
      <c r="BJ97" s="117"/>
      <c r="BK97" s="117"/>
    </row>
    <row r="98" spans="1:15" ht="14.25" customHeight="1">
      <c r="A98" s="97" t="s">
        <v>422</v>
      </c>
      <c r="B98" s="98" t="s">
        <v>943</v>
      </c>
      <c r="C98" s="99" t="s">
        <v>944</v>
      </c>
      <c r="D98" s="100"/>
      <c r="E98" s="101"/>
      <c r="F98" s="101"/>
      <c r="G98" s="102"/>
      <c r="H98" s="103"/>
      <c r="I98" s="104"/>
      <c r="J98" s="105"/>
      <c r="K98" s="106"/>
      <c r="O98" s="107"/>
    </row>
    <row r="99" spans="1:104" ht="12.75">
      <c r="A99" s="108">
        <v>31</v>
      </c>
      <c r="B99" s="109" t="s">
        <v>945</v>
      </c>
      <c r="C99" s="110" t="s">
        <v>946</v>
      </c>
      <c r="D99" s="111" t="s">
        <v>555</v>
      </c>
      <c r="E99" s="112">
        <v>17</v>
      </c>
      <c r="F99" s="113"/>
      <c r="G99" s="114">
        <f>E99*F99</f>
        <v>0</v>
      </c>
      <c r="H99" s="115">
        <v>0.00475000000000136</v>
      </c>
      <c r="I99" s="116">
        <f>E99*H99</f>
        <v>0.08075000000002312</v>
      </c>
      <c r="J99" s="115">
        <v>0</v>
      </c>
      <c r="K99" s="116">
        <f>E99*J99</f>
        <v>0</v>
      </c>
      <c r="O99" s="107"/>
      <c r="Z99" s="117"/>
      <c r="AA99" s="117">
        <v>1</v>
      </c>
      <c r="AB99" s="117">
        <v>1</v>
      </c>
      <c r="AC99" s="117">
        <v>1</v>
      </c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CA99" s="117">
        <v>1</v>
      </c>
      <c r="CB99" s="117">
        <v>1</v>
      </c>
      <c r="CZ99" s="70">
        <v>1</v>
      </c>
    </row>
    <row r="100" spans="1:63" ht="12.75">
      <c r="A100" s="118"/>
      <c r="B100" s="119"/>
      <c r="C100" s="187" t="s">
        <v>947</v>
      </c>
      <c r="D100" s="188"/>
      <c r="E100" s="122">
        <v>17</v>
      </c>
      <c r="F100" s="123"/>
      <c r="G100" s="124"/>
      <c r="H100" s="125"/>
      <c r="I100" s="120"/>
      <c r="J100" s="126"/>
      <c r="K100" s="120"/>
      <c r="M100" s="121" t="s">
        <v>947</v>
      </c>
      <c r="O100" s="10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27" t="str">
        <f>C99</f>
        <v>Osazování stropních desek š. do 60, dl. do 180 cm</v>
      </c>
      <c r="BE100" s="117"/>
      <c r="BF100" s="117"/>
      <c r="BG100" s="117"/>
      <c r="BH100" s="117"/>
      <c r="BI100" s="117"/>
      <c r="BJ100" s="117"/>
      <c r="BK100" s="117"/>
    </row>
    <row r="101" spans="1:104" ht="12.75">
      <c r="A101" s="108">
        <v>32</v>
      </c>
      <c r="B101" s="109" t="s">
        <v>948</v>
      </c>
      <c r="C101" s="110" t="s">
        <v>949</v>
      </c>
      <c r="D101" s="111" t="s">
        <v>555</v>
      </c>
      <c r="E101" s="112">
        <v>6</v>
      </c>
      <c r="F101" s="113"/>
      <c r="G101" s="114">
        <f>E101*F101</f>
        <v>0</v>
      </c>
      <c r="H101" s="115">
        <v>0.050200000000018</v>
      </c>
      <c r="I101" s="116">
        <f>E101*H101</f>
        <v>0.301200000000108</v>
      </c>
      <c r="J101" s="115">
        <v>0</v>
      </c>
      <c r="K101" s="116">
        <f>E101*J101</f>
        <v>0</v>
      </c>
      <c r="O101" s="107"/>
      <c r="Z101" s="117"/>
      <c r="AA101" s="117">
        <v>1</v>
      </c>
      <c r="AB101" s="117">
        <v>1</v>
      </c>
      <c r="AC101" s="117">
        <v>1</v>
      </c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CA101" s="117">
        <v>1</v>
      </c>
      <c r="CB101" s="117">
        <v>1</v>
      </c>
      <c r="CZ101" s="70">
        <v>1</v>
      </c>
    </row>
    <row r="102" spans="1:63" ht="12.75">
      <c r="A102" s="118"/>
      <c r="B102" s="119"/>
      <c r="C102" s="187" t="s">
        <v>935</v>
      </c>
      <c r="D102" s="188"/>
      <c r="E102" s="122">
        <v>6</v>
      </c>
      <c r="F102" s="123"/>
      <c r="G102" s="124"/>
      <c r="H102" s="125"/>
      <c r="I102" s="120"/>
      <c r="J102" s="126"/>
      <c r="K102" s="120"/>
      <c r="M102" s="121" t="s">
        <v>935</v>
      </c>
      <c r="O102" s="10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27" t="str">
        <f>C101</f>
        <v>Zabetonování otvorů 0,25 m2</v>
      </c>
      <c r="BE102" s="117"/>
      <c r="BF102" s="117"/>
      <c r="BG102" s="117"/>
      <c r="BH102" s="117"/>
      <c r="BI102" s="117"/>
      <c r="BJ102" s="117"/>
      <c r="BK102" s="117"/>
    </row>
    <row r="103" spans="1:104" ht="12.75">
      <c r="A103" s="108">
        <v>33</v>
      </c>
      <c r="B103" s="109" t="s">
        <v>950</v>
      </c>
      <c r="C103" s="110" t="s">
        <v>951</v>
      </c>
      <c r="D103" s="111" t="s">
        <v>439</v>
      </c>
      <c r="E103" s="112">
        <v>0.2294</v>
      </c>
      <c r="F103" s="113"/>
      <c r="G103" s="114">
        <f>E103*F103</f>
        <v>0</v>
      </c>
      <c r="H103" s="115">
        <v>2.5251700000008</v>
      </c>
      <c r="I103" s="116">
        <f>E103*H103</f>
        <v>0.5792739980001835</v>
      </c>
      <c r="J103" s="115">
        <v>0</v>
      </c>
      <c r="K103" s="116">
        <f>E103*J103</f>
        <v>0</v>
      </c>
      <c r="O103" s="107"/>
      <c r="Z103" s="117"/>
      <c r="AA103" s="117">
        <v>1</v>
      </c>
      <c r="AB103" s="117">
        <v>1</v>
      </c>
      <c r="AC103" s="117">
        <v>1</v>
      </c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CA103" s="117">
        <v>1</v>
      </c>
      <c r="CB103" s="117">
        <v>1</v>
      </c>
      <c r="CZ103" s="70">
        <v>1</v>
      </c>
    </row>
    <row r="104" spans="1:63" ht="12.75">
      <c r="A104" s="118"/>
      <c r="B104" s="119"/>
      <c r="C104" s="187" t="s">
        <v>952</v>
      </c>
      <c r="D104" s="188"/>
      <c r="E104" s="122">
        <v>0.2294</v>
      </c>
      <c r="F104" s="123"/>
      <c r="G104" s="124"/>
      <c r="H104" s="125"/>
      <c r="I104" s="120"/>
      <c r="J104" s="126"/>
      <c r="K104" s="120"/>
      <c r="M104" s="121" t="s">
        <v>952</v>
      </c>
      <c r="O104" s="10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27" t="str">
        <f>C103</f>
        <v>Ztužující pásy a věnce z betonu železového C 20/25 XC1</v>
      </c>
      <c r="BE104" s="117"/>
      <c r="BF104" s="117"/>
      <c r="BG104" s="117"/>
      <c r="BH104" s="117"/>
      <c r="BI104" s="117"/>
      <c r="BJ104" s="117"/>
      <c r="BK104" s="117"/>
    </row>
    <row r="105" spans="1:104" ht="12.75">
      <c r="A105" s="108">
        <v>34</v>
      </c>
      <c r="B105" s="109" t="s">
        <v>953</v>
      </c>
      <c r="C105" s="110" t="s">
        <v>954</v>
      </c>
      <c r="D105" s="111" t="s">
        <v>426</v>
      </c>
      <c r="E105" s="112">
        <v>3.0582</v>
      </c>
      <c r="F105" s="113"/>
      <c r="G105" s="114">
        <f>E105*F105</f>
        <v>0</v>
      </c>
      <c r="H105" s="115">
        <v>0.00794999999999391</v>
      </c>
      <c r="I105" s="116">
        <f>E105*H105</f>
        <v>0.024312689999981374</v>
      </c>
      <c r="J105" s="115">
        <v>0</v>
      </c>
      <c r="K105" s="116">
        <f>E105*J105</f>
        <v>0</v>
      </c>
      <c r="O105" s="107"/>
      <c r="Z105" s="117"/>
      <c r="AA105" s="117">
        <v>1</v>
      </c>
      <c r="AB105" s="117">
        <v>1</v>
      </c>
      <c r="AC105" s="117">
        <v>1</v>
      </c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CA105" s="117">
        <v>1</v>
      </c>
      <c r="CB105" s="117">
        <v>1</v>
      </c>
      <c r="CZ105" s="70">
        <v>1</v>
      </c>
    </row>
    <row r="106" spans="1:63" ht="12.75">
      <c r="A106" s="118"/>
      <c r="B106" s="119"/>
      <c r="C106" s="187" t="s">
        <v>955</v>
      </c>
      <c r="D106" s="188"/>
      <c r="E106" s="122">
        <v>3.0582</v>
      </c>
      <c r="F106" s="123"/>
      <c r="G106" s="124"/>
      <c r="H106" s="125"/>
      <c r="I106" s="120"/>
      <c r="J106" s="126"/>
      <c r="K106" s="120"/>
      <c r="M106" s="121" t="s">
        <v>955</v>
      </c>
      <c r="O106" s="10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27" t="str">
        <f>C105</f>
        <v>Bednění ztužujících pásů a věnců - zřízení</v>
      </c>
      <c r="BE106" s="117"/>
      <c r="BF106" s="117"/>
      <c r="BG106" s="117"/>
      <c r="BH106" s="117"/>
      <c r="BI106" s="117"/>
      <c r="BJ106" s="117"/>
      <c r="BK106" s="117"/>
    </row>
    <row r="107" spans="1:104" ht="12.75">
      <c r="A107" s="108">
        <v>35</v>
      </c>
      <c r="B107" s="109" t="s">
        <v>956</v>
      </c>
      <c r="C107" s="110" t="s">
        <v>957</v>
      </c>
      <c r="D107" s="111" t="s">
        <v>426</v>
      </c>
      <c r="E107" s="112">
        <v>3.0582</v>
      </c>
      <c r="F107" s="113"/>
      <c r="G107" s="114">
        <f>E107*F107</f>
        <v>0</v>
      </c>
      <c r="H107" s="115">
        <v>0</v>
      </c>
      <c r="I107" s="116">
        <f>E107*H107</f>
        <v>0</v>
      </c>
      <c r="J107" s="115">
        <v>0</v>
      </c>
      <c r="K107" s="116">
        <f>E107*J107</f>
        <v>0</v>
      </c>
      <c r="O107" s="107"/>
      <c r="Z107" s="117"/>
      <c r="AA107" s="117">
        <v>1</v>
      </c>
      <c r="AB107" s="117">
        <v>1</v>
      </c>
      <c r="AC107" s="117">
        <v>1</v>
      </c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CA107" s="117">
        <v>1</v>
      </c>
      <c r="CB107" s="117">
        <v>1</v>
      </c>
      <c r="CZ107" s="70">
        <v>1</v>
      </c>
    </row>
    <row r="108" spans="1:104" ht="20.4">
      <c r="A108" s="108">
        <v>36</v>
      </c>
      <c r="B108" s="109" t="s">
        <v>958</v>
      </c>
      <c r="C108" s="110" t="s">
        <v>959</v>
      </c>
      <c r="D108" s="111" t="s">
        <v>532</v>
      </c>
      <c r="E108" s="112">
        <v>0.0131</v>
      </c>
      <c r="F108" s="113"/>
      <c r="G108" s="114">
        <f>E108*F108</f>
        <v>0</v>
      </c>
      <c r="H108" s="115">
        <v>1.0570000000007</v>
      </c>
      <c r="I108" s="116">
        <f>E108*H108</f>
        <v>0.013846700000009171</v>
      </c>
      <c r="J108" s="115">
        <v>0</v>
      </c>
      <c r="K108" s="116">
        <f>E108*J108</f>
        <v>0</v>
      </c>
      <c r="O108" s="107"/>
      <c r="Z108" s="117"/>
      <c r="AA108" s="117">
        <v>1</v>
      </c>
      <c r="AB108" s="117">
        <v>1</v>
      </c>
      <c r="AC108" s="117">
        <v>1</v>
      </c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CA108" s="117">
        <v>1</v>
      </c>
      <c r="CB108" s="117">
        <v>1</v>
      </c>
      <c r="CZ108" s="70">
        <v>1</v>
      </c>
    </row>
    <row r="109" spans="1:63" ht="26.4">
      <c r="A109" s="118"/>
      <c r="B109" s="119"/>
      <c r="C109" s="187" t="s">
        <v>960</v>
      </c>
      <c r="D109" s="188"/>
      <c r="E109" s="122">
        <v>0.0131</v>
      </c>
      <c r="F109" s="123"/>
      <c r="G109" s="124"/>
      <c r="H109" s="125"/>
      <c r="I109" s="120"/>
      <c r="J109" s="126"/>
      <c r="K109" s="120"/>
      <c r="M109" s="121" t="s">
        <v>960</v>
      </c>
      <c r="O109" s="10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27" t="str">
        <f>C108</f>
        <v>Výztuž ztužujících pásů a věnců svařovanou sítí svařovaná síť - drát 6,0 mm, oka 100 / 100 mm</v>
      </c>
      <c r="BE109" s="117"/>
      <c r="BF109" s="117"/>
      <c r="BG109" s="117"/>
      <c r="BH109" s="117"/>
      <c r="BI109" s="117"/>
      <c r="BJ109" s="117"/>
      <c r="BK109" s="117"/>
    </row>
    <row r="110" spans="1:104" ht="12.75">
      <c r="A110" s="108">
        <v>37</v>
      </c>
      <c r="B110" s="109" t="s">
        <v>961</v>
      </c>
      <c r="C110" s="110" t="s">
        <v>962</v>
      </c>
      <c r="D110" s="111" t="s">
        <v>426</v>
      </c>
      <c r="E110" s="112">
        <v>150.13</v>
      </c>
      <c r="F110" s="113"/>
      <c r="G110" s="114">
        <f>E110*F110</f>
        <v>0</v>
      </c>
      <c r="H110" s="115">
        <v>0.00225000000000009</v>
      </c>
      <c r="I110" s="116">
        <f>E110*H110</f>
        <v>0.3377925000000135</v>
      </c>
      <c r="J110" s="115">
        <v>0</v>
      </c>
      <c r="K110" s="116">
        <f>E110*J110</f>
        <v>0</v>
      </c>
      <c r="O110" s="107"/>
      <c r="Z110" s="117"/>
      <c r="AA110" s="117">
        <v>1</v>
      </c>
      <c r="AB110" s="117">
        <v>1</v>
      </c>
      <c r="AC110" s="117">
        <v>1</v>
      </c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CA110" s="117">
        <v>1</v>
      </c>
      <c r="CB110" s="117">
        <v>1</v>
      </c>
      <c r="CZ110" s="70">
        <v>1</v>
      </c>
    </row>
    <row r="111" spans="1:63" ht="12.75">
      <c r="A111" s="118"/>
      <c r="B111" s="119"/>
      <c r="C111" s="187" t="s">
        <v>963</v>
      </c>
      <c r="D111" s="188"/>
      <c r="E111" s="122">
        <v>66.43</v>
      </c>
      <c r="F111" s="123"/>
      <c r="G111" s="124"/>
      <c r="H111" s="125"/>
      <c r="I111" s="120"/>
      <c r="J111" s="126"/>
      <c r="K111" s="120"/>
      <c r="M111" s="121" t="s">
        <v>963</v>
      </c>
      <c r="O111" s="10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27" t="str">
        <f>C110</f>
        <v>Položení vrstvy z geotextilie, uchycení sponami</v>
      </c>
      <c r="BE111" s="117"/>
      <c r="BF111" s="117"/>
      <c r="BG111" s="117"/>
      <c r="BH111" s="117"/>
      <c r="BI111" s="117"/>
      <c r="BJ111" s="117"/>
      <c r="BK111" s="117"/>
    </row>
    <row r="112" spans="1:63" ht="12.75">
      <c r="A112" s="118"/>
      <c r="B112" s="119"/>
      <c r="C112" s="187" t="s">
        <v>964</v>
      </c>
      <c r="D112" s="188"/>
      <c r="E112" s="122">
        <v>81.83</v>
      </c>
      <c r="F112" s="123"/>
      <c r="G112" s="124"/>
      <c r="H112" s="125"/>
      <c r="I112" s="120"/>
      <c r="J112" s="126"/>
      <c r="K112" s="120"/>
      <c r="M112" s="121" t="s">
        <v>964</v>
      </c>
      <c r="O112" s="10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27" t="str">
        <f>C111</f>
        <v>m.č. 001 - m.č. 004:1,98+19,64+24,77+20,04</v>
      </c>
      <c r="BE112" s="117"/>
      <c r="BF112" s="117"/>
      <c r="BG112" s="117"/>
      <c r="BH112" s="117"/>
      <c r="BI112" s="117"/>
      <c r="BJ112" s="117"/>
      <c r="BK112" s="117"/>
    </row>
    <row r="113" spans="1:63" ht="12.75">
      <c r="A113" s="118"/>
      <c r="B113" s="119"/>
      <c r="C113" s="187" t="s">
        <v>965</v>
      </c>
      <c r="D113" s="188"/>
      <c r="E113" s="122">
        <v>1.87</v>
      </c>
      <c r="F113" s="123"/>
      <c r="G113" s="124"/>
      <c r="H113" s="125"/>
      <c r="I113" s="120"/>
      <c r="J113" s="126"/>
      <c r="K113" s="120"/>
      <c r="M113" s="121" t="s">
        <v>965</v>
      </c>
      <c r="O113" s="10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27" t="str">
        <f>C112</f>
        <v>m.č. 006 - m.č. 010:42,48+13,22+6,34+6,12+13,67</v>
      </c>
      <c r="BE113" s="117"/>
      <c r="BF113" s="117"/>
      <c r="BG113" s="117"/>
      <c r="BH113" s="117"/>
      <c r="BI113" s="117"/>
      <c r="BJ113" s="117"/>
      <c r="BK113" s="117"/>
    </row>
    <row r="114" spans="1:104" ht="12.75">
      <c r="A114" s="108">
        <v>38</v>
      </c>
      <c r="B114" s="109" t="s">
        <v>966</v>
      </c>
      <c r="C114" s="110" t="s">
        <v>967</v>
      </c>
      <c r="D114" s="111" t="s">
        <v>555</v>
      </c>
      <c r="E114" s="112">
        <v>17</v>
      </c>
      <c r="F114" s="113"/>
      <c r="G114" s="114">
        <f>E114*F114</f>
        <v>0</v>
      </c>
      <c r="H114" s="115">
        <v>0.0609999999999786</v>
      </c>
      <c r="I114" s="116">
        <f>E114*H114</f>
        <v>1.0369999999996362</v>
      </c>
      <c r="J114" s="115"/>
      <c r="K114" s="116">
        <f>E114*J114</f>
        <v>0</v>
      </c>
      <c r="O114" s="107"/>
      <c r="Z114" s="117"/>
      <c r="AA114" s="117">
        <v>3</v>
      </c>
      <c r="AB114" s="117">
        <v>1</v>
      </c>
      <c r="AC114" s="117">
        <v>59341720</v>
      </c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CA114" s="117">
        <v>3</v>
      </c>
      <c r="CB114" s="117">
        <v>1</v>
      </c>
      <c r="CZ114" s="70">
        <v>1</v>
      </c>
    </row>
    <row r="115" spans="1:63" ht="12.75">
      <c r="A115" s="118"/>
      <c r="B115" s="119"/>
      <c r="C115" s="187" t="s">
        <v>947</v>
      </c>
      <c r="D115" s="188"/>
      <c r="E115" s="122">
        <v>17</v>
      </c>
      <c r="F115" s="123"/>
      <c r="G115" s="124"/>
      <c r="H115" s="125"/>
      <c r="I115" s="120"/>
      <c r="J115" s="126"/>
      <c r="K115" s="120"/>
      <c r="M115" s="121" t="s">
        <v>947</v>
      </c>
      <c r="O115" s="10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27" t="str">
        <f>C114</f>
        <v>Deska stropní vylehčená PZD 119/29/9 V</v>
      </c>
      <c r="BE115" s="117"/>
      <c r="BF115" s="117"/>
      <c r="BG115" s="117"/>
      <c r="BH115" s="117"/>
      <c r="BI115" s="117"/>
      <c r="BJ115" s="117"/>
      <c r="BK115" s="117"/>
    </row>
    <row r="116" spans="1:104" ht="12.75">
      <c r="A116" s="108">
        <v>39</v>
      </c>
      <c r="B116" s="109" t="s">
        <v>968</v>
      </c>
      <c r="C116" s="110" t="s">
        <v>969</v>
      </c>
      <c r="D116" s="111" t="s">
        <v>426</v>
      </c>
      <c r="E116" s="112">
        <v>172.6495</v>
      </c>
      <c r="F116" s="113"/>
      <c r="G116" s="114">
        <f>E116*F116</f>
        <v>0</v>
      </c>
      <c r="H116" s="115">
        <v>0.000499999999999723</v>
      </c>
      <c r="I116" s="116">
        <f>E116*H116</f>
        <v>0.08632474999995217</v>
      </c>
      <c r="J116" s="115"/>
      <c r="K116" s="116">
        <f>E116*J116</f>
        <v>0</v>
      </c>
      <c r="O116" s="107"/>
      <c r="Z116" s="117"/>
      <c r="AA116" s="117">
        <v>3</v>
      </c>
      <c r="AB116" s="117">
        <v>1</v>
      </c>
      <c r="AC116" s="117">
        <v>69366204</v>
      </c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CA116" s="117">
        <v>3</v>
      </c>
      <c r="CB116" s="117">
        <v>1</v>
      </c>
      <c r="CZ116" s="70">
        <v>1</v>
      </c>
    </row>
    <row r="117" spans="1:63" ht="12.75">
      <c r="A117" s="118"/>
      <c r="B117" s="119"/>
      <c r="C117" s="187" t="s">
        <v>970</v>
      </c>
      <c r="D117" s="188"/>
      <c r="E117" s="122">
        <v>0</v>
      </c>
      <c r="F117" s="123"/>
      <c r="G117" s="124"/>
      <c r="H117" s="125"/>
      <c r="I117" s="120"/>
      <c r="J117" s="126"/>
      <c r="K117" s="120"/>
      <c r="M117" s="121" t="s">
        <v>970</v>
      </c>
      <c r="O117" s="10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27" t="str">
        <f>C116</f>
        <v>Geotextilie 500 g/m2 š. 200 cm</v>
      </c>
      <c r="BE117" s="117"/>
      <c r="BF117" s="117"/>
      <c r="BG117" s="117"/>
      <c r="BH117" s="117"/>
      <c r="BI117" s="117"/>
      <c r="BJ117" s="117"/>
      <c r="BK117" s="117"/>
    </row>
    <row r="118" spans="1:63" ht="12.75">
      <c r="A118" s="118"/>
      <c r="B118" s="119"/>
      <c r="C118" s="187" t="s">
        <v>971</v>
      </c>
      <c r="D118" s="188"/>
      <c r="E118" s="122">
        <v>172.6495</v>
      </c>
      <c r="F118" s="123"/>
      <c r="G118" s="124"/>
      <c r="H118" s="125"/>
      <c r="I118" s="120"/>
      <c r="J118" s="126"/>
      <c r="K118" s="120"/>
      <c r="M118" s="121" t="s">
        <v>971</v>
      </c>
      <c r="O118" s="10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27" t="str">
        <f>C117</f>
        <v>15% překrytí:</v>
      </c>
      <c r="BE118" s="117"/>
      <c r="BF118" s="117"/>
      <c r="BG118" s="117"/>
      <c r="BH118" s="117"/>
      <c r="BI118" s="117"/>
      <c r="BJ118" s="117"/>
      <c r="BK118" s="117"/>
    </row>
    <row r="119" spans="1:63" ht="12.75">
      <c r="A119" s="128" t="s">
        <v>427</v>
      </c>
      <c r="B119" s="129" t="s">
        <v>943</v>
      </c>
      <c r="C119" s="130" t="s">
        <v>944</v>
      </c>
      <c r="D119" s="131"/>
      <c r="E119" s="132"/>
      <c r="F119" s="132"/>
      <c r="G119" s="133">
        <f>SUM(G98:G118)</f>
        <v>0</v>
      </c>
      <c r="H119" s="134"/>
      <c r="I119" s="135">
        <f>SUM(I98:I118)</f>
        <v>2.4605006379999073</v>
      </c>
      <c r="J119" s="136"/>
      <c r="K119" s="135">
        <f>SUM(K98:K118)</f>
        <v>0</v>
      </c>
      <c r="O119" s="107"/>
      <c r="X119" s="137">
        <f>K119</f>
        <v>0</v>
      </c>
      <c r="Y119" s="137">
        <f>I119</f>
        <v>2.4605006379999073</v>
      </c>
      <c r="Z119" s="138">
        <f>G119</f>
        <v>0</v>
      </c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39"/>
      <c r="BB119" s="139"/>
      <c r="BC119" s="139"/>
      <c r="BD119" s="139"/>
      <c r="BE119" s="139"/>
      <c r="BF119" s="139"/>
      <c r="BG119" s="117"/>
      <c r="BH119" s="117"/>
      <c r="BI119" s="117"/>
      <c r="BJ119" s="117"/>
      <c r="BK119" s="117"/>
    </row>
    <row r="120" spans="1:15" ht="14.25" customHeight="1">
      <c r="A120" s="97" t="s">
        <v>422</v>
      </c>
      <c r="B120" s="98" t="s">
        <v>452</v>
      </c>
      <c r="C120" s="99" t="s">
        <v>453</v>
      </c>
      <c r="D120" s="100"/>
      <c r="E120" s="101"/>
      <c r="F120" s="101"/>
      <c r="G120" s="102"/>
      <c r="H120" s="103"/>
      <c r="I120" s="104"/>
      <c r="J120" s="105"/>
      <c r="K120" s="106"/>
      <c r="O120" s="107"/>
    </row>
    <row r="121" spans="1:104" ht="20.4">
      <c r="A121" s="108">
        <v>40</v>
      </c>
      <c r="B121" s="109" t="s">
        <v>972</v>
      </c>
      <c r="C121" s="110" t="s">
        <v>973</v>
      </c>
      <c r="D121" s="111" t="s">
        <v>426</v>
      </c>
      <c r="E121" s="112">
        <v>1.7649</v>
      </c>
      <c r="F121" s="113"/>
      <c r="G121" s="114">
        <f>E121*F121</f>
        <v>0</v>
      </c>
      <c r="H121" s="115">
        <v>0.288000000000011</v>
      </c>
      <c r="I121" s="116">
        <f>E121*H121</f>
        <v>0.5082912000000195</v>
      </c>
      <c r="J121" s="115">
        <v>0</v>
      </c>
      <c r="K121" s="116">
        <f>E121*J121</f>
        <v>0</v>
      </c>
      <c r="O121" s="107"/>
      <c r="Z121" s="117"/>
      <c r="AA121" s="117">
        <v>1</v>
      </c>
      <c r="AB121" s="117">
        <v>1</v>
      </c>
      <c r="AC121" s="117">
        <v>1</v>
      </c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CA121" s="117">
        <v>1</v>
      </c>
      <c r="CB121" s="117">
        <v>1</v>
      </c>
      <c r="CZ121" s="70">
        <v>1</v>
      </c>
    </row>
    <row r="122" spans="1:104" ht="20.4">
      <c r="A122" s="108">
        <v>41</v>
      </c>
      <c r="B122" s="109" t="s">
        <v>974</v>
      </c>
      <c r="C122" s="110" t="s">
        <v>975</v>
      </c>
      <c r="D122" s="111" t="s">
        <v>426</v>
      </c>
      <c r="E122" s="112">
        <v>22.7988</v>
      </c>
      <c r="F122" s="113"/>
      <c r="G122" s="114">
        <f>E122*F122</f>
        <v>0</v>
      </c>
      <c r="H122" s="115">
        <v>0.440999999999804</v>
      </c>
      <c r="I122" s="116">
        <f>E122*H122</f>
        <v>10.054270799995532</v>
      </c>
      <c r="J122" s="115">
        <v>0</v>
      </c>
      <c r="K122" s="116">
        <f>E122*J122</f>
        <v>0</v>
      </c>
      <c r="O122" s="107"/>
      <c r="Z122" s="117"/>
      <c r="AA122" s="117">
        <v>1</v>
      </c>
      <c r="AB122" s="117">
        <v>1</v>
      </c>
      <c r="AC122" s="117">
        <v>1</v>
      </c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CA122" s="117">
        <v>1</v>
      </c>
      <c r="CB122" s="117">
        <v>1</v>
      </c>
      <c r="CZ122" s="70">
        <v>1</v>
      </c>
    </row>
    <row r="123" spans="1:63" ht="26.4">
      <c r="A123" s="118"/>
      <c r="B123" s="119"/>
      <c r="C123" s="187" t="s">
        <v>976</v>
      </c>
      <c r="D123" s="188"/>
      <c r="E123" s="122">
        <v>22.7988</v>
      </c>
      <c r="F123" s="123"/>
      <c r="G123" s="124"/>
      <c r="H123" s="125"/>
      <c r="I123" s="120"/>
      <c r="J123" s="126"/>
      <c r="K123" s="120"/>
      <c r="M123" s="121" t="s">
        <v>976</v>
      </c>
      <c r="O123" s="10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27" t="str">
        <f>C122</f>
        <v>Podklad ze štěrkodrti po zhutnění tloušťky 20 cm štěrkodrť frakce 0-63 mm</v>
      </c>
      <c r="BE123" s="117"/>
      <c r="BF123" s="117"/>
      <c r="BG123" s="117"/>
      <c r="BH123" s="117"/>
      <c r="BI123" s="117"/>
      <c r="BJ123" s="117"/>
      <c r="BK123" s="117"/>
    </row>
    <row r="124" spans="1:104" ht="12.75">
      <c r="A124" s="108">
        <v>42</v>
      </c>
      <c r="B124" s="109" t="s">
        <v>977</v>
      </c>
      <c r="C124" s="110" t="s">
        <v>978</v>
      </c>
      <c r="D124" s="111" t="s">
        <v>426</v>
      </c>
      <c r="E124" s="112">
        <v>21.0339</v>
      </c>
      <c r="F124" s="113"/>
      <c r="G124" s="114">
        <f>E124*F124</f>
        <v>0</v>
      </c>
      <c r="H124" s="115">
        <v>0.253360000000157</v>
      </c>
      <c r="I124" s="116">
        <f>E124*H124</f>
        <v>5.329148904003302</v>
      </c>
      <c r="J124" s="115">
        <v>0</v>
      </c>
      <c r="K124" s="116">
        <f>E124*J124</f>
        <v>0</v>
      </c>
      <c r="O124" s="107"/>
      <c r="Z124" s="117"/>
      <c r="AA124" s="117">
        <v>1</v>
      </c>
      <c r="AB124" s="117">
        <v>1</v>
      </c>
      <c r="AC124" s="117">
        <v>1</v>
      </c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CA124" s="117">
        <v>1</v>
      </c>
      <c r="CB124" s="117">
        <v>1</v>
      </c>
      <c r="CZ124" s="70">
        <v>1</v>
      </c>
    </row>
    <row r="125" spans="1:104" ht="12.75">
      <c r="A125" s="108">
        <v>43</v>
      </c>
      <c r="B125" s="109" t="s">
        <v>979</v>
      </c>
      <c r="C125" s="110" t="s">
        <v>980</v>
      </c>
      <c r="D125" s="111" t="s">
        <v>426</v>
      </c>
      <c r="E125" s="112">
        <v>1.7649</v>
      </c>
      <c r="F125" s="113"/>
      <c r="G125" s="114">
        <f>E125*F125</f>
        <v>0</v>
      </c>
      <c r="H125" s="115">
        <v>0.252520000000004</v>
      </c>
      <c r="I125" s="116">
        <f>E125*H125</f>
        <v>0.44567254800000705</v>
      </c>
      <c r="J125" s="115">
        <v>0</v>
      </c>
      <c r="K125" s="116">
        <f>E125*J125</f>
        <v>0</v>
      </c>
      <c r="O125" s="107"/>
      <c r="Z125" s="117"/>
      <c r="AA125" s="117">
        <v>1</v>
      </c>
      <c r="AB125" s="117">
        <v>1</v>
      </c>
      <c r="AC125" s="117">
        <v>1</v>
      </c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CA125" s="117">
        <v>1</v>
      </c>
      <c r="CB125" s="117">
        <v>1</v>
      </c>
      <c r="CZ125" s="70">
        <v>1</v>
      </c>
    </row>
    <row r="126" spans="1:63" ht="12.75">
      <c r="A126" s="118"/>
      <c r="B126" s="119"/>
      <c r="C126" s="187" t="s">
        <v>841</v>
      </c>
      <c r="D126" s="188"/>
      <c r="E126" s="122">
        <v>0</v>
      </c>
      <c r="F126" s="123"/>
      <c r="G126" s="124"/>
      <c r="H126" s="125"/>
      <c r="I126" s="120"/>
      <c r="J126" s="126"/>
      <c r="K126" s="120"/>
      <c r="M126" s="121" t="s">
        <v>841</v>
      </c>
      <c r="O126" s="10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27" t="str">
        <f>C125</f>
        <v>Kryt z betonu komunikací pro pěší tloušťky 10 cm</v>
      </c>
      <c r="BE126" s="117"/>
      <c r="BF126" s="117"/>
      <c r="BG126" s="117"/>
      <c r="BH126" s="117"/>
      <c r="BI126" s="117"/>
      <c r="BJ126" s="117"/>
      <c r="BK126" s="117"/>
    </row>
    <row r="127" spans="1:63" ht="12.75">
      <c r="A127" s="118"/>
      <c r="B127" s="119"/>
      <c r="C127" s="187" t="s">
        <v>851</v>
      </c>
      <c r="D127" s="188"/>
      <c r="E127" s="122">
        <v>1.7649</v>
      </c>
      <c r="F127" s="123"/>
      <c r="G127" s="124"/>
      <c r="H127" s="125"/>
      <c r="I127" s="120"/>
      <c r="J127" s="126"/>
      <c r="K127" s="120"/>
      <c r="M127" s="121" t="s">
        <v>851</v>
      </c>
      <c r="O127" s="10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27" t="str">
        <f>C126</f>
        <v>DVORNÍ ČÁST:</v>
      </c>
      <c r="BE127" s="117"/>
      <c r="BF127" s="117"/>
      <c r="BG127" s="117"/>
      <c r="BH127" s="117"/>
      <c r="BI127" s="117"/>
      <c r="BJ127" s="117"/>
      <c r="BK127" s="117"/>
    </row>
    <row r="128" spans="1:104" ht="12.75">
      <c r="A128" s="108">
        <v>44</v>
      </c>
      <c r="B128" s="109" t="s">
        <v>981</v>
      </c>
      <c r="C128" s="110" t="s">
        <v>982</v>
      </c>
      <c r="D128" s="111" t="s">
        <v>426</v>
      </c>
      <c r="E128" s="112">
        <v>21.0339</v>
      </c>
      <c r="F128" s="113"/>
      <c r="G128" s="114">
        <f>E128*F128</f>
        <v>0</v>
      </c>
      <c r="H128" s="115">
        <v>0.0738999999999805</v>
      </c>
      <c r="I128" s="116">
        <f>E128*H128</f>
        <v>1.5544052099995898</v>
      </c>
      <c r="J128" s="115">
        <v>0</v>
      </c>
      <c r="K128" s="116">
        <f>E128*J128</f>
        <v>0</v>
      </c>
      <c r="O128" s="107"/>
      <c r="Z128" s="117"/>
      <c r="AA128" s="117">
        <v>1</v>
      </c>
      <c r="AB128" s="117">
        <v>1</v>
      </c>
      <c r="AC128" s="117">
        <v>1</v>
      </c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CA128" s="117">
        <v>1</v>
      </c>
      <c r="CB128" s="117">
        <v>1</v>
      </c>
      <c r="CZ128" s="70">
        <v>1</v>
      </c>
    </row>
    <row r="129" spans="1:63" ht="12.75">
      <c r="A129" s="118"/>
      <c r="B129" s="119"/>
      <c r="C129" s="187" t="s">
        <v>841</v>
      </c>
      <c r="D129" s="188"/>
      <c r="E129" s="122">
        <v>0</v>
      </c>
      <c r="F129" s="123"/>
      <c r="G129" s="124"/>
      <c r="H129" s="125"/>
      <c r="I129" s="120"/>
      <c r="J129" s="126"/>
      <c r="K129" s="120"/>
      <c r="M129" s="121" t="s">
        <v>841</v>
      </c>
      <c r="O129" s="10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27" t="str">
        <f>C128</f>
        <v>Kladení zámkové dlažby tl. 6 cm do drtě tl. 4 cm</v>
      </c>
      <c r="BE129" s="117"/>
      <c r="BF129" s="117"/>
      <c r="BG129" s="117"/>
      <c r="BH129" s="117"/>
      <c r="BI129" s="117"/>
      <c r="BJ129" s="117"/>
      <c r="BK129" s="117"/>
    </row>
    <row r="130" spans="1:63" ht="12.75">
      <c r="A130" s="118"/>
      <c r="B130" s="119"/>
      <c r="C130" s="187" t="s">
        <v>848</v>
      </c>
      <c r="D130" s="188"/>
      <c r="E130" s="122">
        <v>21.0339</v>
      </c>
      <c r="F130" s="123"/>
      <c r="G130" s="124"/>
      <c r="H130" s="125"/>
      <c r="I130" s="120"/>
      <c r="J130" s="126"/>
      <c r="K130" s="120"/>
      <c r="M130" s="121" t="s">
        <v>848</v>
      </c>
      <c r="O130" s="10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27" t="str">
        <f>C129</f>
        <v>DVORNÍ ČÁST:</v>
      </c>
      <c r="BE130" s="117"/>
      <c r="BF130" s="117"/>
      <c r="BG130" s="117"/>
      <c r="BH130" s="117"/>
      <c r="BI130" s="117"/>
      <c r="BJ130" s="117"/>
      <c r="BK130" s="117"/>
    </row>
    <row r="131" spans="1:104" ht="12.75">
      <c r="A131" s="108">
        <v>45</v>
      </c>
      <c r="B131" s="109" t="s">
        <v>983</v>
      </c>
      <c r="C131" s="110" t="s">
        <v>984</v>
      </c>
      <c r="D131" s="111" t="s">
        <v>426</v>
      </c>
      <c r="E131" s="112">
        <v>20.6635</v>
      </c>
      <c r="F131" s="113"/>
      <c r="G131" s="114">
        <f>E131*F131</f>
        <v>0</v>
      </c>
      <c r="H131" s="115">
        <v>0.0720000000000027</v>
      </c>
      <c r="I131" s="116">
        <f>E131*H131</f>
        <v>1.4877720000000558</v>
      </c>
      <c r="J131" s="115">
        <v>0</v>
      </c>
      <c r="K131" s="116">
        <f>E131*J131</f>
        <v>0</v>
      </c>
      <c r="O131" s="107"/>
      <c r="Z131" s="117"/>
      <c r="AA131" s="117">
        <v>1</v>
      </c>
      <c r="AB131" s="117">
        <v>1</v>
      </c>
      <c r="AC131" s="117">
        <v>1</v>
      </c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CA131" s="117">
        <v>1</v>
      </c>
      <c r="CB131" s="117">
        <v>1</v>
      </c>
      <c r="CZ131" s="70">
        <v>1</v>
      </c>
    </row>
    <row r="132" spans="1:63" ht="12.75">
      <c r="A132" s="118"/>
      <c r="B132" s="119"/>
      <c r="C132" s="187" t="s">
        <v>841</v>
      </c>
      <c r="D132" s="188"/>
      <c r="E132" s="122">
        <v>0</v>
      </c>
      <c r="F132" s="123"/>
      <c r="G132" s="124"/>
      <c r="H132" s="125"/>
      <c r="I132" s="120"/>
      <c r="J132" s="126"/>
      <c r="K132" s="120"/>
      <c r="M132" s="121" t="s">
        <v>841</v>
      </c>
      <c r="O132" s="10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27" t="str">
        <f>C131</f>
        <v>Kladení dlaždic kom.pro pěší, lože z kameniva těž.</v>
      </c>
      <c r="BE132" s="117"/>
      <c r="BF132" s="117"/>
      <c r="BG132" s="117"/>
      <c r="BH132" s="117"/>
      <c r="BI132" s="117"/>
      <c r="BJ132" s="117"/>
      <c r="BK132" s="117"/>
    </row>
    <row r="133" spans="1:63" ht="12.75">
      <c r="A133" s="118"/>
      <c r="B133" s="119"/>
      <c r="C133" s="187" t="s">
        <v>845</v>
      </c>
      <c r="D133" s="188"/>
      <c r="E133" s="122">
        <v>20.6635</v>
      </c>
      <c r="F133" s="123"/>
      <c r="G133" s="124"/>
      <c r="H133" s="125"/>
      <c r="I133" s="120"/>
      <c r="J133" s="126"/>
      <c r="K133" s="120"/>
      <c r="M133" s="121" t="s">
        <v>845</v>
      </c>
      <c r="O133" s="10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27" t="str">
        <f>C132</f>
        <v>DVORNÍ ČÁST:</v>
      </c>
      <c r="BE133" s="117"/>
      <c r="BF133" s="117"/>
      <c r="BG133" s="117"/>
      <c r="BH133" s="117"/>
      <c r="BI133" s="117"/>
      <c r="BJ133" s="117"/>
      <c r="BK133" s="117"/>
    </row>
    <row r="134" spans="1:63" ht="12.75">
      <c r="A134" s="128" t="s">
        <v>427</v>
      </c>
      <c r="B134" s="129" t="s">
        <v>452</v>
      </c>
      <c r="C134" s="130" t="s">
        <v>453</v>
      </c>
      <c r="D134" s="131"/>
      <c r="E134" s="132"/>
      <c r="F134" s="132"/>
      <c r="G134" s="133">
        <f>SUM(G120:G133)</f>
        <v>0</v>
      </c>
      <c r="H134" s="134"/>
      <c r="I134" s="135">
        <f>SUM(I120:I133)</f>
        <v>19.379560661998507</v>
      </c>
      <c r="J134" s="136"/>
      <c r="K134" s="135">
        <f>SUM(K120:K133)</f>
        <v>0</v>
      </c>
      <c r="O134" s="107"/>
      <c r="X134" s="137">
        <f>K134</f>
        <v>0</v>
      </c>
      <c r="Y134" s="137">
        <f>I134</f>
        <v>19.379560661998507</v>
      </c>
      <c r="Z134" s="138">
        <f>G134</f>
        <v>0</v>
      </c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39"/>
      <c r="BB134" s="139"/>
      <c r="BC134" s="139"/>
      <c r="BD134" s="139"/>
      <c r="BE134" s="139"/>
      <c r="BF134" s="139"/>
      <c r="BG134" s="117"/>
      <c r="BH134" s="117"/>
      <c r="BI134" s="117"/>
      <c r="BJ134" s="117"/>
      <c r="BK134" s="117"/>
    </row>
    <row r="135" spans="1:15" ht="14.25" customHeight="1">
      <c r="A135" s="97" t="s">
        <v>422</v>
      </c>
      <c r="B135" s="98" t="s">
        <v>456</v>
      </c>
      <c r="C135" s="99" t="s">
        <v>457</v>
      </c>
      <c r="D135" s="100"/>
      <c r="E135" s="101"/>
      <c r="F135" s="101"/>
      <c r="G135" s="102"/>
      <c r="H135" s="103"/>
      <c r="I135" s="104"/>
      <c r="J135" s="105"/>
      <c r="K135" s="106"/>
      <c r="O135" s="107"/>
    </row>
    <row r="136" spans="1:104" ht="12.75">
      <c r="A136" s="108">
        <v>46</v>
      </c>
      <c r="B136" s="109" t="s">
        <v>458</v>
      </c>
      <c r="C136" s="110" t="s">
        <v>459</v>
      </c>
      <c r="D136" s="111" t="s">
        <v>426</v>
      </c>
      <c r="E136" s="112">
        <v>213.155</v>
      </c>
      <c r="F136" s="113"/>
      <c r="G136" s="114">
        <f>E136*F136</f>
        <v>0</v>
      </c>
      <c r="H136" s="115">
        <v>0.00825000000000387</v>
      </c>
      <c r="I136" s="116">
        <f>E136*H136</f>
        <v>1.758528750000825</v>
      </c>
      <c r="J136" s="115">
        <v>0</v>
      </c>
      <c r="K136" s="116">
        <f>E136*J136</f>
        <v>0</v>
      </c>
      <c r="O136" s="107"/>
      <c r="Z136" s="117"/>
      <c r="AA136" s="117">
        <v>1</v>
      </c>
      <c r="AB136" s="117">
        <v>1</v>
      </c>
      <c r="AC136" s="117">
        <v>1</v>
      </c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CA136" s="117">
        <v>1</v>
      </c>
      <c r="CB136" s="117">
        <v>1</v>
      </c>
      <c r="CZ136" s="70">
        <v>1</v>
      </c>
    </row>
    <row r="137" spans="1:63" ht="12.75">
      <c r="A137" s="118"/>
      <c r="B137" s="119"/>
      <c r="C137" s="187" t="s">
        <v>460</v>
      </c>
      <c r="D137" s="188"/>
      <c r="E137" s="122">
        <v>0</v>
      </c>
      <c r="F137" s="123"/>
      <c r="G137" s="124"/>
      <c r="H137" s="125"/>
      <c r="I137" s="120"/>
      <c r="J137" s="126"/>
      <c r="K137" s="120"/>
      <c r="M137" s="121" t="s">
        <v>460</v>
      </c>
      <c r="O137" s="10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27" t="str">
        <f aca="true" t="shared" si="0" ref="BD137:BD146">C136</f>
        <v>Vyrovnání zdiva pod vápennou omítku tl. 10 mm</v>
      </c>
      <c r="BE137" s="117"/>
      <c r="BF137" s="117"/>
      <c r="BG137" s="117"/>
      <c r="BH137" s="117"/>
      <c r="BI137" s="117"/>
      <c r="BJ137" s="117"/>
      <c r="BK137" s="117"/>
    </row>
    <row r="138" spans="1:63" ht="12.75">
      <c r="A138" s="118"/>
      <c r="B138" s="119"/>
      <c r="C138" s="187" t="s">
        <v>985</v>
      </c>
      <c r="D138" s="188"/>
      <c r="E138" s="122">
        <v>27.79</v>
      </c>
      <c r="F138" s="123"/>
      <c r="G138" s="124"/>
      <c r="H138" s="125"/>
      <c r="I138" s="120"/>
      <c r="J138" s="126"/>
      <c r="K138" s="120"/>
      <c r="M138" s="121" t="s">
        <v>985</v>
      </c>
      <c r="O138" s="10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27" t="str">
        <f t="shared" si="0"/>
        <v>OMÍTKY VNITŘNÍ:</v>
      </c>
      <c r="BE138" s="117"/>
      <c r="BF138" s="117"/>
      <c r="BG138" s="117"/>
      <c r="BH138" s="117"/>
      <c r="BI138" s="117"/>
      <c r="BJ138" s="117"/>
      <c r="BK138" s="117"/>
    </row>
    <row r="139" spans="1:63" ht="12.75">
      <c r="A139" s="118"/>
      <c r="B139" s="119"/>
      <c r="C139" s="187" t="s">
        <v>986</v>
      </c>
      <c r="D139" s="188"/>
      <c r="E139" s="122">
        <v>12.35</v>
      </c>
      <c r="F139" s="123"/>
      <c r="G139" s="124"/>
      <c r="H139" s="125"/>
      <c r="I139" s="120"/>
      <c r="J139" s="126"/>
      <c r="K139" s="120"/>
      <c r="M139" s="121" t="s">
        <v>986</v>
      </c>
      <c r="O139" s="10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27" t="str">
        <f t="shared" si="0"/>
        <v>m.č. 002 : (3,8*1,6)+(8,35*2,6)</v>
      </c>
      <c r="BE139" s="117"/>
      <c r="BF139" s="117"/>
      <c r="BG139" s="117"/>
      <c r="BH139" s="117"/>
      <c r="BI139" s="117"/>
      <c r="BJ139" s="117"/>
      <c r="BK139" s="117"/>
    </row>
    <row r="140" spans="1:63" ht="12.75">
      <c r="A140" s="118"/>
      <c r="B140" s="119"/>
      <c r="C140" s="187" t="s">
        <v>987</v>
      </c>
      <c r="D140" s="188"/>
      <c r="E140" s="122">
        <v>34.895</v>
      </c>
      <c r="F140" s="123"/>
      <c r="G140" s="124"/>
      <c r="H140" s="125"/>
      <c r="I140" s="120"/>
      <c r="J140" s="126"/>
      <c r="K140" s="120"/>
      <c r="M140" s="121" t="s">
        <v>987</v>
      </c>
      <c r="O140" s="10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27" t="str">
        <f t="shared" si="0"/>
        <v>m.č. 004 : 6,5*1,9</v>
      </c>
      <c r="BE140" s="117"/>
      <c r="BF140" s="117"/>
      <c r="BG140" s="117"/>
      <c r="BH140" s="117"/>
      <c r="BI140" s="117"/>
      <c r="BJ140" s="117"/>
      <c r="BK140" s="117"/>
    </row>
    <row r="141" spans="1:63" ht="12.75">
      <c r="A141" s="118"/>
      <c r="B141" s="119"/>
      <c r="C141" s="187" t="s">
        <v>988</v>
      </c>
      <c r="D141" s="188"/>
      <c r="E141" s="122">
        <v>11.045</v>
      </c>
      <c r="F141" s="123"/>
      <c r="G141" s="124"/>
      <c r="H141" s="125"/>
      <c r="I141" s="120"/>
      <c r="J141" s="126"/>
      <c r="K141" s="120"/>
      <c r="M141" s="121" t="s">
        <v>988</v>
      </c>
      <c r="O141" s="10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27" t="str">
        <f t="shared" si="0"/>
        <v>m.č. 006 : (8,2*2,1)+(9,2*1,7)+(3,7*0,55)</v>
      </c>
      <c r="BE141" s="117"/>
      <c r="BF141" s="117"/>
      <c r="BG141" s="117"/>
      <c r="BH141" s="117"/>
      <c r="BI141" s="117"/>
      <c r="BJ141" s="117"/>
      <c r="BK141" s="117"/>
    </row>
    <row r="142" spans="1:63" ht="12.75">
      <c r="A142" s="118"/>
      <c r="B142" s="119"/>
      <c r="C142" s="187" t="s">
        <v>989</v>
      </c>
      <c r="D142" s="188"/>
      <c r="E142" s="122">
        <v>16.37</v>
      </c>
      <c r="F142" s="123"/>
      <c r="G142" s="124"/>
      <c r="H142" s="125"/>
      <c r="I142" s="120"/>
      <c r="J142" s="126"/>
      <c r="K142" s="120"/>
      <c r="M142" s="121" t="s">
        <v>989</v>
      </c>
      <c r="O142" s="10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27" t="str">
        <f t="shared" si="0"/>
        <v>m.č. 007 : (3,8*1,0)+(8,05*0,9)</v>
      </c>
      <c r="BE142" s="117"/>
      <c r="BF142" s="117"/>
      <c r="BG142" s="117"/>
      <c r="BH142" s="117"/>
      <c r="BI142" s="117"/>
      <c r="BJ142" s="117"/>
      <c r="BK142" s="117"/>
    </row>
    <row r="143" spans="1:63" ht="12.75">
      <c r="A143" s="118"/>
      <c r="B143" s="119"/>
      <c r="C143" s="187" t="s">
        <v>990</v>
      </c>
      <c r="D143" s="188"/>
      <c r="E143" s="122">
        <v>7.11</v>
      </c>
      <c r="F143" s="123"/>
      <c r="G143" s="124"/>
      <c r="H143" s="125"/>
      <c r="I143" s="120"/>
      <c r="J143" s="126"/>
      <c r="K143" s="120"/>
      <c r="M143" s="121" t="s">
        <v>990</v>
      </c>
      <c r="O143" s="10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27" t="str">
        <f t="shared" si="0"/>
        <v>m.č. 009 : (2,5*1,0)+(7,3*1,9)</v>
      </c>
      <c r="BE143" s="117"/>
      <c r="BF143" s="117"/>
      <c r="BG143" s="117"/>
      <c r="BH143" s="117"/>
      <c r="BI143" s="117"/>
      <c r="BJ143" s="117"/>
      <c r="BK143" s="117"/>
    </row>
    <row r="144" spans="1:63" ht="12.75">
      <c r="A144" s="118"/>
      <c r="B144" s="119"/>
      <c r="C144" s="187" t="s">
        <v>991</v>
      </c>
      <c r="D144" s="188"/>
      <c r="E144" s="122">
        <v>14.16</v>
      </c>
      <c r="F144" s="123"/>
      <c r="G144" s="124"/>
      <c r="H144" s="125"/>
      <c r="I144" s="120"/>
      <c r="J144" s="126"/>
      <c r="K144" s="120"/>
      <c r="M144" s="121" t="s">
        <v>991</v>
      </c>
      <c r="O144" s="10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27" t="str">
        <f t="shared" si="0"/>
        <v>m.č. 010 : 7,9*0,9</v>
      </c>
      <c r="BE144" s="117"/>
      <c r="BF144" s="117"/>
      <c r="BG144" s="117"/>
      <c r="BH144" s="117"/>
      <c r="BI144" s="117"/>
      <c r="BJ144" s="117"/>
      <c r="BK144" s="117"/>
    </row>
    <row r="145" spans="1:63" ht="12.75">
      <c r="A145" s="118"/>
      <c r="B145" s="119"/>
      <c r="C145" s="187" t="s">
        <v>992</v>
      </c>
      <c r="D145" s="188"/>
      <c r="E145" s="122">
        <v>27.925</v>
      </c>
      <c r="F145" s="123"/>
      <c r="G145" s="124"/>
      <c r="H145" s="125"/>
      <c r="I145" s="120"/>
      <c r="J145" s="126"/>
      <c r="K145" s="120"/>
      <c r="M145" s="121" t="s">
        <v>992</v>
      </c>
      <c r="O145" s="10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27" t="str">
        <f t="shared" si="0"/>
        <v>m.č. 011 : (8,55*1,2)+(2,6*1,5)</v>
      </c>
      <c r="BE145" s="117"/>
      <c r="BF145" s="117"/>
      <c r="BG145" s="117"/>
      <c r="BH145" s="117"/>
      <c r="BI145" s="117"/>
      <c r="BJ145" s="117"/>
      <c r="BK145" s="117"/>
    </row>
    <row r="146" spans="1:63" ht="12.75">
      <c r="A146" s="118"/>
      <c r="B146" s="119"/>
      <c r="C146" s="187" t="s">
        <v>993</v>
      </c>
      <c r="D146" s="188"/>
      <c r="E146" s="122">
        <v>61.51</v>
      </c>
      <c r="F146" s="123"/>
      <c r="G146" s="124"/>
      <c r="H146" s="125"/>
      <c r="I146" s="120"/>
      <c r="J146" s="126"/>
      <c r="K146" s="120"/>
      <c r="M146" s="121" t="s">
        <v>993</v>
      </c>
      <c r="O146" s="10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27" t="str">
        <f t="shared" si="0"/>
        <v>m.č. 012 : (4,45*1,5)+(1,0*1,5)+(7,9*2,5)</v>
      </c>
      <c r="BE146" s="117"/>
      <c r="BF146" s="117"/>
      <c r="BG146" s="117"/>
      <c r="BH146" s="117"/>
      <c r="BI146" s="117"/>
      <c r="BJ146" s="117"/>
      <c r="BK146" s="117"/>
    </row>
    <row r="147" spans="1:104" ht="12.75">
      <c r="A147" s="108">
        <v>47</v>
      </c>
      <c r="B147" s="109" t="s">
        <v>471</v>
      </c>
      <c r="C147" s="110" t="s">
        <v>472</v>
      </c>
      <c r="D147" s="111" t="s">
        <v>426</v>
      </c>
      <c r="E147" s="112">
        <v>213.155</v>
      </c>
      <c r="F147" s="113"/>
      <c r="G147" s="114">
        <f>E147*F147</f>
        <v>0</v>
      </c>
      <c r="H147" s="115">
        <v>0.017329999999987</v>
      </c>
      <c r="I147" s="116">
        <f>E147*H147</f>
        <v>3.6939761499972295</v>
      </c>
      <c r="J147" s="115">
        <v>0</v>
      </c>
      <c r="K147" s="116">
        <f>E147*J147</f>
        <v>0</v>
      </c>
      <c r="O147" s="107"/>
      <c r="Z147" s="117"/>
      <c r="AA147" s="117">
        <v>1</v>
      </c>
      <c r="AB147" s="117">
        <v>1</v>
      </c>
      <c r="AC147" s="117">
        <v>1</v>
      </c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CA147" s="117">
        <v>1</v>
      </c>
      <c r="CB147" s="117">
        <v>1</v>
      </c>
      <c r="CZ147" s="70">
        <v>1</v>
      </c>
    </row>
    <row r="148" spans="1:63" ht="12.75">
      <c r="A148" s="118"/>
      <c r="B148" s="119"/>
      <c r="C148" s="187" t="s">
        <v>460</v>
      </c>
      <c r="D148" s="188"/>
      <c r="E148" s="122">
        <v>0</v>
      </c>
      <c r="F148" s="123"/>
      <c r="G148" s="124"/>
      <c r="H148" s="125"/>
      <c r="I148" s="120"/>
      <c r="J148" s="126"/>
      <c r="K148" s="120"/>
      <c r="M148" s="121" t="s">
        <v>460</v>
      </c>
      <c r="O148" s="10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27" t="str">
        <f aca="true" t="shared" si="1" ref="BD148:BD157">C147</f>
        <v>Podhoz stěn vápenný weberdur trass ručně</v>
      </c>
      <c r="BE148" s="117"/>
      <c r="BF148" s="117"/>
      <c r="BG148" s="117"/>
      <c r="BH148" s="117"/>
      <c r="BI148" s="117"/>
      <c r="BJ148" s="117"/>
      <c r="BK148" s="117"/>
    </row>
    <row r="149" spans="1:63" ht="12.75">
      <c r="A149" s="118"/>
      <c r="B149" s="119"/>
      <c r="C149" s="187" t="s">
        <v>985</v>
      </c>
      <c r="D149" s="188"/>
      <c r="E149" s="122">
        <v>27.79</v>
      </c>
      <c r="F149" s="123"/>
      <c r="G149" s="124"/>
      <c r="H149" s="125"/>
      <c r="I149" s="120"/>
      <c r="J149" s="126"/>
      <c r="K149" s="120"/>
      <c r="M149" s="121" t="s">
        <v>985</v>
      </c>
      <c r="O149" s="10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27" t="str">
        <f t="shared" si="1"/>
        <v>OMÍTKY VNITŘNÍ:</v>
      </c>
      <c r="BE149" s="117"/>
      <c r="BF149" s="117"/>
      <c r="BG149" s="117"/>
      <c r="BH149" s="117"/>
      <c r="BI149" s="117"/>
      <c r="BJ149" s="117"/>
      <c r="BK149" s="117"/>
    </row>
    <row r="150" spans="1:63" ht="12.75">
      <c r="A150" s="118"/>
      <c r="B150" s="119"/>
      <c r="C150" s="187" t="s">
        <v>986</v>
      </c>
      <c r="D150" s="188"/>
      <c r="E150" s="122">
        <v>12.35</v>
      </c>
      <c r="F150" s="123"/>
      <c r="G150" s="124"/>
      <c r="H150" s="125"/>
      <c r="I150" s="120"/>
      <c r="J150" s="126"/>
      <c r="K150" s="120"/>
      <c r="M150" s="121" t="s">
        <v>986</v>
      </c>
      <c r="O150" s="10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27" t="str">
        <f t="shared" si="1"/>
        <v>m.č. 002 : (3,8*1,6)+(8,35*2,6)</v>
      </c>
      <c r="BE150" s="117"/>
      <c r="BF150" s="117"/>
      <c r="BG150" s="117"/>
      <c r="BH150" s="117"/>
      <c r="BI150" s="117"/>
      <c r="BJ150" s="117"/>
      <c r="BK150" s="117"/>
    </row>
    <row r="151" spans="1:63" ht="12.75">
      <c r="A151" s="118"/>
      <c r="B151" s="119"/>
      <c r="C151" s="187" t="s">
        <v>987</v>
      </c>
      <c r="D151" s="188"/>
      <c r="E151" s="122">
        <v>34.895</v>
      </c>
      <c r="F151" s="123"/>
      <c r="G151" s="124"/>
      <c r="H151" s="125"/>
      <c r="I151" s="120"/>
      <c r="J151" s="126"/>
      <c r="K151" s="120"/>
      <c r="M151" s="121" t="s">
        <v>987</v>
      </c>
      <c r="O151" s="10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27" t="str">
        <f t="shared" si="1"/>
        <v>m.č. 004 : 6,5*1,9</v>
      </c>
      <c r="BE151" s="117"/>
      <c r="BF151" s="117"/>
      <c r="BG151" s="117"/>
      <c r="BH151" s="117"/>
      <c r="BI151" s="117"/>
      <c r="BJ151" s="117"/>
      <c r="BK151" s="117"/>
    </row>
    <row r="152" spans="1:63" ht="12.75">
      <c r="A152" s="118"/>
      <c r="B152" s="119"/>
      <c r="C152" s="187" t="s">
        <v>988</v>
      </c>
      <c r="D152" s="188"/>
      <c r="E152" s="122">
        <v>11.045</v>
      </c>
      <c r="F152" s="123"/>
      <c r="G152" s="124"/>
      <c r="H152" s="125"/>
      <c r="I152" s="120"/>
      <c r="J152" s="126"/>
      <c r="K152" s="120"/>
      <c r="M152" s="121" t="s">
        <v>988</v>
      </c>
      <c r="O152" s="10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27" t="str">
        <f t="shared" si="1"/>
        <v>m.č. 006 : (8,2*2,1)+(9,2*1,7)+(3,7*0,55)</v>
      </c>
      <c r="BE152" s="117"/>
      <c r="BF152" s="117"/>
      <c r="BG152" s="117"/>
      <c r="BH152" s="117"/>
      <c r="BI152" s="117"/>
      <c r="BJ152" s="117"/>
      <c r="BK152" s="117"/>
    </row>
    <row r="153" spans="1:63" ht="12.75">
      <c r="A153" s="118"/>
      <c r="B153" s="119"/>
      <c r="C153" s="187" t="s">
        <v>989</v>
      </c>
      <c r="D153" s="188"/>
      <c r="E153" s="122">
        <v>16.37</v>
      </c>
      <c r="F153" s="123"/>
      <c r="G153" s="124"/>
      <c r="H153" s="125"/>
      <c r="I153" s="120"/>
      <c r="J153" s="126"/>
      <c r="K153" s="120"/>
      <c r="M153" s="121" t="s">
        <v>989</v>
      </c>
      <c r="O153" s="10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27" t="str">
        <f t="shared" si="1"/>
        <v>m.č. 007 : (3,8*1,0)+(8,05*0,9)</v>
      </c>
      <c r="BE153" s="117"/>
      <c r="BF153" s="117"/>
      <c r="BG153" s="117"/>
      <c r="BH153" s="117"/>
      <c r="BI153" s="117"/>
      <c r="BJ153" s="117"/>
      <c r="BK153" s="117"/>
    </row>
    <row r="154" spans="1:63" ht="12.75">
      <c r="A154" s="118"/>
      <c r="B154" s="119"/>
      <c r="C154" s="187" t="s">
        <v>990</v>
      </c>
      <c r="D154" s="188"/>
      <c r="E154" s="122">
        <v>7.11</v>
      </c>
      <c r="F154" s="123"/>
      <c r="G154" s="124"/>
      <c r="H154" s="125"/>
      <c r="I154" s="120"/>
      <c r="J154" s="126"/>
      <c r="K154" s="120"/>
      <c r="M154" s="121" t="s">
        <v>990</v>
      </c>
      <c r="O154" s="10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27" t="str">
        <f t="shared" si="1"/>
        <v>m.č. 009 : (2,5*1,0)+(7,3*1,9)</v>
      </c>
      <c r="BE154" s="117"/>
      <c r="BF154" s="117"/>
      <c r="BG154" s="117"/>
      <c r="BH154" s="117"/>
      <c r="BI154" s="117"/>
      <c r="BJ154" s="117"/>
      <c r="BK154" s="117"/>
    </row>
    <row r="155" spans="1:63" ht="12.75">
      <c r="A155" s="118"/>
      <c r="B155" s="119"/>
      <c r="C155" s="187" t="s">
        <v>991</v>
      </c>
      <c r="D155" s="188"/>
      <c r="E155" s="122">
        <v>14.16</v>
      </c>
      <c r="F155" s="123"/>
      <c r="G155" s="124"/>
      <c r="H155" s="125"/>
      <c r="I155" s="120"/>
      <c r="J155" s="126"/>
      <c r="K155" s="120"/>
      <c r="M155" s="121" t="s">
        <v>991</v>
      </c>
      <c r="O155" s="10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27" t="str">
        <f t="shared" si="1"/>
        <v>m.č. 010 : 7,9*0,9</v>
      </c>
      <c r="BE155" s="117"/>
      <c r="BF155" s="117"/>
      <c r="BG155" s="117"/>
      <c r="BH155" s="117"/>
      <c r="BI155" s="117"/>
      <c r="BJ155" s="117"/>
      <c r="BK155" s="117"/>
    </row>
    <row r="156" spans="1:63" ht="12.75">
      <c r="A156" s="118"/>
      <c r="B156" s="119"/>
      <c r="C156" s="187" t="s">
        <v>992</v>
      </c>
      <c r="D156" s="188"/>
      <c r="E156" s="122">
        <v>27.925</v>
      </c>
      <c r="F156" s="123"/>
      <c r="G156" s="124"/>
      <c r="H156" s="125"/>
      <c r="I156" s="120"/>
      <c r="J156" s="126"/>
      <c r="K156" s="120"/>
      <c r="M156" s="121" t="s">
        <v>992</v>
      </c>
      <c r="O156" s="10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27" t="str">
        <f t="shared" si="1"/>
        <v>m.č. 011 : (8,55*1,2)+(2,6*1,5)</v>
      </c>
      <c r="BE156" s="117"/>
      <c r="BF156" s="117"/>
      <c r="BG156" s="117"/>
      <c r="BH156" s="117"/>
      <c r="BI156" s="117"/>
      <c r="BJ156" s="117"/>
      <c r="BK156" s="117"/>
    </row>
    <row r="157" spans="1:63" ht="12.75">
      <c r="A157" s="118"/>
      <c r="B157" s="119"/>
      <c r="C157" s="187" t="s">
        <v>993</v>
      </c>
      <c r="D157" s="188"/>
      <c r="E157" s="122">
        <v>61.51</v>
      </c>
      <c r="F157" s="123"/>
      <c r="G157" s="124"/>
      <c r="H157" s="125"/>
      <c r="I157" s="120"/>
      <c r="J157" s="126"/>
      <c r="K157" s="120"/>
      <c r="M157" s="121" t="s">
        <v>993</v>
      </c>
      <c r="O157" s="10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27" t="str">
        <f t="shared" si="1"/>
        <v>m.č. 012 : (4,45*1,5)+(1,0*1,5)+(7,9*2,5)</v>
      </c>
      <c r="BE157" s="117"/>
      <c r="BF157" s="117"/>
      <c r="BG157" s="117"/>
      <c r="BH157" s="117"/>
      <c r="BI157" s="117"/>
      <c r="BJ157" s="117"/>
      <c r="BK157" s="117"/>
    </row>
    <row r="158" spans="1:104" ht="20.4">
      <c r="A158" s="108">
        <v>48</v>
      </c>
      <c r="B158" s="109" t="s">
        <v>473</v>
      </c>
      <c r="C158" s="110" t="s">
        <v>994</v>
      </c>
      <c r="D158" s="111" t="s">
        <v>426</v>
      </c>
      <c r="E158" s="112">
        <v>213.155</v>
      </c>
      <c r="F158" s="113"/>
      <c r="G158" s="114">
        <f>E158*F158</f>
        <v>0</v>
      </c>
      <c r="H158" s="115">
        <v>0.015749999999997</v>
      </c>
      <c r="I158" s="116">
        <f>E158*H158</f>
        <v>3.35719124999936</v>
      </c>
      <c r="J158" s="115">
        <v>0</v>
      </c>
      <c r="K158" s="116">
        <f>E158*J158</f>
        <v>0</v>
      </c>
      <c r="O158" s="107"/>
      <c r="Z158" s="117"/>
      <c r="AA158" s="117">
        <v>1</v>
      </c>
      <c r="AB158" s="117">
        <v>1</v>
      </c>
      <c r="AC158" s="117">
        <v>1</v>
      </c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CA158" s="117">
        <v>1</v>
      </c>
      <c r="CB158" s="117">
        <v>1</v>
      </c>
      <c r="CZ158" s="70">
        <v>1</v>
      </c>
    </row>
    <row r="159" spans="1:63" ht="12.75">
      <c r="A159" s="118"/>
      <c r="B159" s="119"/>
      <c r="C159" s="187" t="s">
        <v>460</v>
      </c>
      <c r="D159" s="188"/>
      <c r="E159" s="122">
        <v>0</v>
      </c>
      <c r="F159" s="123"/>
      <c r="G159" s="124"/>
      <c r="H159" s="125"/>
      <c r="I159" s="120"/>
      <c r="J159" s="126"/>
      <c r="K159" s="120"/>
      <c r="M159" s="121" t="s">
        <v>460</v>
      </c>
      <c r="O159" s="10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27" t="str">
        <f aca="true" t="shared" si="2" ref="BD159:BD168">C158</f>
        <v>Omítka stěn jádrová weberdur trass ručně tloušťka vrstvy 30 mm</v>
      </c>
      <c r="BE159" s="117"/>
      <c r="BF159" s="117"/>
      <c r="BG159" s="117"/>
      <c r="BH159" s="117"/>
      <c r="BI159" s="117"/>
      <c r="BJ159" s="117"/>
      <c r="BK159" s="117"/>
    </row>
    <row r="160" spans="1:63" ht="12.75">
      <c r="A160" s="118"/>
      <c r="B160" s="119"/>
      <c r="C160" s="187" t="s">
        <v>985</v>
      </c>
      <c r="D160" s="188"/>
      <c r="E160" s="122">
        <v>27.79</v>
      </c>
      <c r="F160" s="123"/>
      <c r="G160" s="124"/>
      <c r="H160" s="125"/>
      <c r="I160" s="120"/>
      <c r="J160" s="126"/>
      <c r="K160" s="120"/>
      <c r="M160" s="121" t="s">
        <v>985</v>
      </c>
      <c r="O160" s="10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27" t="str">
        <f t="shared" si="2"/>
        <v>OMÍTKY VNITŘNÍ:</v>
      </c>
      <c r="BE160" s="117"/>
      <c r="BF160" s="117"/>
      <c r="BG160" s="117"/>
      <c r="BH160" s="117"/>
      <c r="BI160" s="117"/>
      <c r="BJ160" s="117"/>
      <c r="BK160" s="117"/>
    </row>
    <row r="161" spans="1:63" ht="12.75">
      <c r="A161" s="118"/>
      <c r="B161" s="119"/>
      <c r="C161" s="187" t="s">
        <v>986</v>
      </c>
      <c r="D161" s="188"/>
      <c r="E161" s="122">
        <v>12.35</v>
      </c>
      <c r="F161" s="123"/>
      <c r="G161" s="124"/>
      <c r="H161" s="125"/>
      <c r="I161" s="120"/>
      <c r="J161" s="126"/>
      <c r="K161" s="120"/>
      <c r="M161" s="121" t="s">
        <v>986</v>
      </c>
      <c r="O161" s="10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27" t="str">
        <f t="shared" si="2"/>
        <v>m.č. 002 : (3,8*1,6)+(8,35*2,6)</v>
      </c>
      <c r="BE161" s="117"/>
      <c r="BF161" s="117"/>
      <c r="BG161" s="117"/>
      <c r="BH161" s="117"/>
      <c r="BI161" s="117"/>
      <c r="BJ161" s="117"/>
      <c r="BK161" s="117"/>
    </row>
    <row r="162" spans="1:63" ht="12.75">
      <c r="A162" s="118"/>
      <c r="B162" s="119"/>
      <c r="C162" s="187" t="s">
        <v>987</v>
      </c>
      <c r="D162" s="188"/>
      <c r="E162" s="122">
        <v>34.895</v>
      </c>
      <c r="F162" s="123"/>
      <c r="G162" s="124"/>
      <c r="H162" s="125"/>
      <c r="I162" s="120"/>
      <c r="J162" s="126"/>
      <c r="K162" s="120"/>
      <c r="M162" s="121" t="s">
        <v>987</v>
      </c>
      <c r="O162" s="10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27" t="str">
        <f t="shared" si="2"/>
        <v>m.č. 004 : 6,5*1,9</v>
      </c>
      <c r="BE162" s="117"/>
      <c r="BF162" s="117"/>
      <c r="BG162" s="117"/>
      <c r="BH162" s="117"/>
      <c r="BI162" s="117"/>
      <c r="BJ162" s="117"/>
      <c r="BK162" s="117"/>
    </row>
    <row r="163" spans="1:63" ht="12.75">
      <c r="A163" s="118"/>
      <c r="B163" s="119"/>
      <c r="C163" s="187" t="s">
        <v>988</v>
      </c>
      <c r="D163" s="188"/>
      <c r="E163" s="122">
        <v>11.045</v>
      </c>
      <c r="F163" s="123"/>
      <c r="G163" s="124"/>
      <c r="H163" s="125"/>
      <c r="I163" s="120"/>
      <c r="J163" s="126"/>
      <c r="K163" s="120"/>
      <c r="M163" s="121" t="s">
        <v>988</v>
      </c>
      <c r="O163" s="10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27" t="str">
        <f t="shared" si="2"/>
        <v>m.č. 006 : (8,2*2,1)+(9,2*1,7)+(3,7*0,55)</v>
      </c>
      <c r="BE163" s="117"/>
      <c r="BF163" s="117"/>
      <c r="BG163" s="117"/>
      <c r="BH163" s="117"/>
      <c r="BI163" s="117"/>
      <c r="BJ163" s="117"/>
      <c r="BK163" s="117"/>
    </row>
    <row r="164" spans="1:63" ht="12.75">
      <c r="A164" s="118"/>
      <c r="B164" s="119"/>
      <c r="C164" s="187" t="s">
        <v>989</v>
      </c>
      <c r="D164" s="188"/>
      <c r="E164" s="122">
        <v>16.37</v>
      </c>
      <c r="F164" s="123"/>
      <c r="G164" s="124"/>
      <c r="H164" s="125"/>
      <c r="I164" s="120"/>
      <c r="J164" s="126"/>
      <c r="K164" s="120"/>
      <c r="M164" s="121" t="s">
        <v>989</v>
      </c>
      <c r="O164" s="10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27" t="str">
        <f t="shared" si="2"/>
        <v>m.č. 007 : (3,8*1,0)+(8,05*0,9)</v>
      </c>
      <c r="BE164" s="117"/>
      <c r="BF164" s="117"/>
      <c r="BG164" s="117"/>
      <c r="BH164" s="117"/>
      <c r="BI164" s="117"/>
      <c r="BJ164" s="117"/>
      <c r="BK164" s="117"/>
    </row>
    <row r="165" spans="1:63" ht="12.75">
      <c r="A165" s="118"/>
      <c r="B165" s="119"/>
      <c r="C165" s="187" t="s">
        <v>990</v>
      </c>
      <c r="D165" s="188"/>
      <c r="E165" s="122">
        <v>7.11</v>
      </c>
      <c r="F165" s="123"/>
      <c r="G165" s="124"/>
      <c r="H165" s="125"/>
      <c r="I165" s="120"/>
      <c r="J165" s="126"/>
      <c r="K165" s="120"/>
      <c r="M165" s="121" t="s">
        <v>990</v>
      </c>
      <c r="O165" s="10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27" t="str">
        <f t="shared" si="2"/>
        <v>m.č. 009 : (2,5*1,0)+(7,3*1,9)</v>
      </c>
      <c r="BE165" s="117"/>
      <c r="BF165" s="117"/>
      <c r="BG165" s="117"/>
      <c r="BH165" s="117"/>
      <c r="BI165" s="117"/>
      <c r="BJ165" s="117"/>
      <c r="BK165" s="117"/>
    </row>
    <row r="166" spans="1:63" ht="12.75">
      <c r="A166" s="118"/>
      <c r="B166" s="119"/>
      <c r="C166" s="187" t="s">
        <v>991</v>
      </c>
      <c r="D166" s="188"/>
      <c r="E166" s="122">
        <v>14.16</v>
      </c>
      <c r="F166" s="123"/>
      <c r="G166" s="124"/>
      <c r="H166" s="125"/>
      <c r="I166" s="120"/>
      <c r="J166" s="126"/>
      <c r="K166" s="120"/>
      <c r="M166" s="121" t="s">
        <v>991</v>
      </c>
      <c r="O166" s="10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27" t="str">
        <f t="shared" si="2"/>
        <v>m.č. 010 : 7,9*0,9</v>
      </c>
      <c r="BE166" s="117"/>
      <c r="BF166" s="117"/>
      <c r="BG166" s="117"/>
      <c r="BH166" s="117"/>
      <c r="BI166" s="117"/>
      <c r="BJ166" s="117"/>
      <c r="BK166" s="117"/>
    </row>
    <row r="167" spans="1:63" ht="12.75">
      <c r="A167" s="118"/>
      <c r="B167" s="119"/>
      <c r="C167" s="187" t="s">
        <v>992</v>
      </c>
      <c r="D167" s="188"/>
      <c r="E167" s="122">
        <v>27.925</v>
      </c>
      <c r="F167" s="123"/>
      <c r="G167" s="124"/>
      <c r="H167" s="125"/>
      <c r="I167" s="120"/>
      <c r="J167" s="126"/>
      <c r="K167" s="120"/>
      <c r="M167" s="121" t="s">
        <v>992</v>
      </c>
      <c r="O167" s="10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27" t="str">
        <f t="shared" si="2"/>
        <v>m.č. 011 : (8,55*1,2)+(2,6*1,5)</v>
      </c>
      <c r="BE167" s="117"/>
      <c r="BF167" s="117"/>
      <c r="BG167" s="117"/>
      <c r="BH167" s="117"/>
      <c r="BI167" s="117"/>
      <c r="BJ167" s="117"/>
      <c r="BK167" s="117"/>
    </row>
    <row r="168" spans="1:63" ht="12.75">
      <c r="A168" s="118"/>
      <c r="B168" s="119"/>
      <c r="C168" s="187" t="s">
        <v>993</v>
      </c>
      <c r="D168" s="188"/>
      <c r="E168" s="122">
        <v>61.51</v>
      </c>
      <c r="F168" s="123"/>
      <c r="G168" s="124"/>
      <c r="H168" s="125"/>
      <c r="I168" s="120"/>
      <c r="J168" s="126"/>
      <c r="K168" s="120"/>
      <c r="M168" s="121" t="s">
        <v>993</v>
      </c>
      <c r="O168" s="10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27" t="str">
        <f t="shared" si="2"/>
        <v>m.č. 012 : (4,45*1,5)+(1,0*1,5)+(7,9*2,5)</v>
      </c>
      <c r="BE168" s="117"/>
      <c r="BF168" s="117"/>
      <c r="BG168" s="117"/>
      <c r="BH168" s="117"/>
      <c r="BI168" s="117"/>
      <c r="BJ168" s="117"/>
      <c r="BK168" s="117"/>
    </row>
    <row r="169" spans="1:104" ht="12.75">
      <c r="A169" s="108">
        <v>49</v>
      </c>
      <c r="B169" s="109" t="s">
        <v>475</v>
      </c>
      <c r="C169" s="110" t="s">
        <v>476</v>
      </c>
      <c r="D169" s="111" t="s">
        <v>426</v>
      </c>
      <c r="E169" s="112">
        <v>213.155</v>
      </c>
      <c r="F169" s="113"/>
      <c r="G169" s="114">
        <f>E169*F169</f>
        <v>0</v>
      </c>
      <c r="H169" s="115">
        <v>0.00399999999999778</v>
      </c>
      <c r="I169" s="116">
        <f>E169*H169</f>
        <v>0.8526199999995268</v>
      </c>
      <c r="J169" s="115">
        <v>0</v>
      </c>
      <c r="K169" s="116">
        <f>E169*J169</f>
        <v>0</v>
      </c>
      <c r="O169" s="107"/>
      <c r="Z169" s="117"/>
      <c r="AA169" s="117">
        <v>1</v>
      </c>
      <c r="AB169" s="117">
        <v>1</v>
      </c>
      <c r="AC169" s="117">
        <v>1</v>
      </c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CA169" s="117">
        <v>1</v>
      </c>
      <c r="CB169" s="117">
        <v>1</v>
      </c>
      <c r="CZ169" s="70">
        <v>1</v>
      </c>
    </row>
    <row r="170" spans="1:63" ht="12.75">
      <c r="A170" s="118"/>
      <c r="B170" s="119"/>
      <c r="C170" s="187" t="s">
        <v>460</v>
      </c>
      <c r="D170" s="188"/>
      <c r="E170" s="122">
        <v>0</v>
      </c>
      <c r="F170" s="123"/>
      <c r="G170" s="124"/>
      <c r="H170" s="125"/>
      <c r="I170" s="120"/>
      <c r="J170" s="126"/>
      <c r="K170" s="120"/>
      <c r="M170" s="121" t="s">
        <v>460</v>
      </c>
      <c r="O170" s="10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27" t="str">
        <f aca="true" t="shared" si="3" ref="BD170:BD179">C169</f>
        <v>Štuková omítka weberdur štuk ručně tl. 2 mm</v>
      </c>
      <c r="BE170" s="117"/>
      <c r="BF170" s="117"/>
      <c r="BG170" s="117"/>
      <c r="BH170" s="117"/>
      <c r="BI170" s="117"/>
      <c r="BJ170" s="117"/>
      <c r="BK170" s="117"/>
    </row>
    <row r="171" spans="1:63" ht="12.75">
      <c r="A171" s="118"/>
      <c r="B171" s="119"/>
      <c r="C171" s="187" t="s">
        <v>985</v>
      </c>
      <c r="D171" s="188"/>
      <c r="E171" s="122">
        <v>27.79</v>
      </c>
      <c r="F171" s="123"/>
      <c r="G171" s="124"/>
      <c r="H171" s="125"/>
      <c r="I171" s="120"/>
      <c r="J171" s="126"/>
      <c r="K171" s="120"/>
      <c r="M171" s="121" t="s">
        <v>985</v>
      </c>
      <c r="O171" s="10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27" t="str">
        <f t="shared" si="3"/>
        <v>OMÍTKY VNITŘNÍ:</v>
      </c>
      <c r="BE171" s="117"/>
      <c r="BF171" s="117"/>
      <c r="BG171" s="117"/>
      <c r="BH171" s="117"/>
      <c r="BI171" s="117"/>
      <c r="BJ171" s="117"/>
      <c r="BK171" s="117"/>
    </row>
    <row r="172" spans="1:63" ht="12.75">
      <c r="A172" s="118"/>
      <c r="B172" s="119"/>
      <c r="C172" s="187" t="s">
        <v>986</v>
      </c>
      <c r="D172" s="188"/>
      <c r="E172" s="122">
        <v>12.35</v>
      </c>
      <c r="F172" s="123"/>
      <c r="G172" s="124"/>
      <c r="H172" s="125"/>
      <c r="I172" s="120"/>
      <c r="J172" s="126"/>
      <c r="K172" s="120"/>
      <c r="M172" s="121" t="s">
        <v>986</v>
      </c>
      <c r="O172" s="10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27" t="str">
        <f t="shared" si="3"/>
        <v>m.č. 002 : (3,8*1,6)+(8,35*2,6)</v>
      </c>
      <c r="BE172" s="117"/>
      <c r="BF172" s="117"/>
      <c r="BG172" s="117"/>
      <c r="BH172" s="117"/>
      <c r="BI172" s="117"/>
      <c r="BJ172" s="117"/>
      <c r="BK172" s="117"/>
    </row>
    <row r="173" spans="1:63" ht="12.75">
      <c r="A173" s="118"/>
      <c r="B173" s="119"/>
      <c r="C173" s="187" t="s">
        <v>987</v>
      </c>
      <c r="D173" s="188"/>
      <c r="E173" s="122">
        <v>34.895</v>
      </c>
      <c r="F173" s="123"/>
      <c r="G173" s="124"/>
      <c r="H173" s="125"/>
      <c r="I173" s="120"/>
      <c r="J173" s="126"/>
      <c r="K173" s="120"/>
      <c r="M173" s="121" t="s">
        <v>987</v>
      </c>
      <c r="O173" s="10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27" t="str">
        <f t="shared" si="3"/>
        <v>m.č. 004 : 6,5*1,9</v>
      </c>
      <c r="BE173" s="117"/>
      <c r="BF173" s="117"/>
      <c r="BG173" s="117"/>
      <c r="BH173" s="117"/>
      <c r="BI173" s="117"/>
      <c r="BJ173" s="117"/>
      <c r="BK173" s="117"/>
    </row>
    <row r="174" spans="1:63" ht="12.75">
      <c r="A174" s="118"/>
      <c r="B174" s="119"/>
      <c r="C174" s="187" t="s">
        <v>988</v>
      </c>
      <c r="D174" s="188"/>
      <c r="E174" s="122">
        <v>11.045</v>
      </c>
      <c r="F174" s="123"/>
      <c r="G174" s="124"/>
      <c r="H174" s="125"/>
      <c r="I174" s="120"/>
      <c r="J174" s="126"/>
      <c r="K174" s="120"/>
      <c r="M174" s="121" t="s">
        <v>988</v>
      </c>
      <c r="O174" s="10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27" t="str">
        <f t="shared" si="3"/>
        <v>m.č. 006 : (8,2*2,1)+(9,2*1,7)+(3,7*0,55)</v>
      </c>
      <c r="BE174" s="117"/>
      <c r="BF174" s="117"/>
      <c r="BG174" s="117"/>
      <c r="BH174" s="117"/>
      <c r="BI174" s="117"/>
      <c r="BJ174" s="117"/>
      <c r="BK174" s="117"/>
    </row>
    <row r="175" spans="1:63" ht="12.75">
      <c r="A175" s="118"/>
      <c r="B175" s="119"/>
      <c r="C175" s="187" t="s">
        <v>989</v>
      </c>
      <c r="D175" s="188"/>
      <c r="E175" s="122">
        <v>16.37</v>
      </c>
      <c r="F175" s="123"/>
      <c r="G175" s="124"/>
      <c r="H175" s="125"/>
      <c r="I175" s="120"/>
      <c r="J175" s="126"/>
      <c r="K175" s="120"/>
      <c r="M175" s="121" t="s">
        <v>989</v>
      </c>
      <c r="O175" s="10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27" t="str">
        <f t="shared" si="3"/>
        <v>m.č. 007 : (3,8*1,0)+(8,05*0,9)</v>
      </c>
      <c r="BE175" s="117"/>
      <c r="BF175" s="117"/>
      <c r="BG175" s="117"/>
      <c r="BH175" s="117"/>
      <c r="BI175" s="117"/>
      <c r="BJ175" s="117"/>
      <c r="BK175" s="117"/>
    </row>
    <row r="176" spans="1:63" ht="12.75">
      <c r="A176" s="118"/>
      <c r="B176" s="119"/>
      <c r="C176" s="187" t="s">
        <v>990</v>
      </c>
      <c r="D176" s="188"/>
      <c r="E176" s="122">
        <v>7.11</v>
      </c>
      <c r="F176" s="123"/>
      <c r="G176" s="124"/>
      <c r="H176" s="125"/>
      <c r="I176" s="120"/>
      <c r="J176" s="126"/>
      <c r="K176" s="120"/>
      <c r="M176" s="121" t="s">
        <v>990</v>
      </c>
      <c r="O176" s="10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27" t="str">
        <f t="shared" si="3"/>
        <v>m.č. 009 : (2,5*1,0)+(7,3*1,9)</v>
      </c>
      <c r="BE176" s="117"/>
      <c r="BF176" s="117"/>
      <c r="BG176" s="117"/>
      <c r="BH176" s="117"/>
      <c r="BI176" s="117"/>
      <c r="BJ176" s="117"/>
      <c r="BK176" s="117"/>
    </row>
    <row r="177" spans="1:63" ht="12.75">
      <c r="A177" s="118"/>
      <c r="B177" s="119"/>
      <c r="C177" s="187" t="s">
        <v>991</v>
      </c>
      <c r="D177" s="188"/>
      <c r="E177" s="122">
        <v>14.16</v>
      </c>
      <c r="F177" s="123"/>
      <c r="G177" s="124"/>
      <c r="H177" s="125"/>
      <c r="I177" s="120"/>
      <c r="J177" s="126"/>
      <c r="K177" s="120"/>
      <c r="M177" s="121" t="s">
        <v>991</v>
      </c>
      <c r="O177" s="10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27" t="str">
        <f t="shared" si="3"/>
        <v>m.č. 010 : 7,9*0,9</v>
      </c>
      <c r="BE177" s="117"/>
      <c r="BF177" s="117"/>
      <c r="BG177" s="117"/>
      <c r="BH177" s="117"/>
      <c r="BI177" s="117"/>
      <c r="BJ177" s="117"/>
      <c r="BK177" s="117"/>
    </row>
    <row r="178" spans="1:63" ht="12.75">
      <c r="A178" s="118"/>
      <c r="B178" s="119"/>
      <c r="C178" s="187" t="s">
        <v>992</v>
      </c>
      <c r="D178" s="188"/>
      <c r="E178" s="122">
        <v>27.925</v>
      </c>
      <c r="F178" s="123"/>
      <c r="G178" s="124"/>
      <c r="H178" s="125"/>
      <c r="I178" s="120"/>
      <c r="J178" s="126"/>
      <c r="K178" s="120"/>
      <c r="M178" s="121" t="s">
        <v>992</v>
      </c>
      <c r="O178" s="10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27" t="str">
        <f t="shared" si="3"/>
        <v>m.č. 011 : (8,55*1,2)+(2,6*1,5)</v>
      </c>
      <c r="BE178" s="117"/>
      <c r="BF178" s="117"/>
      <c r="BG178" s="117"/>
      <c r="BH178" s="117"/>
      <c r="BI178" s="117"/>
      <c r="BJ178" s="117"/>
      <c r="BK178" s="117"/>
    </row>
    <row r="179" spans="1:63" ht="12.75">
      <c r="A179" s="118"/>
      <c r="B179" s="119"/>
      <c r="C179" s="187" t="s">
        <v>993</v>
      </c>
      <c r="D179" s="188"/>
      <c r="E179" s="122">
        <v>61.51</v>
      </c>
      <c r="F179" s="123"/>
      <c r="G179" s="124"/>
      <c r="H179" s="125"/>
      <c r="I179" s="120"/>
      <c r="J179" s="126"/>
      <c r="K179" s="120"/>
      <c r="M179" s="121" t="s">
        <v>993</v>
      </c>
      <c r="O179" s="10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27" t="str">
        <f t="shared" si="3"/>
        <v>m.č. 012 : (4,45*1,5)+(1,0*1,5)+(7,9*2,5)</v>
      </c>
      <c r="BE179" s="117"/>
      <c r="BF179" s="117"/>
      <c r="BG179" s="117"/>
      <c r="BH179" s="117"/>
      <c r="BI179" s="117"/>
      <c r="BJ179" s="117"/>
      <c r="BK179" s="117"/>
    </row>
    <row r="180" spans="1:104" ht="12.75">
      <c r="A180" s="108">
        <v>50</v>
      </c>
      <c r="B180" s="109" t="s">
        <v>477</v>
      </c>
      <c r="C180" s="110" t="s">
        <v>478</v>
      </c>
      <c r="D180" s="111" t="s">
        <v>426</v>
      </c>
      <c r="E180" s="112">
        <v>497.405</v>
      </c>
      <c r="F180" s="113"/>
      <c r="G180" s="114">
        <f>E180*F180</f>
        <v>0</v>
      </c>
      <c r="H180" s="115">
        <v>0.000499999999999723</v>
      </c>
      <c r="I180" s="116">
        <f>E180*H180</f>
        <v>0.24870249999986221</v>
      </c>
      <c r="J180" s="115">
        <v>0</v>
      </c>
      <c r="K180" s="116">
        <f>E180*J180</f>
        <v>0</v>
      </c>
      <c r="O180" s="107"/>
      <c r="Z180" s="117"/>
      <c r="AA180" s="117">
        <v>1</v>
      </c>
      <c r="AB180" s="117">
        <v>1</v>
      </c>
      <c r="AC180" s="117">
        <v>1</v>
      </c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CA180" s="117">
        <v>1</v>
      </c>
      <c r="CB180" s="117">
        <v>1</v>
      </c>
      <c r="CZ180" s="70">
        <v>1</v>
      </c>
    </row>
    <row r="181" spans="1:63" ht="12.75">
      <c r="A181" s="118"/>
      <c r="B181" s="119"/>
      <c r="C181" s="190" t="s">
        <v>479</v>
      </c>
      <c r="D181" s="191"/>
      <c r="E181" s="191"/>
      <c r="F181" s="191"/>
      <c r="G181" s="192"/>
      <c r="I181" s="120"/>
      <c r="K181" s="120"/>
      <c r="L181" s="121" t="s">
        <v>479</v>
      </c>
      <c r="O181" s="10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</row>
    <row r="182" spans="1:63" ht="12.75">
      <c r="A182" s="118"/>
      <c r="B182" s="119"/>
      <c r="C182" s="187" t="s">
        <v>460</v>
      </c>
      <c r="D182" s="188"/>
      <c r="E182" s="122">
        <v>0</v>
      </c>
      <c r="F182" s="123"/>
      <c r="G182" s="124"/>
      <c r="H182" s="125"/>
      <c r="I182" s="120"/>
      <c r="J182" s="126"/>
      <c r="K182" s="120"/>
      <c r="M182" s="121" t="s">
        <v>460</v>
      </c>
      <c r="O182" s="10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27" t="str">
        <f aca="true" t="shared" si="4" ref="BD182:BD193">C181</f>
        <v>druhá vrstva</v>
      </c>
      <c r="BE182" s="117"/>
      <c r="BF182" s="117"/>
      <c r="BG182" s="117"/>
      <c r="BH182" s="117"/>
      <c r="BI182" s="117"/>
      <c r="BJ182" s="117"/>
      <c r="BK182" s="117"/>
    </row>
    <row r="183" spans="1:63" ht="12.75">
      <c r="A183" s="118"/>
      <c r="B183" s="119"/>
      <c r="C183" s="187" t="s">
        <v>985</v>
      </c>
      <c r="D183" s="188"/>
      <c r="E183" s="122">
        <v>27.79</v>
      </c>
      <c r="F183" s="123"/>
      <c r="G183" s="124"/>
      <c r="H183" s="125"/>
      <c r="I183" s="120"/>
      <c r="J183" s="126"/>
      <c r="K183" s="120"/>
      <c r="M183" s="121" t="s">
        <v>985</v>
      </c>
      <c r="O183" s="10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27" t="str">
        <f t="shared" si="4"/>
        <v>OMÍTKY VNITŘNÍ:</v>
      </c>
      <c r="BE183" s="117"/>
      <c r="BF183" s="117"/>
      <c r="BG183" s="117"/>
      <c r="BH183" s="117"/>
      <c r="BI183" s="117"/>
      <c r="BJ183" s="117"/>
      <c r="BK183" s="117"/>
    </row>
    <row r="184" spans="1:63" ht="12.75">
      <c r="A184" s="118"/>
      <c r="B184" s="119"/>
      <c r="C184" s="187" t="s">
        <v>986</v>
      </c>
      <c r="D184" s="188"/>
      <c r="E184" s="122">
        <v>12.35</v>
      </c>
      <c r="F184" s="123"/>
      <c r="G184" s="124"/>
      <c r="H184" s="125"/>
      <c r="I184" s="120"/>
      <c r="J184" s="126"/>
      <c r="K184" s="120"/>
      <c r="M184" s="121" t="s">
        <v>986</v>
      </c>
      <c r="O184" s="10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27" t="str">
        <f t="shared" si="4"/>
        <v>m.č. 002 : (3,8*1,6)+(8,35*2,6)</v>
      </c>
      <c r="BE184" s="117"/>
      <c r="BF184" s="117"/>
      <c r="BG184" s="117"/>
      <c r="BH184" s="117"/>
      <c r="BI184" s="117"/>
      <c r="BJ184" s="117"/>
      <c r="BK184" s="117"/>
    </row>
    <row r="185" spans="1:63" ht="12.75">
      <c r="A185" s="118"/>
      <c r="B185" s="119"/>
      <c r="C185" s="187" t="s">
        <v>995</v>
      </c>
      <c r="D185" s="188"/>
      <c r="E185" s="122">
        <v>18.25</v>
      </c>
      <c r="F185" s="123"/>
      <c r="G185" s="124"/>
      <c r="H185" s="125"/>
      <c r="I185" s="120"/>
      <c r="J185" s="126"/>
      <c r="K185" s="120"/>
      <c r="M185" s="121" t="s">
        <v>995</v>
      </c>
      <c r="O185" s="10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27" t="str">
        <f t="shared" si="4"/>
        <v>m.č. 004 : 6,5*1,9</v>
      </c>
      <c r="BE185" s="117"/>
      <c r="BF185" s="117"/>
      <c r="BG185" s="117"/>
      <c r="BH185" s="117"/>
      <c r="BI185" s="117"/>
      <c r="BJ185" s="117"/>
      <c r="BK185" s="117"/>
    </row>
    <row r="186" spans="1:63" ht="12.75">
      <c r="A186" s="118"/>
      <c r="B186" s="119"/>
      <c r="C186" s="187" t="s">
        <v>987</v>
      </c>
      <c r="D186" s="188"/>
      <c r="E186" s="122">
        <v>34.895</v>
      </c>
      <c r="F186" s="123"/>
      <c r="G186" s="124"/>
      <c r="H186" s="125"/>
      <c r="I186" s="120"/>
      <c r="J186" s="126"/>
      <c r="K186" s="120"/>
      <c r="M186" s="121" t="s">
        <v>987</v>
      </c>
      <c r="O186" s="10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27" t="str">
        <f t="shared" si="4"/>
        <v>m.č. 005 : 7,3*2,5</v>
      </c>
      <c r="BE186" s="117"/>
      <c r="BF186" s="117"/>
      <c r="BG186" s="117"/>
      <c r="BH186" s="117"/>
      <c r="BI186" s="117"/>
      <c r="BJ186" s="117"/>
      <c r="BK186" s="117"/>
    </row>
    <row r="187" spans="1:63" ht="12.75">
      <c r="A187" s="118"/>
      <c r="B187" s="119"/>
      <c r="C187" s="187" t="s">
        <v>988</v>
      </c>
      <c r="D187" s="188"/>
      <c r="E187" s="122">
        <v>11.045</v>
      </c>
      <c r="F187" s="123"/>
      <c r="G187" s="124"/>
      <c r="H187" s="125"/>
      <c r="I187" s="120"/>
      <c r="J187" s="126"/>
      <c r="K187" s="120"/>
      <c r="M187" s="121" t="s">
        <v>988</v>
      </c>
      <c r="O187" s="10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27" t="str">
        <f t="shared" si="4"/>
        <v>m.č. 006 : (8,2*2,1)+(9,2*1,7)+(3,7*0,55)</v>
      </c>
      <c r="BE187" s="117"/>
      <c r="BF187" s="117"/>
      <c r="BG187" s="117"/>
      <c r="BH187" s="117"/>
      <c r="BI187" s="117"/>
      <c r="BJ187" s="117"/>
      <c r="BK187" s="117"/>
    </row>
    <row r="188" spans="1:63" ht="12.75">
      <c r="A188" s="118"/>
      <c r="B188" s="119"/>
      <c r="C188" s="187" t="s">
        <v>989</v>
      </c>
      <c r="D188" s="188"/>
      <c r="E188" s="122">
        <v>16.37</v>
      </c>
      <c r="F188" s="123"/>
      <c r="G188" s="124"/>
      <c r="H188" s="125"/>
      <c r="I188" s="120"/>
      <c r="J188" s="126"/>
      <c r="K188" s="120"/>
      <c r="M188" s="121" t="s">
        <v>989</v>
      </c>
      <c r="O188" s="10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27" t="str">
        <f t="shared" si="4"/>
        <v>m.č. 007 : (3,8*1,0)+(8,05*0,9)</v>
      </c>
      <c r="BE188" s="117"/>
      <c r="BF188" s="117"/>
      <c r="BG188" s="117"/>
      <c r="BH188" s="117"/>
      <c r="BI188" s="117"/>
      <c r="BJ188" s="117"/>
      <c r="BK188" s="117"/>
    </row>
    <row r="189" spans="1:63" ht="12.75">
      <c r="A189" s="118"/>
      <c r="B189" s="119"/>
      <c r="C189" s="187" t="s">
        <v>990</v>
      </c>
      <c r="D189" s="188"/>
      <c r="E189" s="122">
        <v>7.11</v>
      </c>
      <c r="F189" s="123"/>
      <c r="G189" s="124"/>
      <c r="H189" s="125"/>
      <c r="I189" s="120"/>
      <c r="J189" s="126"/>
      <c r="K189" s="120"/>
      <c r="M189" s="121" t="s">
        <v>990</v>
      </c>
      <c r="O189" s="10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27" t="str">
        <f t="shared" si="4"/>
        <v>m.č. 009 : (2,5*1,0)+(7,3*1,9)</v>
      </c>
      <c r="BE189" s="117"/>
      <c r="BF189" s="117"/>
      <c r="BG189" s="117"/>
      <c r="BH189" s="117"/>
      <c r="BI189" s="117"/>
      <c r="BJ189" s="117"/>
      <c r="BK189" s="117"/>
    </row>
    <row r="190" spans="1:63" ht="12.75">
      <c r="A190" s="118"/>
      <c r="B190" s="119"/>
      <c r="C190" s="187" t="s">
        <v>991</v>
      </c>
      <c r="D190" s="188"/>
      <c r="E190" s="122">
        <v>14.16</v>
      </c>
      <c r="F190" s="123"/>
      <c r="G190" s="124"/>
      <c r="H190" s="125"/>
      <c r="I190" s="120"/>
      <c r="J190" s="126"/>
      <c r="K190" s="120"/>
      <c r="M190" s="121" t="s">
        <v>991</v>
      </c>
      <c r="O190" s="10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27" t="str">
        <f t="shared" si="4"/>
        <v>m.č. 010 : 7,9*0,9</v>
      </c>
      <c r="BE190" s="117"/>
      <c r="BF190" s="117"/>
      <c r="BG190" s="117"/>
      <c r="BH190" s="117"/>
      <c r="BI190" s="117"/>
      <c r="BJ190" s="117"/>
      <c r="BK190" s="117"/>
    </row>
    <row r="191" spans="1:63" ht="12.75">
      <c r="A191" s="118"/>
      <c r="B191" s="119"/>
      <c r="C191" s="187" t="s">
        <v>992</v>
      </c>
      <c r="D191" s="188"/>
      <c r="E191" s="122">
        <v>27.925</v>
      </c>
      <c r="F191" s="123"/>
      <c r="G191" s="124"/>
      <c r="H191" s="125"/>
      <c r="I191" s="120"/>
      <c r="J191" s="126"/>
      <c r="K191" s="120"/>
      <c r="M191" s="121" t="s">
        <v>992</v>
      </c>
      <c r="O191" s="10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27" t="str">
        <f t="shared" si="4"/>
        <v>m.č. 011 : (8,55*1,2)+(2,6*1,5)</v>
      </c>
      <c r="BE191" s="117"/>
      <c r="BF191" s="117"/>
      <c r="BG191" s="117"/>
      <c r="BH191" s="117"/>
      <c r="BI191" s="117"/>
      <c r="BJ191" s="117"/>
      <c r="BK191" s="117"/>
    </row>
    <row r="192" spans="1:63" ht="12.75">
      <c r="A192" s="118"/>
      <c r="B192" s="119"/>
      <c r="C192" s="187" t="s">
        <v>993</v>
      </c>
      <c r="D192" s="188"/>
      <c r="E192" s="122">
        <v>61.51</v>
      </c>
      <c r="F192" s="123"/>
      <c r="G192" s="124"/>
      <c r="H192" s="125"/>
      <c r="I192" s="120"/>
      <c r="J192" s="126"/>
      <c r="K192" s="120"/>
      <c r="M192" s="121" t="s">
        <v>993</v>
      </c>
      <c r="O192" s="10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27" t="str">
        <f t="shared" si="4"/>
        <v>m.č. 012 : (4,45*1,5)+(1,0*1,5)+(7,9*2,5)</v>
      </c>
      <c r="BE192" s="117"/>
      <c r="BF192" s="117"/>
      <c r="BG192" s="117"/>
      <c r="BH192" s="117"/>
      <c r="BI192" s="117"/>
      <c r="BJ192" s="117"/>
      <c r="BK192" s="117"/>
    </row>
    <row r="193" spans="1:63" ht="12.75">
      <c r="A193" s="118"/>
      <c r="B193" s="119"/>
      <c r="C193" s="187" t="s">
        <v>996</v>
      </c>
      <c r="D193" s="188"/>
      <c r="E193" s="122">
        <v>266</v>
      </c>
      <c r="F193" s="123"/>
      <c r="G193" s="124"/>
      <c r="H193" s="125"/>
      <c r="I193" s="120"/>
      <c r="J193" s="126"/>
      <c r="K193" s="120"/>
      <c r="M193" s="121" t="s">
        <v>996</v>
      </c>
      <c r="O193" s="10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27" t="str">
        <f t="shared" si="4"/>
        <v>m.č. 013 : (0,7*1,2)+(4,8*1,6)+(4,2*1,7)+(7,0*1,95)+(16,1*2,0)</v>
      </c>
      <c r="BE193" s="117"/>
      <c r="BF193" s="117"/>
      <c r="BG193" s="117"/>
      <c r="BH193" s="117"/>
      <c r="BI193" s="117"/>
      <c r="BJ193" s="117"/>
      <c r="BK193" s="117"/>
    </row>
    <row r="194" spans="1:104" ht="12.75">
      <c r="A194" s="108">
        <v>51</v>
      </c>
      <c r="B194" s="109" t="s">
        <v>477</v>
      </c>
      <c r="C194" s="110" t="s">
        <v>478</v>
      </c>
      <c r="D194" s="111" t="s">
        <v>426</v>
      </c>
      <c r="E194" s="112">
        <v>497.405</v>
      </c>
      <c r="F194" s="113"/>
      <c r="G194" s="114">
        <f>E194*F194</f>
        <v>0</v>
      </c>
      <c r="H194" s="115">
        <v>0.000499999999999723</v>
      </c>
      <c r="I194" s="116">
        <f>E194*H194</f>
        <v>0.24870249999986221</v>
      </c>
      <c r="J194" s="115">
        <v>0</v>
      </c>
      <c r="K194" s="116">
        <f>E194*J194</f>
        <v>0</v>
      </c>
      <c r="O194" s="107"/>
      <c r="Z194" s="117"/>
      <c r="AA194" s="117">
        <v>1</v>
      </c>
      <c r="AB194" s="117">
        <v>1</v>
      </c>
      <c r="AC194" s="117">
        <v>1</v>
      </c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CA194" s="117">
        <v>1</v>
      </c>
      <c r="CB194" s="117">
        <v>1</v>
      </c>
      <c r="CZ194" s="70">
        <v>1</v>
      </c>
    </row>
    <row r="195" spans="1:63" ht="12.75">
      <c r="A195" s="118"/>
      <c r="B195" s="119"/>
      <c r="C195" s="190" t="s">
        <v>480</v>
      </c>
      <c r="D195" s="191"/>
      <c r="E195" s="191"/>
      <c r="F195" s="191"/>
      <c r="G195" s="192"/>
      <c r="I195" s="120"/>
      <c r="K195" s="120"/>
      <c r="L195" s="121" t="s">
        <v>480</v>
      </c>
      <c r="O195" s="10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</row>
    <row r="196" spans="1:63" ht="12.75">
      <c r="A196" s="118"/>
      <c r="B196" s="119"/>
      <c r="C196" s="187" t="s">
        <v>460</v>
      </c>
      <c r="D196" s="188"/>
      <c r="E196" s="122">
        <v>0</v>
      </c>
      <c r="F196" s="123"/>
      <c r="G196" s="124"/>
      <c r="H196" s="125"/>
      <c r="I196" s="120"/>
      <c r="J196" s="126"/>
      <c r="K196" s="120"/>
      <c r="M196" s="121" t="s">
        <v>460</v>
      </c>
      <c r="O196" s="10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27" t="str">
        <f aca="true" t="shared" si="5" ref="BD196:BD207">C195</f>
        <v>první vrstva</v>
      </c>
      <c r="BE196" s="117"/>
      <c r="BF196" s="117"/>
      <c r="BG196" s="117"/>
      <c r="BH196" s="117"/>
      <c r="BI196" s="117"/>
      <c r="BJ196" s="117"/>
      <c r="BK196" s="117"/>
    </row>
    <row r="197" spans="1:63" ht="12.75">
      <c r="A197" s="118"/>
      <c r="B197" s="119"/>
      <c r="C197" s="187" t="s">
        <v>985</v>
      </c>
      <c r="D197" s="188"/>
      <c r="E197" s="122">
        <v>27.79</v>
      </c>
      <c r="F197" s="123"/>
      <c r="G197" s="124"/>
      <c r="H197" s="125"/>
      <c r="I197" s="120"/>
      <c r="J197" s="126"/>
      <c r="K197" s="120"/>
      <c r="M197" s="121" t="s">
        <v>985</v>
      </c>
      <c r="O197" s="10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27" t="str">
        <f t="shared" si="5"/>
        <v>OMÍTKY VNITŘNÍ:</v>
      </c>
      <c r="BE197" s="117"/>
      <c r="BF197" s="117"/>
      <c r="BG197" s="117"/>
      <c r="BH197" s="117"/>
      <c r="BI197" s="117"/>
      <c r="BJ197" s="117"/>
      <c r="BK197" s="117"/>
    </row>
    <row r="198" spans="1:63" ht="12.75">
      <c r="A198" s="118"/>
      <c r="B198" s="119"/>
      <c r="C198" s="187" t="s">
        <v>986</v>
      </c>
      <c r="D198" s="188"/>
      <c r="E198" s="122">
        <v>12.35</v>
      </c>
      <c r="F198" s="123"/>
      <c r="G198" s="124"/>
      <c r="H198" s="125"/>
      <c r="I198" s="120"/>
      <c r="J198" s="126"/>
      <c r="K198" s="120"/>
      <c r="M198" s="121" t="s">
        <v>986</v>
      </c>
      <c r="O198" s="10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27" t="str">
        <f t="shared" si="5"/>
        <v>m.č. 002 : (3,8*1,6)+(8,35*2,6)</v>
      </c>
      <c r="BE198" s="117"/>
      <c r="BF198" s="117"/>
      <c r="BG198" s="117"/>
      <c r="BH198" s="117"/>
      <c r="BI198" s="117"/>
      <c r="BJ198" s="117"/>
      <c r="BK198" s="117"/>
    </row>
    <row r="199" spans="1:63" ht="12.75">
      <c r="A199" s="118"/>
      <c r="B199" s="119"/>
      <c r="C199" s="187" t="s">
        <v>995</v>
      </c>
      <c r="D199" s="188"/>
      <c r="E199" s="122">
        <v>18.25</v>
      </c>
      <c r="F199" s="123"/>
      <c r="G199" s="124"/>
      <c r="H199" s="125"/>
      <c r="I199" s="120"/>
      <c r="J199" s="126"/>
      <c r="K199" s="120"/>
      <c r="M199" s="121" t="s">
        <v>995</v>
      </c>
      <c r="O199" s="10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27" t="str">
        <f t="shared" si="5"/>
        <v>m.č. 004 : 6,5*1,9</v>
      </c>
      <c r="BE199" s="117"/>
      <c r="BF199" s="117"/>
      <c r="BG199" s="117"/>
      <c r="BH199" s="117"/>
      <c r="BI199" s="117"/>
      <c r="BJ199" s="117"/>
      <c r="BK199" s="117"/>
    </row>
    <row r="200" spans="1:63" ht="12.75">
      <c r="A200" s="118"/>
      <c r="B200" s="119"/>
      <c r="C200" s="187" t="s">
        <v>987</v>
      </c>
      <c r="D200" s="188"/>
      <c r="E200" s="122">
        <v>34.895</v>
      </c>
      <c r="F200" s="123"/>
      <c r="G200" s="124"/>
      <c r="H200" s="125"/>
      <c r="I200" s="120"/>
      <c r="J200" s="126"/>
      <c r="K200" s="120"/>
      <c r="M200" s="121" t="s">
        <v>987</v>
      </c>
      <c r="O200" s="10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27" t="str">
        <f t="shared" si="5"/>
        <v>m.č. 005 : 7,3*2,5</v>
      </c>
      <c r="BE200" s="117"/>
      <c r="BF200" s="117"/>
      <c r="BG200" s="117"/>
      <c r="BH200" s="117"/>
      <c r="BI200" s="117"/>
      <c r="BJ200" s="117"/>
      <c r="BK200" s="117"/>
    </row>
    <row r="201" spans="1:63" ht="12.75">
      <c r="A201" s="118"/>
      <c r="B201" s="119"/>
      <c r="C201" s="187" t="s">
        <v>988</v>
      </c>
      <c r="D201" s="188"/>
      <c r="E201" s="122">
        <v>11.045</v>
      </c>
      <c r="F201" s="123"/>
      <c r="G201" s="124"/>
      <c r="H201" s="125"/>
      <c r="I201" s="120"/>
      <c r="J201" s="126"/>
      <c r="K201" s="120"/>
      <c r="M201" s="121" t="s">
        <v>988</v>
      </c>
      <c r="O201" s="10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27" t="str">
        <f t="shared" si="5"/>
        <v>m.č. 006 : (8,2*2,1)+(9,2*1,7)+(3,7*0,55)</v>
      </c>
      <c r="BE201" s="117"/>
      <c r="BF201" s="117"/>
      <c r="BG201" s="117"/>
      <c r="BH201" s="117"/>
      <c r="BI201" s="117"/>
      <c r="BJ201" s="117"/>
      <c r="BK201" s="117"/>
    </row>
    <row r="202" spans="1:63" ht="12.75">
      <c r="A202" s="118"/>
      <c r="B202" s="119"/>
      <c r="C202" s="187" t="s">
        <v>989</v>
      </c>
      <c r="D202" s="188"/>
      <c r="E202" s="122">
        <v>16.37</v>
      </c>
      <c r="F202" s="123"/>
      <c r="G202" s="124"/>
      <c r="H202" s="125"/>
      <c r="I202" s="120"/>
      <c r="J202" s="126"/>
      <c r="K202" s="120"/>
      <c r="M202" s="121" t="s">
        <v>989</v>
      </c>
      <c r="O202" s="10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27" t="str">
        <f t="shared" si="5"/>
        <v>m.č. 007 : (3,8*1,0)+(8,05*0,9)</v>
      </c>
      <c r="BE202" s="117"/>
      <c r="BF202" s="117"/>
      <c r="BG202" s="117"/>
      <c r="BH202" s="117"/>
      <c r="BI202" s="117"/>
      <c r="BJ202" s="117"/>
      <c r="BK202" s="117"/>
    </row>
    <row r="203" spans="1:63" ht="12.75">
      <c r="A203" s="118"/>
      <c r="B203" s="119"/>
      <c r="C203" s="187" t="s">
        <v>990</v>
      </c>
      <c r="D203" s="188"/>
      <c r="E203" s="122">
        <v>7.11</v>
      </c>
      <c r="F203" s="123"/>
      <c r="G203" s="124"/>
      <c r="H203" s="125"/>
      <c r="I203" s="120"/>
      <c r="J203" s="126"/>
      <c r="K203" s="120"/>
      <c r="M203" s="121" t="s">
        <v>990</v>
      </c>
      <c r="O203" s="10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27" t="str">
        <f t="shared" si="5"/>
        <v>m.č. 009 : (2,5*1,0)+(7,3*1,9)</v>
      </c>
      <c r="BE203" s="117"/>
      <c r="BF203" s="117"/>
      <c r="BG203" s="117"/>
      <c r="BH203" s="117"/>
      <c r="BI203" s="117"/>
      <c r="BJ203" s="117"/>
      <c r="BK203" s="117"/>
    </row>
    <row r="204" spans="1:63" ht="12.75">
      <c r="A204" s="118"/>
      <c r="B204" s="119"/>
      <c r="C204" s="187" t="s">
        <v>991</v>
      </c>
      <c r="D204" s="188"/>
      <c r="E204" s="122">
        <v>14.16</v>
      </c>
      <c r="F204" s="123"/>
      <c r="G204" s="124"/>
      <c r="H204" s="125"/>
      <c r="I204" s="120"/>
      <c r="J204" s="126"/>
      <c r="K204" s="120"/>
      <c r="M204" s="121" t="s">
        <v>991</v>
      </c>
      <c r="O204" s="10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27" t="str">
        <f t="shared" si="5"/>
        <v>m.č. 010 : 7,9*0,9</v>
      </c>
      <c r="BE204" s="117"/>
      <c r="BF204" s="117"/>
      <c r="BG204" s="117"/>
      <c r="BH204" s="117"/>
      <c r="BI204" s="117"/>
      <c r="BJ204" s="117"/>
      <c r="BK204" s="117"/>
    </row>
    <row r="205" spans="1:63" ht="12.75">
      <c r="A205" s="118"/>
      <c r="B205" s="119"/>
      <c r="C205" s="187" t="s">
        <v>992</v>
      </c>
      <c r="D205" s="188"/>
      <c r="E205" s="122">
        <v>27.925</v>
      </c>
      <c r="F205" s="123"/>
      <c r="G205" s="124"/>
      <c r="H205" s="125"/>
      <c r="I205" s="120"/>
      <c r="J205" s="126"/>
      <c r="K205" s="120"/>
      <c r="M205" s="121" t="s">
        <v>992</v>
      </c>
      <c r="O205" s="10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27" t="str">
        <f t="shared" si="5"/>
        <v>m.č. 011 : (8,55*1,2)+(2,6*1,5)</v>
      </c>
      <c r="BE205" s="117"/>
      <c r="BF205" s="117"/>
      <c r="BG205" s="117"/>
      <c r="BH205" s="117"/>
      <c r="BI205" s="117"/>
      <c r="BJ205" s="117"/>
      <c r="BK205" s="117"/>
    </row>
    <row r="206" spans="1:63" ht="12.75">
      <c r="A206" s="118"/>
      <c r="B206" s="119"/>
      <c r="C206" s="187" t="s">
        <v>993</v>
      </c>
      <c r="D206" s="188"/>
      <c r="E206" s="122">
        <v>61.51</v>
      </c>
      <c r="F206" s="123"/>
      <c r="G206" s="124"/>
      <c r="H206" s="125"/>
      <c r="I206" s="120"/>
      <c r="J206" s="126"/>
      <c r="K206" s="120"/>
      <c r="M206" s="121" t="s">
        <v>993</v>
      </c>
      <c r="O206" s="10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27" t="str">
        <f t="shared" si="5"/>
        <v>m.č. 012 : (4,45*1,5)+(1,0*1,5)+(7,9*2,5)</v>
      </c>
      <c r="BE206" s="117"/>
      <c r="BF206" s="117"/>
      <c r="BG206" s="117"/>
      <c r="BH206" s="117"/>
      <c r="BI206" s="117"/>
      <c r="BJ206" s="117"/>
      <c r="BK206" s="117"/>
    </row>
    <row r="207" spans="1:63" ht="12.75">
      <c r="A207" s="118"/>
      <c r="B207" s="119"/>
      <c r="C207" s="187" t="s">
        <v>996</v>
      </c>
      <c r="D207" s="188"/>
      <c r="E207" s="122">
        <v>266</v>
      </c>
      <c r="F207" s="123"/>
      <c r="G207" s="124"/>
      <c r="H207" s="125"/>
      <c r="I207" s="120"/>
      <c r="J207" s="126"/>
      <c r="K207" s="120"/>
      <c r="M207" s="121" t="s">
        <v>996</v>
      </c>
      <c r="O207" s="10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27" t="str">
        <f t="shared" si="5"/>
        <v>m.č. 013 : (0,7*1,2)+(4,8*1,6)+(4,2*1,7)+(7,0*1,95)+(16,1*2,0)</v>
      </c>
      <c r="BE207" s="117"/>
      <c r="BF207" s="117"/>
      <c r="BG207" s="117"/>
      <c r="BH207" s="117"/>
      <c r="BI207" s="117"/>
      <c r="BJ207" s="117"/>
      <c r="BK207" s="117"/>
    </row>
    <row r="208" spans="1:104" ht="12.75">
      <c r="A208" s="108">
        <v>52</v>
      </c>
      <c r="B208" s="109" t="s">
        <v>481</v>
      </c>
      <c r="C208" s="110" t="s">
        <v>482</v>
      </c>
      <c r="D208" s="111" t="s">
        <v>426</v>
      </c>
      <c r="E208" s="112">
        <v>96.05</v>
      </c>
      <c r="F208" s="113"/>
      <c r="G208" s="114">
        <f>E208*F208</f>
        <v>0</v>
      </c>
      <c r="H208" s="115">
        <v>3.99999999999845E-05</v>
      </c>
      <c r="I208" s="116">
        <f>E208*H208</f>
        <v>0.003841999999998511</v>
      </c>
      <c r="J208" s="115">
        <v>0</v>
      </c>
      <c r="K208" s="116">
        <f>E208*J208</f>
        <v>0</v>
      </c>
      <c r="O208" s="107"/>
      <c r="Z208" s="117"/>
      <c r="AA208" s="117">
        <v>1</v>
      </c>
      <c r="AB208" s="117">
        <v>1</v>
      </c>
      <c r="AC208" s="117">
        <v>1</v>
      </c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CA208" s="117">
        <v>1</v>
      </c>
      <c r="CB208" s="117">
        <v>1</v>
      </c>
      <c r="CZ208" s="70">
        <v>1</v>
      </c>
    </row>
    <row r="209" spans="1:63" ht="12.75">
      <c r="A209" s="118"/>
      <c r="B209" s="119"/>
      <c r="C209" s="190" t="s">
        <v>483</v>
      </c>
      <c r="D209" s="191"/>
      <c r="E209" s="191"/>
      <c r="F209" s="191"/>
      <c r="G209" s="192"/>
      <c r="I209" s="120"/>
      <c r="K209" s="120"/>
      <c r="L209" s="121" t="s">
        <v>483</v>
      </c>
      <c r="O209" s="10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</row>
    <row r="210" spans="1:63" ht="12.75">
      <c r="A210" s="118"/>
      <c r="B210" s="119"/>
      <c r="C210" s="187" t="s">
        <v>997</v>
      </c>
      <c r="D210" s="188"/>
      <c r="E210" s="122">
        <v>7.5</v>
      </c>
      <c r="F210" s="123"/>
      <c r="G210" s="124"/>
      <c r="H210" s="125"/>
      <c r="I210" s="120"/>
      <c r="J210" s="126"/>
      <c r="K210" s="120"/>
      <c r="M210" s="121" t="s">
        <v>997</v>
      </c>
      <c r="O210" s="10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27" t="str">
        <f>C209</f>
        <v>náhrada dodávky fólie geotextilií pro podlahy naceněna samostatně</v>
      </c>
      <c r="BE210" s="117"/>
      <c r="BF210" s="117"/>
      <c r="BG210" s="117"/>
      <c r="BH210" s="117"/>
      <c r="BI210" s="117"/>
      <c r="BJ210" s="117"/>
      <c r="BK210" s="117"/>
    </row>
    <row r="211" spans="1:63" ht="12.75">
      <c r="A211" s="118"/>
      <c r="B211" s="119"/>
      <c r="C211" s="187" t="s">
        <v>487</v>
      </c>
      <c r="D211" s="188"/>
      <c r="E211" s="122">
        <v>88.55</v>
      </c>
      <c r="F211" s="123"/>
      <c r="G211" s="124"/>
      <c r="H211" s="125"/>
      <c r="I211" s="120"/>
      <c r="J211" s="126"/>
      <c r="K211" s="120"/>
      <c r="M211" s="121" t="s">
        <v>487</v>
      </c>
      <c r="O211" s="10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27" t="str">
        <f>C210</f>
        <v>m.č. 123:5*1,5</v>
      </c>
      <c r="BE211" s="117"/>
      <c r="BF211" s="117"/>
      <c r="BG211" s="117"/>
      <c r="BH211" s="117"/>
      <c r="BI211" s="117"/>
      <c r="BJ211" s="117"/>
      <c r="BK211" s="117"/>
    </row>
    <row r="212" spans="1:104" ht="12.75">
      <c r="A212" s="108">
        <v>53</v>
      </c>
      <c r="B212" s="109" t="s">
        <v>489</v>
      </c>
      <c r="C212" s="110" t="s">
        <v>490</v>
      </c>
      <c r="D212" s="111" t="s">
        <v>426</v>
      </c>
      <c r="E212" s="112">
        <v>213.155</v>
      </c>
      <c r="F212" s="113"/>
      <c r="G212" s="114">
        <f>E212*F212</f>
        <v>0</v>
      </c>
      <c r="H212" s="115">
        <v>0.0133900000000011</v>
      </c>
      <c r="I212" s="116">
        <f>E212*H212</f>
        <v>2.854145450000235</v>
      </c>
      <c r="J212" s="115">
        <v>0</v>
      </c>
      <c r="K212" s="116">
        <f>E212*J212</f>
        <v>0</v>
      </c>
      <c r="O212" s="107"/>
      <c r="Z212" s="117"/>
      <c r="AA212" s="117">
        <v>1</v>
      </c>
      <c r="AB212" s="117">
        <v>1</v>
      </c>
      <c r="AC212" s="117">
        <v>1</v>
      </c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CA212" s="117">
        <v>1</v>
      </c>
      <c r="CB212" s="117">
        <v>1</v>
      </c>
      <c r="CZ212" s="70">
        <v>1</v>
      </c>
    </row>
    <row r="213" spans="1:63" ht="12.75">
      <c r="A213" s="118"/>
      <c r="B213" s="119"/>
      <c r="C213" s="187" t="s">
        <v>460</v>
      </c>
      <c r="D213" s="188"/>
      <c r="E213" s="122">
        <v>0</v>
      </c>
      <c r="F213" s="123"/>
      <c r="G213" s="124"/>
      <c r="H213" s="125"/>
      <c r="I213" s="120"/>
      <c r="J213" s="126"/>
      <c r="K213" s="120"/>
      <c r="M213" s="121" t="s">
        <v>460</v>
      </c>
      <c r="O213" s="10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27" t="str">
        <f aca="true" t="shared" si="6" ref="BD213:BD222">C212</f>
        <v>Příplatek za další 1cm tl.vápenné omítky</v>
      </c>
      <c r="BE213" s="117"/>
      <c r="BF213" s="117"/>
      <c r="BG213" s="117"/>
      <c r="BH213" s="117"/>
      <c r="BI213" s="117"/>
      <c r="BJ213" s="117"/>
      <c r="BK213" s="117"/>
    </row>
    <row r="214" spans="1:63" ht="12.75">
      <c r="A214" s="118"/>
      <c r="B214" s="119"/>
      <c r="C214" s="187" t="s">
        <v>985</v>
      </c>
      <c r="D214" s="188"/>
      <c r="E214" s="122">
        <v>27.79</v>
      </c>
      <c r="F214" s="123"/>
      <c r="G214" s="124"/>
      <c r="H214" s="125"/>
      <c r="I214" s="120"/>
      <c r="J214" s="126"/>
      <c r="K214" s="120"/>
      <c r="M214" s="121" t="s">
        <v>985</v>
      </c>
      <c r="O214" s="10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27" t="str">
        <f t="shared" si="6"/>
        <v>OMÍTKY VNITŘNÍ:</v>
      </c>
      <c r="BE214" s="117"/>
      <c r="BF214" s="117"/>
      <c r="BG214" s="117"/>
      <c r="BH214" s="117"/>
      <c r="BI214" s="117"/>
      <c r="BJ214" s="117"/>
      <c r="BK214" s="117"/>
    </row>
    <row r="215" spans="1:63" ht="12.75">
      <c r="A215" s="118"/>
      <c r="B215" s="119"/>
      <c r="C215" s="187" t="s">
        <v>986</v>
      </c>
      <c r="D215" s="188"/>
      <c r="E215" s="122">
        <v>12.35</v>
      </c>
      <c r="F215" s="123"/>
      <c r="G215" s="124"/>
      <c r="H215" s="125"/>
      <c r="I215" s="120"/>
      <c r="J215" s="126"/>
      <c r="K215" s="120"/>
      <c r="M215" s="121" t="s">
        <v>986</v>
      </c>
      <c r="O215" s="10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27" t="str">
        <f t="shared" si="6"/>
        <v>m.č. 002 : (3,8*1,6)+(8,35*2,6)</v>
      </c>
      <c r="BE215" s="117"/>
      <c r="BF215" s="117"/>
      <c r="BG215" s="117"/>
      <c r="BH215" s="117"/>
      <c r="BI215" s="117"/>
      <c r="BJ215" s="117"/>
      <c r="BK215" s="117"/>
    </row>
    <row r="216" spans="1:63" ht="12.75">
      <c r="A216" s="118"/>
      <c r="B216" s="119"/>
      <c r="C216" s="187" t="s">
        <v>987</v>
      </c>
      <c r="D216" s="188"/>
      <c r="E216" s="122">
        <v>34.895</v>
      </c>
      <c r="F216" s="123"/>
      <c r="G216" s="124"/>
      <c r="H216" s="125"/>
      <c r="I216" s="120"/>
      <c r="J216" s="126"/>
      <c r="K216" s="120"/>
      <c r="M216" s="121" t="s">
        <v>987</v>
      </c>
      <c r="O216" s="10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27" t="str">
        <f t="shared" si="6"/>
        <v>m.č. 004 : 6,5*1,9</v>
      </c>
      <c r="BE216" s="117"/>
      <c r="BF216" s="117"/>
      <c r="BG216" s="117"/>
      <c r="BH216" s="117"/>
      <c r="BI216" s="117"/>
      <c r="BJ216" s="117"/>
      <c r="BK216" s="117"/>
    </row>
    <row r="217" spans="1:63" ht="12.75">
      <c r="A217" s="118"/>
      <c r="B217" s="119"/>
      <c r="C217" s="187" t="s">
        <v>988</v>
      </c>
      <c r="D217" s="188"/>
      <c r="E217" s="122">
        <v>11.045</v>
      </c>
      <c r="F217" s="123"/>
      <c r="G217" s="124"/>
      <c r="H217" s="125"/>
      <c r="I217" s="120"/>
      <c r="J217" s="126"/>
      <c r="K217" s="120"/>
      <c r="M217" s="121" t="s">
        <v>988</v>
      </c>
      <c r="O217" s="10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27" t="str">
        <f t="shared" si="6"/>
        <v>m.č. 006 : (8,2*2,1)+(9,2*1,7)+(3,7*0,55)</v>
      </c>
      <c r="BE217" s="117"/>
      <c r="BF217" s="117"/>
      <c r="BG217" s="117"/>
      <c r="BH217" s="117"/>
      <c r="BI217" s="117"/>
      <c r="BJ217" s="117"/>
      <c r="BK217" s="117"/>
    </row>
    <row r="218" spans="1:63" ht="12.75">
      <c r="A218" s="118"/>
      <c r="B218" s="119"/>
      <c r="C218" s="187" t="s">
        <v>989</v>
      </c>
      <c r="D218" s="188"/>
      <c r="E218" s="122">
        <v>16.37</v>
      </c>
      <c r="F218" s="123"/>
      <c r="G218" s="124"/>
      <c r="H218" s="125"/>
      <c r="I218" s="120"/>
      <c r="J218" s="126"/>
      <c r="K218" s="120"/>
      <c r="M218" s="121" t="s">
        <v>989</v>
      </c>
      <c r="O218" s="10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27" t="str">
        <f t="shared" si="6"/>
        <v>m.č. 007 : (3,8*1,0)+(8,05*0,9)</v>
      </c>
      <c r="BE218" s="117"/>
      <c r="BF218" s="117"/>
      <c r="BG218" s="117"/>
      <c r="BH218" s="117"/>
      <c r="BI218" s="117"/>
      <c r="BJ218" s="117"/>
      <c r="BK218" s="117"/>
    </row>
    <row r="219" spans="1:63" ht="12.75">
      <c r="A219" s="118"/>
      <c r="B219" s="119"/>
      <c r="C219" s="187" t="s">
        <v>990</v>
      </c>
      <c r="D219" s="188"/>
      <c r="E219" s="122">
        <v>7.11</v>
      </c>
      <c r="F219" s="123"/>
      <c r="G219" s="124"/>
      <c r="H219" s="125"/>
      <c r="I219" s="120"/>
      <c r="J219" s="126"/>
      <c r="K219" s="120"/>
      <c r="M219" s="121" t="s">
        <v>990</v>
      </c>
      <c r="O219" s="10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27" t="str">
        <f t="shared" si="6"/>
        <v>m.č. 009 : (2,5*1,0)+(7,3*1,9)</v>
      </c>
      <c r="BE219" s="117"/>
      <c r="BF219" s="117"/>
      <c r="BG219" s="117"/>
      <c r="BH219" s="117"/>
      <c r="BI219" s="117"/>
      <c r="BJ219" s="117"/>
      <c r="BK219" s="117"/>
    </row>
    <row r="220" spans="1:63" ht="12.75">
      <c r="A220" s="118"/>
      <c r="B220" s="119"/>
      <c r="C220" s="187" t="s">
        <v>991</v>
      </c>
      <c r="D220" s="188"/>
      <c r="E220" s="122">
        <v>14.16</v>
      </c>
      <c r="F220" s="123"/>
      <c r="G220" s="124"/>
      <c r="H220" s="125"/>
      <c r="I220" s="120"/>
      <c r="J220" s="126"/>
      <c r="K220" s="120"/>
      <c r="M220" s="121" t="s">
        <v>991</v>
      </c>
      <c r="O220" s="10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27" t="str">
        <f t="shared" si="6"/>
        <v>m.č. 010 : 7,9*0,9</v>
      </c>
      <c r="BE220" s="117"/>
      <c r="BF220" s="117"/>
      <c r="BG220" s="117"/>
      <c r="BH220" s="117"/>
      <c r="BI220" s="117"/>
      <c r="BJ220" s="117"/>
      <c r="BK220" s="117"/>
    </row>
    <row r="221" spans="1:63" ht="12.75">
      <c r="A221" s="118"/>
      <c r="B221" s="119"/>
      <c r="C221" s="187" t="s">
        <v>992</v>
      </c>
      <c r="D221" s="188"/>
      <c r="E221" s="122">
        <v>27.925</v>
      </c>
      <c r="F221" s="123"/>
      <c r="G221" s="124"/>
      <c r="H221" s="125"/>
      <c r="I221" s="120"/>
      <c r="J221" s="126"/>
      <c r="K221" s="120"/>
      <c r="M221" s="121" t="s">
        <v>992</v>
      </c>
      <c r="O221" s="10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27" t="str">
        <f t="shared" si="6"/>
        <v>m.č. 011 : (8,55*1,2)+(2,6*1,5)</v>
      </c>
      <c r="BE221" s="117"/>
      <c r="BF221" s="117"/>
      <c r="BG221" s="117"/>
      <c r="BH221" s="117"/>
      <c r="BI221" s="117"/>
      <c r="BJ221" s="117"/>
      <c r="BK221" s="117"/>
    </row>
    <row r="222" spans="1:63" ht="12.75">
      <c r="A222" s="118"/>
      <c r="B222" s="119"/>
      <c r="C222" s="187" t="s">
        <v>993</v>
      </c>
      <c r="D222" s="188"/>
      <c r="E222" s="122">
        <v>61.51</v>
      </c>
      <c r="F222" s="123"/>
      <c r="G222" s="124"/>
      <c r="H222" s="125"/>
      <c r="I222" s="120"/>
      <c r="J222" s="126"/>
      <c r="K222" s="120"/>
      <c r="M222" s="121" t="s">
        <v>993</v>
      </c>
      <c r="O222" s="10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27" t="str">
        <f t="shared" si="6"/>
        <v>m.č. 012 : (4,45*1,5)+(1,0*1,5)+(7,9*2,5)</v>
      </c>
      <c r="BE222" s="117"/>
      <c r="BF222" s="117"/>
      <c r="BG222" s="117"/>
      <c r="BH222" s="117"/>
      <c r="BI222" s="117"/>
      <c r="BJ222" s="117"/>
      <c r="BK222" s="117"/>
    </row>
    <row r="223" spans="1:104" ht="12.75">
      <c r="A223" s="108">
        <v>54</v>
      </c>
      <c r="B223" s="109" t="s">
        <v>998</v>
      </c>
      <c r="C223" s="110" t="s">
        <v>999</v>
      </c>
      <c r="D223" s="111" t="s">
        <v>426</v>
      </c>
      <c r="E223" s="112">
        <v>2131.55</v>
      </c>
      <c r="F223" s="113"/>
      <c r="G223" s="114">
        <f>E223*F223</f>
        <v>0</v>
      </c>
      <c r="H223" s="115">
        <v>0</v>
      </c>
      <c r="I223" s="116">
        <f>E223*H223</f>
        <v>0</v>
      </c>
      <c r="J223" s="115">
        <v>0</v>
      </c>
      <c r="K223" s="116">
        <f>E223*J223</f>
        <v>0</v>
      </c>
      <c r="O223" s="107"/>
      <c r="Z223" s="117"/>
      <c r="AA223" s="117">
        <v>1</v>
      </c>
      <c r="AB223" s="117">
        <v>1</v>
      </c>
      <c r="AC223" s="117">
        <v>1</v>
      </c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CA223" s="117">
        <v>1</v>
      </c>
      <c r="CB223" s="117">
        <v>1</v>
      </c>
      <c r="CZ223" s="70">
        <v>1</v>
      </c>
    </row>
    <row r="224" spans="1:63" ht="12.75">
      <c r="A224" s="118"/>
      <c r="B224" s="119"/>
      <c r="C224" s="190" t="s">
        <v>1000</v>
      </c>
      <c r="D224" s="191"/>
      <c r="E224" s="191"/>
      <c r="F224" s="191"/>
      <c r="G224" s="192"/>
      <c r="I224" s="120"/>
      <c r="K224" s="120"/>
      <c r="L224" s="121" t="s">
        <v>1000</v>
      </c>
      <c r="O224" s="10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</row>
    <row r="225" spans="1:63" ht="12.75">
      <c r="A225" s="118"/>
      <c r="B225" s="119"/>
      <c r="C225" s="187" t="s">
        <v>1001</v>
      </c>
      <c r="D225" s="188"/>
      <c r="E225" s="122">
        <v>2131.55</v>
      </c>
      <c r="F225" s="123"/>
      <c r="G225" s="124"/>
      <c r="H225" s="125"/>
      <c r="I225" s="120"/>
      <c r="J225" s="126"/>
      <c r="K225" s="120"/>
      <c r="M225" s="121" t="s">
        <v>1001</v>
      </c>
      <c r="O225" s="10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27" t="str">
        <f>C224</f>
        <v>Kropení odsolovacích omítek  ( plocha x 5 cyklů)</v>
      </c>
      <c r="BE225" s="117"/>
      <c r="BF225" s="117"/>
      <c r="BG225" s="117"/>
      <c r="BH225" s="117"/>
      <c r="BI225" s="117"/>
      <c r="BJ225" s="117"/>
      <c r="BK225" s="117"/>
    </row>
    <row r="226" spans="1:104" ht="12.75">
      <c r="A226" s="108">
        <v>55</v>
      </c>
      <c r="B226" s="109" t="s">
        <v>1002</v>
      </c>
      <c r="C226" s="110" t="s">
        <v>1003</v>
      </c>
      <c r="D226" s="111" t="s">
        <v>542</v>
      </c>
      <c r="E226" s="112">
        <v>15.5</v>
      </c>
      <c r="F226" s="113"/>
      <c r="G226" s="114">
        <f>E226*F226</f>
        <v>0</v>
      </c>
      <c r="H226" s="115">
        <v>0.0371299999999906</v>
      </c>
      <c r="I226" s="116">
        <f>E226*H226</f>
        <v>0.5755149999998543</v>
      </c>
      <c r="J226" s="115">
        <v>0</v>
      </c>
      <c r="K226" s="116">
        <f>E226*J226</f>
        <v>0</v>
      </c>
      <c r="O226" s="107"/>
      <c r="Z226" s="117"/>
      <c r="AA226" s="117">
        <v>1</v>
      </c>
      <c r="AB226" s="117">
        <v>1</v>
      </c>
      <c r="AC226" s="117">
        <v>1</v>
      </c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CA226" s="117">
        <v>1</v>
      </c>
      <c r="CB226" s="117">
        <v>1</v>
      </c>
      <c r="CZ226" s="70">
        <v>1</v>
      </c>
    </row>
    <row r="227" spans="1:63" ht="12.75">
      <c r="A227" s="118"/>
      <c r="B227" s="119"/>
      <c r="C227" s="187" t="s">
        <v>1004</v>
      </c>
      <c r="D227" s="188"/>
      <c r="E227" s="122">
        <v>1.5</v>
      </c>
      <c r="F227" s="123"/>
      <c r="G227" s="124"/>
      <c r="H227" s="125"/>
      <c r="I227" s="120"/>
      <c r="J227" s="126"/>
      <c r="K227" s="120"/>
      <c r="M227" s="121" t="s">
        <v>1004</v>
      </c>
      <c r="O227" s="10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27" t="str">
        <f aca="true" t="shared" si="7" ref="BD227:BD234">C226</f>
        <v>Hrubá výplň rýh ve stěnách do 15x15cm maltou z SMS</v>
      </c>
      <c r="BE227" s="117"/>
      <c r="BF227" s="117"/>
      <c r="BG227" s="117"/>
      <c r="BH227" s="117"/>
      <c r="BI227" s="117"/>
      <c r="BJ227" s="117"/>
      <c r="BK227" s="117"/>
    </row>
    <row r="228" spans="1:63" ht="12.75">
      <c r="A228" s="118"/>
      <c r="B228" s="119"/>
      <c r="C228" s="187" t="s">
        <v>1005</v>
      </c>
      <c r="D228" s="188"/>
      <c r="E228" s="122">
        <v>2</v>
      </c>
      <c r="F228" s="123"/>
      <c r="G228" s="124"/>
      <c r="H228" s="125"/>
      <c r="I228" s="120"/>
      <c r="J228" s="126"/>
      <c r="K228" s="120"/>
      <c r="M228" s="121" t="s">
        <v>1005</v>
      </c>
      <c r="O228" s="10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27" t="str">
        <f t="shared" si="7"/>
        <v>m.č. 002:3*0,5</v>
      </c>
      <c r="BE228" s="117"/>
      <c r="BF228" s="117"/>
      <c r="BG228" s="117"/>
      <c r="BH228" s="117"/>
      <c r="BI228" s="117"/>
      <c r="BJ228" s="117"/>
      <c r="BK228" s="117"/>
    </row>
    <row r="229" spans="1:63" ht="12.75">
      <c r="A229" s="118"/>
      <c r="B229" s="119"/>
      <c r="C229" s="187" t="s">
        <v>1006</v>
      </c>
      <c r="D229" s="188"/>
      <c r="E229" s="122">
        <v>2</v>
      </c>
      <c r="F229" s="123"/>
      <c r="G229" s="124"/>
      <c r="H229" s="125"/>
      <c r="I229" s="120"/>
      <c r="J229" s="126"/>
      <c r="K229" s="120"/>
      <c r="M229" s="121" t="s">
        <v>1006</v>
      </c>
      <c r="O229" s="10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27" t="str">
        <f t="shared" si="7"/>
        <v>m.č. 003:4*0,5</v>
      </c>
      <c r="BE229" s="117"/>
      <c r="BF229" s="117"/>
      <c r="BG229" s="117"/>
      <c r="BH229" s="117"/>
      <c r="BI229" s="117"/>
      <c r="BJ229" s="117"/>
      <c r="BK229" s="117"/>
    </row>
    <row r="230" spans="1:63" ht="12.75">
      <c r="A230" s="118"/>
      <c r="B230" s="119"/>
      <c r="C230" s="187" t="s">
        <v>1007</v>
      </c>
      <c r="D230" s="188"/>
      <c r="E230" s="122">
        <v>2</v>
      </c>
      <c r="F230" s="123"/>
      <c r="G230" s="124"/>
      <c r="H230" s="125"/>
      <c r="I230" s="120"/>
      <c r="J230" s="126"/>
      <c r="K230" s="120"/>
      <c r="M230" s="121" t="s">
        <v>1007</v>
      </c>
      <c r="O230" s="10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27" t="str">
        <f t="shared" si="7"/>
        <v>m.č. 004:4*0,5</v>
      </c>
      <c r="BE230" s="117"/>
      <c r="BF230" s="117"/>
      <c r="BG230" s="117"/>
      <c r="BH230" s="117"/>
      <c r="BI230" s="117"/>
      <c r="BJ230" s="117"/>
      <c r="BK230" s="117"/>
    </row>
    <row r="231" spans="1:63" ht="12.75">
      <c r="A231" s="118"/>
      <c r="B231" s="119"/>
      <c r="C231" s="187" t="s">
        <v>1008</v>
      </c>
      <c r="D231" s="188"/>
      <c r="E231" s="122">
        <v>2</v>
      </c>
      <c r="F231" s="123"/>
      <c r="G231" s="124"/>
      <c r="H231" s="125"/>
      <c r="I231" s="120"/>
      <c r="J231" s="126"/>
      <c r="K231" s="120"/>
      <c r="M231" s="121" t="s">
        <v>1008</v>
      </c>
      <c r="O231" s="10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27" t="str">
        <f t="shared" si="7"/>
        <v>m.č. 006:4*0,5</v>
      </c>
      <c r="BE231" s="117"/>
      <c r="BF231" s="117"/>
      <c r="BG231" s="117"/>
      <c r="BH231" s="117"/>
      <c r="BI231" s="117"/>
      <c r="BJ231" s="117"/>
      <c r="BK231" s="117"/>
    </row>
    <row r="232" spans="1:63" ht="12.75">
      <c r="A232" s="118"/>
      <c r="B232" s="119"/>
      <c r="C232" s="187" t="s">
        <v>1009</v>
      </c>
      <c r="D232" s="188"/>
      <c r="E232" s="122">
        <v>2</v>
      </c>
      <c r="F232" s="123"/>
      <c r="G232" s="124"/>
      <c r="H232" s="125"/>
      <c r="I232" s="120"/>
      <c r="J232" s="126"/>
      <c r="K232" s="120"/>
      <c r="M232" s="121" t="s">
        <v>1009</v>
      </c>
      <c r="O232" s="10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27" t="str">
        <f t="shared" si="7"/>
        <v>m.č. 007:4*0,5</v>
      </c>
      <c r="BE232" s="117"/>
      <c r="BF232" s="117"/>
      <c r="BG232" s="117"/>
      <c r="BH232" s="117"/>
      <c r="BI232" s="117"/>
      <c r="BJ232" s="117"/>
      <c r="BK232" s="117"/>
    </row>
    <row r="233" spans="1:63" ht="12.75">
      <c r="A233" s="118"/>
      <c r="B233" s="119"/>
      <c r="C233" s="187" t="s">
        <v>1010</v>
      </c>
      <c r="D233" s="188"/>
      <c r="E233" s="122">
        <v>2</v>
      </c>
      <c r="F233" s="123"/>
      <c r="G233" s="124"/>
      <c r="H233" s="125"/>
      <c r="I233" s="120"/>
      <c r="J233" s="126"/>
      <c r="K233" s="120"/>
      <c r="M233" s="121" t="s">
        <v>1010</v>
      </c>
      <c r="O233" s="10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27" t="str">
        <f t="shared" si="7"/>
        <v>m.č. 008:4*0,5</v>
      </c>
      <c r="BE233" s="117"/>
      <c r="BF233" s="117"/>
      <c r="BG233" s="117"/>
      <c r="BH233" s="117"/>
      <c r="BI233" s="117"/>
      <c r="BJ233" s="117"/>
      <c r="BK233" s="117"/>
    </row>
    <row r="234" spans="1:63" ht="12.75">
      <c r="A234" s="118"/>
      <c r="B234" s="119"/>
      <c r="C234" s="187" t="s">
        <v>1011</v>
      </c>
      <c r="D234" s="188"/>
      <c r="E234" s="122">
        <v>2</v>
      </c>
      <c r="F234" s="123"/>
      <c r="G234" s="124"/>
      <c r="H234" s="125"/>
      <c r="I234" s="120"/>
      <c r="J234" s="126"/>
      <c r="K234" s="120"/>
      <c r="M234" s="121" t="s">
        <v>1011</v>
      </c>
      <c r="O234" s="10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27" t="str">
        <f t="shared" si="7"/>
        <v>m.č. 009:4*0,5</v>
      </c>
      <c r="BE234" s="117"/>
      <c r="BF234" s="117"/>
      <c r="BG234" s="117"/>
      <c r="BH234" s="117"/>
      <c r="BI234" s="117"/>
      <c r="BJ234" s="117"/>
      <c r="BK234" s="117"/>
    </row>
    <row r="235" spans="1:104" ht="12.75">
      <c r="A235" s="108">
        <v>56</v>
      </c>
      <c r="B235" s="109" t="s">
        <v>1012</v>
      </c>
      <c r="C235" s="110" t="s">
        <v>1013</v>
      </c>
      <c r="D235" s="111" t="s">
        <v>426</v>
      </c>
      <c r="E235" s="112">
        <v>284.25</v>
      </c>
      <c r="F235" s="113"/>
      <c r="G235" s="114">
        <f>E235*F235</f>
        <v>0</v>
      </c>
      <c r="H235" s="115">
        <v>0.000350000000000072</v>
      </c>
      <c r="I235" s="116">
        <f>E235*H235</f>
        <v>0.09948750000002046</v>
      </c>
      <c r="J235" s="115">
        <v>0</v>
      </c>
      <c r="K235" s="116">
        <f>E235*J235</f>
        <v>0</v>
      </c>
      <c r="O235" s="107"/>
      <c r="Z235" s="117"/>
      <c r="AA235" s="117">
        <v>1</v>
      </c>
      <c r="AB235" s="117">
        <v>1</v>
      </c>
      <c r="AC235" s="117">
        <v>1</v>
      </c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CA235" s="117">
        <v>1</v>
      </c>
      <c r="CB235" s="117">
        <v>1</v>
      </c>
      <c r="CZ235" s="70">
        <v>1</v>
      </c>
    </row>
    <row r="236" spans="1:63" ht="12.75">
      <c r="A236" s="118"/>
      <c r="B236" s="119"/>
      <c r="C236" s="187" t="s">
        <v>460</v>
      </c>
      <c r="D236" s="188"/>
      <c r="E236" s="122">
        <v>0</v>
      </c>
      <c r="F236" s="123"/>
      <c r="G236" s="124"/>
      <c r="H236" s="125"/>
      <c r="I236" s="120"/>
      <c r="J236" s="126"/>
      <c r="K236" s="120"/>
      <c r="M236" s="121" t="s">
        <v>460</v>
      </c>
      <c r="O236" s="10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27" t="str">
        <f>C235</f>
        <v>Hydrofobizace režného zdiva 2 x</v>
      </c>
      <c r="BE236" s="117"/>
      <c r="BF236" s="117"/>
      <c r="BG236" s="117"/>
      <c r="BH236" s="117"/>
      <c r="BI236" s="117"/>
      <c r="BJ236" s="117"/>
      <c r="BK236" s="117"/>
    </row>
    <row r="237" spans="1:63" ht="12.75">
      <c r="A237" s="118"/>
      <c r="B237" s="119"/>
      <c r="C237" s="187" t="s">
        <v>995</v>
      </c>
      <c r="D237" s="188"/>
      <c r="E237" s="122">
        <v>18.25</v>
      </c>
      <c r="F237" s="123"/>
      <c r="G237" s="124"/>
      <c r="H237" s="125"/>
      <c r="I237" s="120"/>
      <c r="J237" s="126"/>
      <c r="K237" s="120"/>
      <c r="M237" s="121" t="s">
        <v>995</v>
      </c>
      <c r="O237" s="10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27" t="str">
        <f>C236</f>
        <v>OMÍTKY VNITŘNÍ:</v>
      </c>
      <c r="BE237" s="117"/>
      <c r="BF237" s="117"/>
      <c r="BG237" s="117"/>
      <c r="BH237" s="117"/>
      <c r="BI237" s="117"/>
      <c r="BJ237" s="117"/>
      <c r="BK237" s="117"/>
    </row>
    <row r="238" spans="1:63" ht="12.75">
      <c r="A238" s="118"/>
      <c r="B238" s="119"/>
      <c r="C238" s="187" t="s">
        <v>996</v>
      </c>
      <c r="D238" s="188"/>
      <c r="E238" s="122">
        <v>266</v>
      </c>
      <c r="F238" s="123"/>
      <c r="G238" s="124"/>
      <c r="H238" s="125"/>
      <c r="I238" s="120"/>
      <c r="J238" s="126"/>
      <c r="K238" s="120"/>
      <c r="M238" s="121" t="s">
        <v>996</v>
      </c>
      <c r="O238" s="10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27" t="str">
        <f>C237</f>
        <v>m.č. 005 : 7,3*2,5</v>
      </c>
      <c r="BE238" s="117"/>
      <c r="BF238" s="117"/>
      <c r="BG238" s="117"/>
      <c r="BH238" s="117"/>
      <c r="BI238" s="117"/>
      <c r="BJ238" s="117"/>
      <c r="BK238" s="117"/>
    </row>
    <row r="239" spans="1:104" ht="12.75">
      <c r="A239" s="108">
        <v>57</v>
      </c>
      <c r="B239" s="109" t="s">
        <v>1014</v>
      </c>
      <c r="C239" s="110" t="s">
        <v>1015</v>
      </c>
      <c r="D239" s="111" t="s">
        <v>426</v>
      </c>
      <c r="E239" s="112">
        <v>284.25</v>
      </c>
      <c r="F239" s="113"/>
      <c r="G239" s="114">
        <f>E239*F239</f>
        <v>0</v>
      </c>
      <c r="H239" s="115">
        <v>0.0172200000000089</v>
      </c>
      <c r="I239" s="116">
        <f>E239*H239</f>
        <v>4.894785000002529</v>
      </c>
      <c r="J239" s="115">
        <v>0</v>
      </c>
      <c r="K239" s="116">
        <f>E239*J239</f>
        <v>0</v>
      </c>
      <c r="O239" s="107"/>
      <c r="Z239" s="117"/>
      <c r="AA239" s="117">
        <v>1</v>
      </c>
      <c r="AB239" s="117">
        <v>1</v>
      </c>
      <c r="AC239" s="117">
        <v>1</v>
      </c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CA239" s="117">
        <v>1</v>
      </c>
      <c r="CB239" s="117">
        <v>1</v>
      </c>
      <c r="CZ239" s="70">
        <v>1</v>
      </c>
    </row>
    <row r="240" spans="1:63" ht="12.75">
      <c r="A240" s="118"/>
      <c r="B240" s="119"/>
      <c r="C240" s="187" t="s">
        <v>460</v>
      </c>
      <c r="D240" s="188"/>
      <c r="E240" s="122">
        <v>0</v>
      </c>
      <c r="F240" s="123"/>
      <c r="G240" s="124"/>
      <c r="H240" s="125"/>
      <c r="I240" s="120"/>
      <c r="J240" s="126"/>
      <c r="K240" s="120"/>
      <c r="M240" s="121" t="s">
        <v>460</v>
      </c>
      <c r="O240" s="10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27" t="str">
        <f>C239</f>
        <v>Spárování maltou MCs zapuštěné rovné, zdí z cihel</v>
      </c>
      <c r="BE240" s="117"/>
      <c r="BF240" s="117"/>
      <c r="BG240" s="117"/>
      <c r="BH240" s="117"/>
      <c r="BI240" s="117"/>
      <c r="BJ240" s="117"/>
      <c r="BK240" s="117"/>
    </row>
    <row r="241" spans="1:63" ht="12.75">
      <c r="A241" s="118"/>
      <c r="B241" s="119"/>
      <c r="C241" s="187" t="s">
        <v>995</v>
      </c>
      <c r="D241" s="188"/>
      <c r="E241" s="122">
        <v>18.25</v>
      </c>
      <c r="F241" s="123"/>
      <c r="G241" s="124"/>
      <c r="H241" s="125"/>
      <c r="I241" s="120"/>
      <c r="J241" s="126"/>
      <c r="K241" s="120"/>
      <c r="M241" s="121" t="s">
        <v>995</v>
      </c>
      <c r="O241" s="10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27" t="str">
        <f>C240</f>
        <v>OMÍTKY VNITŘNÍ:</v>
      </c>
      <c r="BE241" s="117"/>
      <c r="BF241" s="117"/>
      <c r="BG241" s="117"/>
      <c r="BH241" s="117"/>
      <c r="BI241" s="117"/>
      <c r="BJ241" s="117"/>
      <c r="BK241" s="117"/>
    </row>
    <row r="242" spans="1:63" ht="12.75">
      <c r="A242" s="118"/>
      <c r="B242" s="119"/>
      <c r="C242" s="187" t="s">
        <v>996</v>
      </c>
      <c r="D242" s="188"/>
      <c r="E242" s="122">
        <v>266</v>
      </c>
      <c r="F242" s="123"/>
      <c r="G242" s="124"/>
      <c r="H242" s="125"/>
      <c r="I242" s="120"/>
      <c r="J242" s="126"/>
      <c r="K242" s="120"/>
      <c r="M242" s="121" t="s">
        <v>996</v>
      </c>
      <c r="O242" s="10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27" t="str">
        <f>C241</f>
        <v>m.č. 005 : 7,3*2,5</v>
      </c>
      <c r="BE242" s="117"/>
      <c r="BF242" s="117"/>
      <c r="BG242" s="117"/>
      <c r="BH242" s="117"/>
      <c r="BI242" s="117"/>
      <c r="BJ242" s="117"/>
      <c r="BK242" s="117"/>
    </row>
    <row r="243" spans="1:104" ht="20.4">
      <c r="A243" s="108">
        <v>58</v>
      </c>
      <c r="B243" s="109" t="s">
        <v>1016</v>
      </c>
      <c r="C243" s="110" t="s">
        <v>1017</v>
      </c>
      <c r="D243" s="111" t="s">
        <v>426</v>
      </c>
      <c r="E243" s="112">
        <v>426.31</v>
      </c>
      <c r="F243" s="113"/>
      <c r="G243" s="114">
        <f>E243*F243</f>
        <v>0</v>
      </c>
      <c r="H243" s="115">
        <v>0</v>
      </c>
      <c r="I243" s="116">
        <f>E243*H243</f>
        <v>0</v>
      </c>
      <c r="J243" s="115"/>
      <c r="K243" s="116">
        <f>E243*J243</f>
        <v>0</v>
      </c>
      <c r="O243" s="107"/>
      <c r="Z243" s="117"/>
      <c r="AA243" s="117">
        <v>12</v>
      </c>
      <c r="AB243" s="117">
        <v>0</v>
      </c>
      <c r="AC243" s="117">
        <v>11</v>
      </c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CA243" s="117">
        <v>12</v>
      </c>
      <c r="CB243" s="117">
        <v>0</v>
      </c>
      <c r="CZ243" s="70">
        <v>1</v>
      </c>
    </row>
    <row r="244" spans="1:63" ht="12.75">
      <c r="A244" s="118"/>
      <c r="B244" s="119"/>
      <c r="C244" s="190" t="s">
        <v>1018</v>
      </c>
      <c r="D244" s="191"/>
      <c r="E244" s="191"/>
      <c r="F244" s="191"/>
      <c r="G244" s="192"/>
      <c r="I244" s="120"/>
      <c r="K244" s="120"/>
      <c r="L244" s="121" t="s">
        <v>1018</v>
      </c>
      <c r="O244" s="10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</row>
    <row r="245" spans="1:63" ht="12.75">
      <c r="A245" s="118"/>
      <c r="B245" s="119"/>
      <c r="C245" s="187" t="s">
        <v>1019</v>
      </c>
      <c r="D245" s="188"/>
      <c r="E245" s="122">
        <v>426.31</v>
      </c>
      <c r="F245" s="123"/>
      <c r="G245" s="124"/>
      <c r="H245" s="125"/>
      <c r="I245" s="120"/>
      <c r="J245" s="126"/>
      <c r="K245" s="120"/>
      <c r="M245" s="121" t="s">
        <v>1019</v>
      </c>
      <c r="O245" s="10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27" t="str">
        <f>C244</f>
        <v>Obětované ( odsolovací ) omítky v 1.PP, provedení ve dvou cyklech</v>
      </c>
      <c r="BE245" s="117"/>
      <c r="BF245" s="117"/>
      <c r="BG245" s="117"/>
      <c r="BH245" s="117"/>
      <c r="BI245" s="117"/>
      <c r="BJ245" s="117"/>
      <c r="BK245" s="117"/>
    </row>
    <row r="246" spans="1:104" ht="12.75">
      <c r="A246" s="108">
        <v>59</v>
      </c>
      <c r="B246" s="109" t="s">
        <v>491</v>
      </c>
      <c r="C246" s="110" t="s">
        <v>492</v>
      </c>
      <c r="D246" s="111" t="s">
        <v>426</v>
      </c>
      <c r="E246" s="112">
        <v>50</v>
      </c>
      <c r="F246" s="113"/>
      <c r="G246" s="114">
        <f>E246*F246</f>
        <v>0</v>
      </c>
      <c r="H246" s="115">
        <v>0.000140000000000029</v>
      </c>
      <c r="I246" s="116">
        <f>E246*H246</f>
        <v>0.0070000000000014495</v>
      </c>
      <c r="J246" s="115"/>
      <c r="K246" s="116">
        <f>E246*J246</f>
        <v>0</v>
      </c>
      <c r="O246" s="107"/>
      <c r="Z246" s="117"/>
      <c r="AA246" s="117">
        <v>3</v>
      </c>
      <c r="AB246" s="117">
        <v>1</v>
      </c>
      <c r="AC246" s="117">
        <v>67313130</v>
      </c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CA246" s="117">
        <v>3</v>
      </c>
      <c r="CB246" s="117">
        <v>1</v>
      </c>
      <c r="CZ246" s="70">
        <v>1</v>
      </c>
    </row>
    <row r="247" spans="1:63" ht="12.75">
      <c r="A247" s="118"/>
      <c r="B247" s="119"/>
      <c r="C247" s="187" t="s">
        <v>493</v>
      </c>
      <c r="D247" s="188"/>
      <c r="E247" s="122">
        <v>0</v>
      </c>
      <c r="F247" s="123"/>
      <c r="G247" s="124"/>
      <c r="H247" s="125"/>
      <c r="I247" s="120"/>
      <c r="J247" s="126"/>
      <c r="K247" s="120"/>
      <c r="M247" s="121" t="s">
        <v>493</v>
      </c>
      <c r="O247" s="10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27" t="str">
        <f aca="true" t="shared" si="8" ref="BD247:BD256">C246</f>
        <v>Geotextilie jutová š. 150 cm</v>
      </c>
      <c r="BE247" s="117"/>
      <c r="BF247" s="117"/>
      <c r="BG247" s="117"/>
      <c r="BH247" s="117"/>
      <c r="BI247" s="117"/>
      <c r="BJ247" s="117"/>
      <c r="BK247" s="117"/>
    </row>
    <row r="248" spans="1:63" ht="12.75">
      <c r="A248" s="118"/>
      <c r="B248" s="119"/>
      <c r="C248" s="193" t="s">
        <v>494</v>
      </c>
      <c r="D248" s="188"/>
      <c r="E248" s="161">
        <v>0</v>
      </c>
      <c r="F248" s="123"/>
      <c r="G248" s="124"/>
      <c r="H248" s="125"/>
      <c r="I248" s="120"/>
      <c r="J248" s="126"/>
      <c r="K248" s="120"/>
      <c r="M248" s="121" t="s">
        <v>494</v>
      </c>
      <c r="O248" s="10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27" t="str">
        <f t="shared" si="8"/>
        <v>Opětovné použití:</v>
      </c>
      <c r="BE248" s="117"/>
      <c r="BF248" s="117"/>
      <c r="BG248" s="117"/>
      <c r="BH248" s="117"/>
      <c r="BI248" s="117"/>
      <c r="BJ248" s="117"/>
      <c r="BK248" s="117"/>
    </row>
    <row r="249" spans="1:63" ht="12.75">
      <c r="A249" s="118"/>
      <c r="B249" s="119"/>
      <c r="C249" s="193" t="s">
        <v>997</v>
      </c>
      <c r="D249" s="188"/>
      <c r="E249" s="161">
        <v>7.5</v>
      </c>
      <c r="F249" s="123"/>
      <c r="G249" s="124"/>
      <c r="H249" s="125"/>
      <c r="I249" s="120"/>
      <c r="J249" s="126"/>
      <c r="K249" s="120"/>
      <c r="M249" s="121" t="s">
        <v>997</v>
      </c>
      <c r="O249" s="10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27" t="str">
        <f t="shared" si="8"/>
        <v>Začátek provozního součtu</v>
      </c>
      <c r="BE249" s="117"/>
      <c r="BF249" s="117"/>
      <c r="BG249" s="117"/>
      <c r="BH249" s="117"/>
      <c r="BI249" s="117"/>
      <c r="BJ249" s="117"/>
      <c r="BK249" s="117"/>
    </row>
    <row r="250" spans="1:63" ht="12.75">
      <c r="A250" s="118"/>
      <c r="B250" s="119"/>
      <c r="C250" s="193" t="s">
        <v>484</v>
      </c>
      <c r="D250" s="188"/>
      <c r="E250" s="161">
        <v>17.37</v>
      </c>
      <c r="F250" s="123"/>
      <c r="G250" s="124"/>
      <c r="H250" s="125"/>
      <c r="I250" s="120"/>
      <c r="J250" s="126"/>
      <c r="K250" s="120"/>
      <c r="M250" s="121" t="s">
        <v>484</v>
      </c>
      <c r="O250" s="10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27" t="str">
        <f t="shared" si="8"/>
        <v>m.č. 123:5*1,5</v>
      </c>
      <c r="BE250" s="117"/>
      <c r="BF250" s="117"/>
      <c r="BG250" s="117"/>
      <c r="BH250" s="117"/>
      <c r="BI250" s="117"/>
      <c r="BJ250" s="117"/>
      <c r="BK250" s="117"/>
    </row>
    <row r="251" spans="1:63" ht="12.75">
      <c r="A251" s="118"/>
      <c r="B251" s="119"/>
      <c r="C251" s="193" t="s">
        <v>485</v>
      </c>
      <c r="D251" s="188"/>
      <c r="E251" s="161">
        <v>20.97</v>
      </c>
      <c r="F251" s="123"/>
      <c r="G251" s="124"/>
      <c r="H251" s="125"/>
      <c r="I251" s="120"/>
      <c r="J251" s="126"/>
      <c r="K251" s="120"/>
      <c r="M251" s="121" t="s">
        <v>485</v>
      </c>
      <c r="O251" s="10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27" t="str">
        <f t="shared" si="8"/>
        <v>m.č. 106, 107 - m.č. 112:4,92+12,45</v>
      </c>
      <c r="BE251" s="117"/>
      <c r="BF251" s="117"/>
      <c r="BG251" s="117"/>
      <c r="BH251" s="117"/>
      <c r="BI251" s="117"/>
      <c r="BJ251" s="117"/>
      <c r="BK251" s="117"/>
    </row>
    <row r="252" spans="1:63" ht="12.75">
      <c r="A252" s="118"/>
      <c r="B252" s="119"/>
      <c r="C252" s="193" t="s">
        <v>486</v>
      </c>
      <c r="D252" s="188"/>
      <c r="E252" s="161">
        <v>8.49</v>
      </c>
      <c r="F252" s="123"/>
      <c r="G252" s="124"/>
      <c r="H252" s="125"/>
      <c r="I252" s="120"/>
      <c r="J252" s="126"/>
      <c r="K252" s="120"/>
      <c r="M252" s="121" t="s">
        <v>486</v>
      </c>
      <c r="O252" s="10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27" t="str">
        <f t="shared" si="8"/>
        <v>m.č. 110:20,97</v>
      </c>
      <c r="BE252" s="117"/>
      <c r="BF252" s="117"/>
      <c r="BG252" s="117"/>
      <c r="BH252" s="117"/>
      <c r="BI252" s="117"/>
      <c r="BJ252" s="117"/>
      <c r="BK252" s="117"/>
    </row>
    <row r="253" spans="1:63" ht="12.75">
      <c r="A253" s="118"/>
      <c r="B253" s="119"/>
      <c r="C253" s="193" t="s">
        <v>1020</v>
      </c>
      <c r="D253" s="188"/>
      <c r="E253" s="161">
        <v>167.46</v>
      </c>
      <c r="F253" s="123"/>
      <c r="G253" s="124"/>
      <c r="H253" s="125"/>
      <c r="I253" s="120"/>
      <c r="J253" s="126"/>
      <c r="K253" s="120"/>
      <c r="M253" s="121" t="s">
        <v>1020</v>
      </c>
      <c r="O253" s="10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27" t="str">
        <f t="shared" si="8"/>
        <v>m.č. 112:8,49</v>
      </c>
      <c r="BE253" s="117"/>
      <c r="BF253" s="117"/>
      <c r="BG253" s="117"/>
      <c r="BH253" s="117"/>
      <c r="BI253" s="117"/>
      <c r="BJ253" s="117"/>
      <c r="BK253" s="117"/>
    </row>
    <row r="254" spans="1:63" ht="12.75">
      <c r="A254" s="118"/>
      <c r="B254" s="119"/>
      <c r="C254" s="193" t="s">
        <v>488</v>
      </c>
      <c r="D254" s="188"/>
      <c r="E254" s="161">
        <v>16.2</v>
      </c>
      <c r="F254" s="123"/>
      <c r="G254" s="124"/>
      <c r="H254" s="125"/>
      <c r="I254" s="120"/>
      <c r="J254" s="126"/>
      <c r="K254" s="120"/>
      <c r="M254" s="121" t="s">
        <v>488</v>
      </c>
      <c r="O254" s="10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27" t="str">
        <f t="shared" si="8"/>
        <v>m.č. 121 -m.č. 123:30,32+88,55+48,59</v>
      </c>
      <c r="BE254" s="117"/>
      <c r="BF254" s="117"/>
      <c r="BG254" s="117"/>
      <c r="BH254" s="117"/>
      <c r="BI254" s="117"/>
      <c r="BJ254" s="117"/>
      <c r="BK254" s="117"/>
    </row>
    <row r="255" spans="1:63" ht="12.75">
      <c r="A255" s="118"/>
      <c r="B255" s="119"/>
      <c r="C255" s="193" t="s">
        <v>495</v>
      </c>
      <c r="D255" s="188"/>
      <c r="E255" s="161">
        <v>237.99</v>
      </c>
      <c r="F255" s="123"/>
      <c r="G255" s="124"/>
      <c r="H255" s="125"/>
      <c r="I255" s="120"/>
      <c r="J255" s="126"/>
      <c r="K255" s="120"/>
      <c r="M255" s="121" t="s">
        <v>495</v>
      </c>
      <c r="O255" s="10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27" t="str">
        <f t="shared" si="8"/>
        <v>m.č. 125:6,0*2,7</v>
      </c>
      <c r="BE255" s="117"/>
      <c r="BF255" s="117"/>
      <c r="BG255" s="117"/>
      <c r="BH255" s="117"/>
      <c r="BI255" s="117"/>
      <c r="BJ255" s="117"/>
      <c r="BK255" s="117"/>
    </row>
    <row r="256" spans="1:63" ht="12.75">
      <c r="A256" s="118"/>
      <c r="B256" s="119"/>
      <c r="C256" s="187" t="s">
        <v>496</v>
      </c>
      <c r="D256" s="188"/>
      <c r="E256" s="122">
        <v>50</v>
      </c>
      <c r="F256" s="123"/>
      <c r="G256" s="124"/>
      <c r="H256" s="125"/>
      <c r="I256" s="120"/>
      <c r="J256" s="126"/>
      <c r="K256" s="120"/>
      <c r="M256" s="121" t="s">
        <v>496</v>
      </c>
      <c r="O256" s="10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27" t="str">
        <f t="shared" si="8"/>
        <v>Konec provozního součtu</v>
      </c>
      <c r="BE256" s="117"/>
      <c r="BF256" s="117"/>
      <c r="BG256" s="117"/>
      <c r="BH256" s="117"/>
      <c r="BI256" s="117"/>
      <c r="BJ256" s="117"/>
      <c r="BK256" s="117"/>
    </row>
    <row r="257" spans="1:63" ht="12.75">
      <c r="A257" s="128" t="s">
        <v>427</v>
      </c>
      <c r="B257" s="129" t="s">
        <v>456</v>
      </c>
      <c r="C257" s="130" t="s">
        <v>457</v>
      </c>
      <c r="D257" s="131"/>
      <c r="E257" s="132"/>
      <c r="F257" s="132"/>
      <c r="G257" s="133">
        <f>SUM(G135:G256)</f>
        <v>0</v>
      </c>
      <c r="H257" s="134"/>
      <c r="I257" s="135">
        <f>SUM(I135:I256)</f>
        <v>18.594496099999304</v>
      </c>
      <c r="J257" s="136"/>
      <c r="K257" s="135">
        <f>SUM(K135:K256)</f>
        <v>0</v>
      </c>
      <c r="O257" s="107"/>
      <c r="X257" s="137">
        <f>K257</f>
        <v>0</v>
      </c>
      <c r="Y257" s="137">
        <f>I257</f>
        <v>18.594496099999304</v>
      </c>
      <c r="Z257" s="138">
        <f>G257</f>
        <v>0</v>
      </c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39"/>
      <c r="BB257" s="139"/>
      <c r="BC257" s="139"/>
      <c r="BD257" s="139"/>
      <c r="BE257" s="139"/>
      <c r="BF257" s="139"/>
      <c r="BG257" s="117"/>
      <c r="BH257" s="117"/>
      <c r="BI257" s="117"/>
      <c r="BJ257" s="117"/>
      <c r="BK257" s="117"/>
    </row>
    <row r="258" spans="1:15" ht="14.25" customHeight="1">
      <c r="A258" s="97" t="s">
        <v>422</v>
      </c>
      <c r="B258" s="98" t="s">
        <v>497</v>
      </c>
      <c r="C258" s="99" t="s">
        <v>498</v>
      </c>
      <c r="D258" s="100"/>
      <c r="E258" s="101"/>
      <c r="F258" s="101"/>
      <c r="G258" s="102"/>
      <c r="H258" s="103"/>
      <c r="I258" s="104"/>
      <c r="J258" s="105"/>
      <c r="K258" s="106"/>
      <c r="O258" s="107"/>
    </row>
    <row r="259" spans="1:104" ht="12.75">
      <c r="A259" s="108">
        <v>60</v>
      </c>
      <c r="B259" s="109" t="s">
        <v>499</v>
      </c>
      <c r="C259" s="110" t="s">
        <v>500</v>
      </c>
      <c r="D259" s="111" t="s">
        <v>426</v>
      </c>
      <c r="E259" s="112">
        <v>176.25</v>
      </c>
      <c r="F259" s="113"/>
      <c r="G259" s="114">
        <f>E259*F259</f>
        <v>0</v>
      </c>
      <c r="H259" s="115">
        <v>0.017329999999987</v>
      </c>
      <c r="I259" s="116">
        <f>E259*H259</f>
        <v>3.054412499997709</v>
      </c>
      <c r="J259" s="115">
        <v>0</v>
      </c>
      <c r="K259" s="116">
        <f>E259*J259</f>
        <v>0</v>
      </c>
      <c r="O259" s="107"/>
      <c r="Z259" s="117"/>
      <c r="AA259" s="117">
        <v>1</v>
      </c>
      <c r="AB259" s="117">
        <v>1</v>
      </c>
      <c r="AC259" s="117">
        <v>1</v>
      </c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CA259" s="117">
        <v>1</v>
      </c>
      <c r="CB259" s="117">
        <v>1</v>
      </c>
      <c r="CZ259" s="70">
        <v>1</v>
      </c>
    </row>
    <row r="260" spans="1:63" ht="12.75">
      <c r="A260" s="118"/>
      <c r="B260" s="119"/>
      <c r="C260" s="187" t="s">
        <v>501</v>
      </c>
      <c r="D260" s="188"/>
      <c r="E260" s="122">
        <v>0</v>
      </c>
      <c r="F260" s="123"/>
      <c r="G260" s="124"/>
      <c r="H260" s="125"/>
      <c r="I260" s="120"/>
      <c r="J260" s="126"/>
      <c r="K260" s="120"/>
      <c r="M260" s="121" t="s">
        <v>501</v>
      </c>
      <c r="O260" s="10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27" t="str">
        <f aca="true" t="shared" si="9" ref="BD260:BD267">C259</f>
        <v>Podhoz sanační na bázi Románského vápna</v>
      </c>
      <c r="BE260" s="117"/>
      <c r="BF260" s="117"/>
      <c r="BG260" s="117"/>
      <c r="BH260" s="117"/>
      <c r="BI260" s="117"/>
      <c r="BJ260" s="117"/>
      <c r="BK260" s="117"/>
    </row>
    <row r="261" spans="1:63" ht="12.75">
      <c r="A261" s="118"/>
      <c r="B261" s="119"/>
      <c r="C261" s="187" t="s">
        <v>523</v>
      </c>
      <c r="D261" s="188"/>
      <c r="E261" s="122">
        <v>0</v>
      </c>
      <c r="F261" s="123"/>
      <c r="G261" s="124"/>
      <c r="H261" s="125"/>
      <c r="I261" s="120"/>
      <c r="J261" s="126"/>
      <c r="K261" s="120"/>
      <c r="M261" s="121" t="s">
        <v>523</v>
      </c>
      <c r="O261" s="10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27" t="str">
        <f t="shared" si="9"/>
        <v>OMÍTKY VNĚJŠÍ:</v>
      </c>
      <c r="BE261" s="117"/>
      <c r="BF261" s="117"/>
      <c r="BG261" s="117"/>
      <c r="BH261" s="117"/>
      <c r="BI261" s="117"/>
      <c r="BJ261" s="117"/>
      <c r="BK261" s="117"/>
    </row>
    <row r="262" spans="1:63" ht="12.75">
      <c r="A262" s="118"/>
      <c r="B262" s="119"/>
      <c r="C262" s="187" t="s">
        <v>1021</v>
      </c>
      <c r="D262" s="188"/>
      <c r="E262" s="122">
        <v>61.215</v>
      </c>
      <c r="F262" s="123"/>
      <c r="G262" s="124"/>
      <c r="H262" s="125"/>
      <c r="I262" s="120"/>
      <c r="J262" s="126"/>
      <c r="K262" s="120"/>
      <c r="M262" s="121" t="s">
        <v>1021</v>
      </c>
      <c r="O262" s="10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27" t="str">
        <f t="shared" si="9"/>
        <v>Uliční fasáda :</v>
      </c>
      <c r="BE262" s="117"/>
      <c r="BF262" s="117"/>
      <c r="BG262" s="117"/>
      <c r="BH262" s="117"/>
      <c r="BI262" s="117"/>
      <c r="BJ262" s="117"/>
      <c r="BK262" s="117"/>
    </row>
    <row r="263" spans="1:63" ht="12.75">
      <c r="A263" s="118"/>
      <c r="B263" s="119"/>
      <c r="C263" s="187" t="s">
        <v>1022</v>
      </c>
      <c r="D263" s="188"/>
      <c r="E263" s="122">
        <v>77.53</v>
      </c>
      <c r="F263" s="123"/>
      <c r="G263" s="124"/>
      <c r="H263" s="125"/>
      <c r="I263" s="120"/>
      <c r="J263" s="126"/>
      <c r="K263" s="120"/>
      <c r="M263" s="121" t="s">
        <v>1022</v>
      </c>
      <c r="O263" s="10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27" t="str">
        <f t="shared" si="9"/>
        <v xml:space="preserve"> (4,2*0,45)+(4,55*1,0)+(12,95*1,2)+(12,45*2,3)+(4,6*1,0)+(5,0*1,2)</v>
      </c>
      <c r="BE263" s="117"/>
      <c r="BF263" s="117"/>
      <c r="BG263" s="117"/>
      <c r="BH263" s="117"/>
      <c r="BI263" s="117"/>
      <c r="BJ263" s="117"/>
      <c r="BK263" s="117"/>
    </row>
    <row r="264" spans="1:63" ht="12.75">
      <c r="A264" s="118"/>
      <c r="B264" s="119"/>
      <c r="C264" s="187" t="s">
        <v>1023</v>
      </c>
      <c r="D264" s="188"/>
      <c r="E264" s="122">
        <v>10.575</v>
      </c>
      <c r="F264" s="123"/>
      <c r="G264" s="124"/>
      <c r="H264" s="125"/>
      <c r="I264" s="120"/>
      <c r="J264" s="126"/>
      <c r="K264" s="120"/>
      <c r="M264" s="121" t="s">
        <v>1023</v>
      </c>
      <c r="O264" s="10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27" t="str">
        <f t="shared" si="9"/>
        <v>(3,8*2,4)+(21,25*1,0)+(10,0*0,8)+(2,0*3,5)+(3,6*0,8)+(12,2*2,4)</v>
      </c>
      <c r="BE264" s="117"/>
      <c r="BF264" s="117"/>
      <c r="BG264" s="117"/>
      <c r="BH264" s="117"/>
      <c r="BI264" s="117"/>
      <c r="BJ264" s="117"/>
      <c r="BK264" s="117"/>
    </row>
    <row r="265" spans="1:63" ht="12.75">
      <c r="A265" s="118"/>
      <c r="B265" s="119"/>
      <c r="C265" s="187" t="s">
        <v>1024</v>
      </c>
      <c r="D265" s="188"/>
      <c r="E265" s="122">
        <v>0</v>
      </c>
      <c r="F265" s="123"/>
      <c r="G265" s="124"/>
      <c r="H265" s="125"/>
      <c r="I265" s="120"/>
      <c r="J265" s="126"/>
      <c r="K265" s="120"/>
      <c r="M265" s="121" t="s">
        <v>1024</v>
      </c>
      <c r="O265" s="10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27" t="str">
        <f t="shared" si="9"/>
        <v>(18,0*0,5)+(4,5*0,35)</v>
      </c>
      <c r="BE265" s="117"/>
      <c r="BF265" s="117"/>
      <c r="BG265" s="117"/>
      <c r="BH265" s="117"/>
      <c r="BI265" s="117"/>
      <c r="BJ265" s="117"/>
      <c r="BK265" s="117"/>
    </row>
    <row r="266" spans="1:63" ht="12.75">
      <c r="A266" s="118"/>
      <c r="B266" s="119"/>
      <c r="C266" s="187" t="s">
        <v>1025</v>
      </c>
      <c r="D266" s="188"/>
      <c r="E266" s="122">
        <v>14.41</v>
      </c>
      <c r="F266" s="123"/>
      <c r="G266" s="124"/>
      <c r="H266" s="125"/>
      <c r="I266" s="120"/>
      <c r="J266" s="126"/>
      <c r="K266" s="120"/>
      <c r="M266" s="121" t="s">
        <v>1025</v>
      </c>
      <c r="O266" s="10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27" t="str">
        <f t="shared" si="9"/>
        <v>dvoní fasáda :</v>
      </c>
      <c r="BE266" s="117"/>
      <c r="BF266" s="117"/>
      <c r="BG266" s="117"/>
      <c r="BH266" s="117"/>
      <c r="BI266" s="117"/>
      <c r="BJ266" s="117"/>
      <c r="BK266" s="117"/>
    </row>
    <row r="267" spans="1:63" ht="12.75">
      <c r="A267" s="118"/>
      <c r="B267" s="119"/>
      <c r="C267" s="187" t="s">
        <v>1026</v>
      </c>
      <c r="D267" s="188"/>
      <c r="E267" s="122">
        <v>12.52</v>
      </c>
      <c r="F267" s="123"/>
      <c r="G267" s="124"/>
      <c r="H267" s="125"/>
      <c r="I267" s="120"/>
      <c r="J267" s="126"/>
      <c r="K267" s="120"/>
      <c r="M267" s="121" t="s">
        <v>1026</v>
      </c>
      <c r="O267" s="10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27" t="str">
        <f t="shared" si="9"/>
        <v xml:space="preserve"> (3,75*1,2)+(12,2*0,55)+(1,3*0,3)+(1,3*0,45)+(1,35*1,0)+(1,25*0,7)</v>
      </c>
      <c r="BE267" s="117"/>
      <c r="BF267" s="117"/>
      <c r="BG267" s="117"/>
      <c r="BH267" s="117"/>
      <c r="BI267" s="117"/>
      <c r="BJ267" s="117"/>
      <c r="BK267" s="117"/>
    </row>
    <row r="268" spans="1:104" ht="12.75">
      <c r="A268" s="108">
        <v>61</v>
      </c>
      <c r="B268" s="109" t="s">
        <v>503</v>
      </c>
      <c r="C268" s="110" t="s">
        <v>504</v>
      </c>
      <c r="D268" s="111" t="s">
        <v>426</v>
      </c>
      <c r="E268" s="112">
        <v>176.25</v>
      </c>
      <c r="F268" s="113"/>
      <c r="G268" s="114">
        <f>E268*F268</f>
        <v>0</v>
      </c>
      <c r="H268" s="115">
        <v>0.0230999999999995</v>
      </c>
      <c r="I268" s="116">
        <f>E268*H268</f>
        <v>4.071374999999912</v>
      </c>
      <c r="J268" s="115">
        <v>0</v>
      </c>
      <c r="K268" s="116">
        <f>E268*J268</f>
        <v>0</v>
      </c>
      <c r="O268" s="107"/>
      <c r="Z268" s="117"/>
      <c r="AA268" s="117">
        <v>1</v>
      </c>
      <c r="AB268" s="117">
        <v>1</v>
      </c>
      <c r="AC268" s="117">
        <v>1</v>
      </c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CA268" s="117">
        <v>1</v>
      </c>
      <c r="CB268" s="117">
        <v>1</v>
      </c>
      <c r="CZ268" s="70">
        <v>1</v>
      </c>
    </row>
    <row r="269" spans="1:63" ht="12.75">
      <c r="A269" s="118"/>
      <c r="B269" s="119"/>
      <c r="C269" s="187" t="s">
        <v>501</v>
      </c>
      <c r="D269" s="188"/>
      <c r="E269" s="122">
        <v>0</v>
      </c>
      <c r="F269" s="123"/>
      <c r="G269" s="124"/>
      <c r="H269" s="125"/>
      <c r="I269" s="120"/>
      <c r="J269" s="126"/>
      <c r="K269" s="120"/>
      <c r="M269" s="121" t="s">
        <v>501</v>
      </c>
      <c r="O269" s="10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27" t="str">
        <f aca="true" t="shared" si="10" ref="BD269:BD276">C268</f>
        <v>Štuk vnější weberdur štuk trass, ručně, tl.3 mm</v>
      </c>
      <c r="BE269" s="117"/>
      <c r="BF269" s="117"/>
      <c r="BG269" s="117"/>
      <c r="BH269" s="117"/>
      <c r="BI269" s="117"/>
      <c r="BJ269" s="117"/>
      <c r="BK269" s="117"/>
    </row>
    <row r="270" spans="1:63" ht="12.75">
      <c r="A270" s="118"/>
      <c r="B270" s="119"/>
      <c r="C270" s="187" t="s">
        <v>523</v>
      </c>
      <c r="D270" s="188"/>
      <c r="E270" s="122">
        <v>0</v>
      </c>
      <c r="F270" s="123"/>
      <c r="G270" s="124"/>
      <c r="H270" s="125"/>
      <c r="I270" s="120"/>
      <c r="J270" s="126"/>
      <c r="K270" s="120"/>
      <c r="M270" s="121" t="s">
        <v>523</v>
      </c>
      <c r="O270" s="10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27" t="str">
        <f t="shared" si="10"/>
        <v>OMÍTKY VNĚJŠÍ:</v>
      </c>
      <c r="BE270" s="117"/>
      <c r="BF270" s="117"/>
      <c r="BG270" s="117"/>
      <c r="BH270" s="117"/>
      <c r="BI270" s="117"/>
      <c r="BJ270" s="117"/>
      <c r="BK270" s="117"/>
    </row>
    <row r="271" spans="1:63" ht="12.75">
      <c r="A271" s="118"/>
      <c r="B271" s="119"/>
      <c r="C271" s="187" t="s">
        <v>1021</v>
      </c>
      <c r="D271" s="188"/>
      <c r="E271" s="122">
        <v>61.215</v>
      </c>
      <c r="F271" s="123"/>
      <c r="G271" s="124"/>
      <c r="H271" s="125"/>
      <c r="I271" s="120"/>
      <c r="J271" s="126"/>
      <c r="K271" s="120"/>
      <c r="M271" s="121" t="s">
        <v>1021</v>
      </c>
      <c r="O271" s="10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27" t="str">
        <f t="shared" si="10"/>
        <v>Uliční fasáda :</v>
      </c>
      <c r="BE271" s="117"/>
      <c r="BF271" s="117"/>
      <c r="BG271" s="117"/>
      <c r="BH271" s="117"/>
      <c r="BI271" s="117"/>
      <c r="BJ271" s="117"/>
      <c r="BK271" s="117"/>
    </row>
    <row r="272" spans="1:63" ht="12.75">
      <c r="A272" s="118"/>
      <c r="B272" s="119"/>
      <c r="C272" s="187" t="s">
        <v>1022</v>
      </c>
      <c r="D272" s="188"/>
      <c r="E272" s="122">
        <v>77.53</v>
      </c>
      <c r="F272" s="123"/>
      <c r="G272" s="124"/>
      <c r="H272" s="125"/>
      <c r="I272" s="120"/>
      <c r="J272" s="126"/>
      <c r="K272" s="120"/>
      <c r="M272" s="121" t="s">
        <v>1022</v>
      </c>
      <c r="O272" s="10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27" t="str">
        <f t="shared" si="10"/>
        <v xml:space="preserve"> (4,2*0,45)+(4,55*1,0)+(12,95*1,2)+(12,45*2,3)+(4,6*1,0)+(5,0*1,2)</v>
      </c>
      <c r="BE272" s="117"/>
      <c r="BF272" s="117"/>
      <c r="BG272" s="117"/>
      <c r="BH272" s="117"/>
      <c r="BI272" s="117"/>
      <c r="BJ272" s="117"/>
      <c r="BK272" s="117"/>
    </row>
    <row r="273" spans="1:63" ht="12.75">
      <c r="A273" s="118"/>
      <c r="B273" s="119"/>
      <c r="C273" s="187" t="s">
        <v>1023</v>
      </c>
      <c r="D273" s="188"/>
      <c r="E273" s="122">
        <v>10.575</v>
      </c>
      <c r="F273" s="123"/>
      <c r="G273" s="124"/>
      <c r="H273" s="125"/>
      <c r="I273" s="120"/>
      <c r="J273" s="126"/>
      <c r="K273" s="120"/>
      <c r="M273" s="121" t="s">
        <v>1023</v>
      </c>
      <c r="O273" s="10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27" t="str">
        <f t="shared" si="10"/>
        <v>(3,8*2,4)+(21,25*1,0)+(10,0*0,8)+(2,0*3,5)+(3,6*0,8)+(12,2*2,4)</v>
      </c>
      <c r="BE273" s="117"/>
      <c r="BF273" s="117"/>
      <c r="BG273" s="117"/>
      <c r="BH273" s="117"/>
      <c r="BI273" s="117"/>
      <c r="BJ273" s="117"/>
      <c r="BK273" s="117"/>
    </row>
    <row r="274" spans="1:63" ht="12.75">
      <c r="A274" s="118"/>
      <c r="B274" s="119"/>
      <c r="C274" s="187" t="s">
        <v>1024</v>
      </c>
      <c r="D274" s="188"/>
      <c r="E274" s="122">
        <v>0</v>
      </c>
      <c r="F274" s="123"/>
      <c r="G274" s="124"/>
      <c r="H274" s="125"/>
      <c r="I274" s="120"/>
      <c r="J274" s="126"/>
      <c r="K274" s="120"/>
      <c r="M274" s="121" t="s">
        <v>1024</v>
      </c>
      <c r="O274" s="10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27" t="str">
        <f t="shared" si="10"/>
        <v>(18,0*0,5)+(4,5*0,35)</v>
      </c>
      <c r="BE274" s="117"/>
      <c r="BF274" s="117"/>
      <c r="BG274" s="117"/>
      <c r="BH274" s="117"/>
      <c r="BI274" s="117"/>
      <c r="BJ274" s="117"/>
      <c r="BK274" s="117"/>
    </row>
    <row r="275" spans="1:63" ht="12.75">
      <c r="A275" s="118"/>
      <c r="B275" s="119"/>
      <c r="C275" s="187" t="s">
        <v>1025</v>
      </c>
      <c r="D275" s="188"/>
      <c r="E275" s="122">
        <v>14.41</v>
      </c>
      <c r="F275" s="123"/>
      <c r="G275" s="124"/>
      <c r="H275" s="125"/>
      <c r="I275" s="120"/>
      <c r="J275" s="126"/>
      <c r="K275" s="120"/>
      <c r="M275" s="121" t="s">
        <v>1025</v>
      </c>
      <c r="O275" s="10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27" t="str">
        <f t="shared" si="10"/>
        <v>dvoní fasáda :</v>
      </c>
      <c r="BE275" s="117"/>
      <c r="BF275" s="117"/>
      <c r="BG275" s="117"/>
      <c r="BH275" s="117"/>
      <c r="BI275" s="117"/>
      <c r="BJ275" s="117"/>
      <c r="BK275" s="117"/>
    </row>
    <row r="276" spans="1:63" ht="12.75">
      <c r="A276" s="118"/>
      <c r="B276" s="119"/>
      <c r="C276" s="187" t="s">
        <v>1026</v>
      </c>
      <c r="D276" s="188"/>
      <c r="E276" s="122">
        <v>12.52</v>
      </c>
      <c r="F276" s="123"/>
      <c r="G276" s="124"/>
      <c r="H276" s="125"/>
      <c r="I276" s="120"/>
      <c r="J276" s="126"/>
      <c r="K276" s="120"/>
      <c r="M276" s="121" t="s">
        <v>1026</v>
      </c>
      <c r="O276" s="10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27" t="str">
        <f t="shared" si="10"/>
        <v xml:space="preserve"> (3,75*1,2)+(12,2*0,55)+(1,3*0,3)+(1,3*0,45)+(1,35*1,0)+(1,25*0,7)</v>
      </c>
      <c r="BE276" s="117"/>
      <c r="BF276" s="117"/>
      <c r="BG276" s="117"/>
      <c r="BH276" s="117"/>
      <c r="BI276" s="117"/>
      <c r="BJ276" s="117"/>
      <c r="BK276" s="117"/>
    </row>
    <row r="277" spans="1:104" ht="12.75">
      <c r="A277" s="108">
        <v>62</v>
      </c>
      <c r="B277" s="109" t="s">
        <v>477</v>
      </c>
      <c r="C277" s="110" t="s">
        <v>478</v>
      </c>
      <c r="D277" s="111" t="s">
        <v>426</v>
      </c>
      <c r="E277" s="112">
        <v>176.25</v>
      </c>
      <c r="F277" s="113"/>
      <c r="G277" s="114">
        <f>E277*F277</f>
        <v>0</v>
      </c>
      <c r="H277" s="115">
        <v>0.000499999999999723</v>
      </c>
      <c r="I277" s="116">
        <f>E277*H277</f>
        <v>0.08812499999995117</v>
      </c>
      <c r="J277" s="115">
        <v>0</v>
      </c>
      <c r="K277" s="116">
        <f>E277*J277</f>
        <v>0</v>
      </c>
      <c r="O277" s="107"/>
      <c r="Z277" s="117"/>
      <c r="AA277" s="117">
        <v>1</v>
      </c>
      <c r="AB277" s="117">
        <v>1</v>
      </c>
      <c r="AC277" s="117">
        <v>1</v>
      </c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CA277" s="117">
        <v>1</v>
      </c>
      <c r="CB277" s="117">
        <v>1</v>
      </c>
      <c r="CZ277" s="70">
        <v>1</v>
      </c>
    </row>
    <row r="278" spans="1:63" ht="12.75">
      <c r="A278" s="118"/>
      <c r="B278" s="119"/>
      <c r="C278" s="190" t="s">
        <v>479</v>
      </c>
      <c r="D278" s="191"/>
      <c r="E278" s="191"/>
      <c r="F278" s="191"/>
      <c r="G278" s="192"/>
      <c r="I278" s="120"/>
      <c r="K278" s="120"/>
      <c r="L278" s="121" t="s">
        <v>479</v>
      </c>
      <c r="O278" s="10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</row>
    <row r="279" spans="1:63" ht="12.75">
      <c r="A279" s="118"/>
      <c r="B279" s="119"/>
      <c r="C279" s="187" t="s">
        <v>501</v>
      </c>
      <c r="D279" s="188"/>
      <c r="E279" s="122">
        <v>0</v>
      </c>
      <c r="F279" s="123"/>
      <c r="G279" s="124"/>
      <c r="H279" s="125"/>
      <c r="I279" s="120"/>
      <c r="J279" s="126"/>
      <c r="K279" s="120"/>
      <c r="M279" s="121" t="s">
        <v>501</v>
      </c>
      <c r="O279" s="10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27" t="str">
        <f aca="true" t="shared" si="11" ref="BD279:BD286">C278</f>
        <v>druhá vrstva</v>
      </c>
      <c r="BE279" s="117"/>
      <c r="BF279" s="117"/>
      <c r="BG279" s="117"/>
      <c r="BH279" s="117"/>
      <c r="BI279" s="117"/>
      <c r="BJ279" s="117"/>
      <c r="BK279" s="117"/>
    </row>
    <row r="280" spans="1:63" ht="12.75">
      <c r="A280" s="118"/>
      <c r="B280" s="119"/>
      <c r="C280" s="187" t="s">
        <v>523</v>
      </c>
      <c r="D280" s="188"/>
      <c r="E280" s="122">
        <v>0</v>
      </c>
      <c r="F280" s="123"/>
      <c r="G280" s="124"/>
      <c r="H280" s="125"/>
      <c r="I280" s="120"/>
      <c r="J280" s="126"/>
      <c r="K280" s="120"/>
      <c r="M280" s="121" t="s">
        <v>523</v>
      </c>
      <c r="O280" s="10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27" t="str">
        <f t="shared" si="11"/>
        <v>OMÍTKY VNĚJŠÍ:</v>
      </c>
      <c r="BE280" s="117"/>
      <c r="BF280" s="117"/>
      <c r="BG280" s="117"/>
      <c r="BH280" s="117"/>
      <c r="BI280" s="117"/>
      <c r="BJ280" s="117"/>
      <c r="BK280" s="117"/>
    </row>
    <row r="281" spans="1:63" ht="12.75">
      <c r="A281" s="118"/>
      <c r="B281" s="119"/>
      <c r="C281" s="187" t="s">
        <v>1021</v>
      </c>
      <c r="D281" s="188"/>
      <c r="E281" s="122">
        <v>61.215</v>
      </c>
      <c r="F281" s="123"/>
      <c r="G281" s="124"/>
      <c r="H281" s="125"/>
      <c r="I281" s="120"/>
      <c r="J281" s="126"/>
      <c r="K281" s="120"/>
      <c r="M281" s="121" t="s">
        <v>1021</v>
      </c>
      <c r="O281" s="10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27" t="str">
        <f t="shared" si="11"/>
        <v>Uliční fasáda :</v>
      </c>
      <c r="BE281" s="117"/>
      <c r="BF281" s="117"/>
      <c r="BG281" s="117"/>
      <c r="BH281" s="117"/>
      <c r="BI281" s="117"/>
      <c r="BJ281" s="117"/>
      <c r="BK281" s="117"/>
    </row>
    <row r="282" spans="1:63" ht="12.75">
      <c r="A282" s="118"/>
      <c r="B282" s="119"/>
      <c r="C282" s="187" t="s">
        <v>1022</v>
      </c>
      <c r="D282" s="188"/>
      <c r="E282" s="122">
        <v>77.53</v>
      </c>
      <c r="F282" s="123"/>
      <c r="G282" s="124"/>
      <c r="H282" s="125"/>
      <c r="I282" s="120"/>
      <c r="J282" s="126"/>
      <c r="K282" s="120"/>
      <c r="M282" s="121" t="s">
        <v>1022</v>
      </c>
      <c r="O282" s="10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27" t="str">
        <f t="shared" si="11"/>
        <v xml:space="preserve"> (4,2*0,45)+(4,55*1,0)+(12,95*1,2)+(12,45*2,3)+(4,6*1,0)+(5,0*1,2)</v>
      </c>
      <c r="BE282" s="117"/>
      <c r="BF282" s="117"/>
      <c r="BG282" s="117"/>
      <c r="BH282" s="117"/>
      <c r="BI282" s="117"/>
      <c r="BJ282" s="117"/>
      <c r="BK282" s="117"/>
    </row>
    <row r="283" spans="1:63" ht="12.75">
      <c r="A283" s="118"/>
      <c r="B283" s="119"/>
      <c r="C283" s="187" t="s">
        <v>1023</v>
      </c>
      <c r="D283" s="188"/>
      <c r="E283" s="122">
        <v>10.575</v>
      </c>
      <c r="F283" s="123"/>
      <c r="G283" s="124"/>
      <c r="H283" s="125"/>
      <c r="I283" s="120"/>
      <c r="J283" s="126"/>
      <c r="K283" s="120"/>
      <c r="M283" s="121" t="s">
        <v>1023</v>
      </c>
      <c r="O283" s="10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27" t="str">
        <f t="shared" si="11"/>
        <v>(3,8*2,4)+(21,25*1,0)+(10,0*0,8)+(2,0*3,5)+(3,6*0,8)+(12,2*2,4)</v>
      </c>
      <c r="BE283" s="117"/>
      <c r="BF283" s="117"/>
      <c r="BG283" s="117"/>
      <c r="BH283" s="117"/>
      <c r="BI283" s="117"/>
      <c r="BJ283" s="117"/>
      <c r="BK283" s="117"/>
    </row>
    <row r="284" spans="1:63" ht="12.75">
      <c r="A284" s="118"/>
      <c r="B284" s="119"/>
      <c r="C284" s="187" t="s">
        <v>1024</v>
      </c>
      <c r="D284" s="188"/>
      <c r="E284" s="122">
        <v>0</v>
      </c>
      <c r="F284" s="123"/>
      <c r="G284" s="124"/>
      <c r="H284" s="125"/>
      <c r="I284" s="120"/>
      <c r="J284" s="126"/>
      <c r="K284" s="120"/>
      <c r="M284" s="121" t="s">
        <v>1024</v>
      </c>
      <c r="O284" s="10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27" t="str">
        <f t="shared" si="11"/>
        <v>(18,0*0,5)+(4,5*0,35)</v>
      </c>
      <c r="BE284" s="117"/>
      <c r="BF284" s="117"/>
      <c r="BG284" s="117"/>
      <c r="BH284" s="117"/>
      <c r="BI284" s="117"/>
      <c r="BJ284" s="117"/>
      <c r="BK284" s="117"/>
    </row>
    <row r="285" spans="1:63" ht="12.75">
      <c r="A285" s="118"/>
      <c r="B285" s="119"/>
      <c r="C285" s="187" t="s">
        <v>1025</v>
      </c>
      <c r="D285" s="188"/>
      <c r="E285" s="122">
        <v>14.41</v>
      </c>
      <c r="F285" s="123"/>
      <c r="G285" s="124"/>
      <c r="H285" s="125"/>
      <c r="I285" s="120"/>
      <c r="J285" s="126"/>
      <c r="K285" s="120"/>
      <c r="M285" s="121" t="s">
        <v>1025</v>
      </c>
      <c r="O285" s="10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27" t="str">
        <f t="shared" si="11"/>
        <v>dvoní fasáda :</v>
      </c>
      <c r="BE285" s="117"/>
      <c r="BF285" s="117"/>
      <c r="BG285" s="117"/>
      <c r="BH285" s="117"/>
      <c r="BI285" s="117"/>
      <c r="BJ285" s="117"/>
      <c r="BK285" s="117"/>
    </row>
    <row r="286" spans="1:63" ht="12.75">
      <c r="A286" s="118"/>
      <c r="B286" s="119"/>
      <c r="C286" s="187" t="s">
        <v>1026</v>
      </c>
      <c r="D286" s="188"/>
      <c r="E286" s="122">
        <v>12.52</v>
      </c>
      <c r="F286" s="123"/>
      <c r="G286" s="124"/>
      <c r="H286" s="125"/>
      <c r="I286" s="120"/>
      <c r="J286" s="126"/>
      <c r="K286" s="120"/>
      <c r="M286" s="121" t="s">
        <v>1026</v>
      </c>
      <c r="O286" s="10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27" t="str">
        <f t="shared" si="11"/>
        <v xml:space="preserve"> (3,75*1,2)+(12,2*0,55)+(1,3*0,3)+(1,3*0,45)+(1,35*1,0)+(1,25*0,7)</v>
      </c>
      <c r="BE286" s="117"/>
      <c r="BF286" s="117"/>
      <c r="BG286" s="117"/>
      <c r="BH286" s="117"/>
      <c r="BI286" s="117"/>
      <c r="BJ286" s="117"/>
      <c r="BK286" s="117"/>
    </row>
    <row r="287" spans="1:104" ht="12.75">
      <c r="A287" s="108">
        <v>63</v>
      </c>
      <c r="B287" s="109" t="s">
        <v>477</v>
      </c>
      <c r="C287" s="110" t="s">
        <v>478</v>
      </c>
      <c r="D287" s="111" t="s">
        <v>426</v>
      </c>
      <c r="E287" s="112">
        <v>176.25</v>
      </c>
      <c r="F287" s="113"/>
      <c r="G287" s="114">
        <f>E287*F287</f>
        <v>0</v>
      </c>
      <c r="H287" s="115">
        <v>0.000499999999999723</v>
      </c>
      <c r="I287" s="116">
        <f>E287*H287</f>
        <v>0.08812499999995117</v>
      </c>
      <c r="J287" s="115">
        <v>0</v>
      </c>
      <c r="K287" s="116">
        <f>E287*J287</f>
        <v>0</v>
      </c>
      <c r="O287" s="107"/>
      <c r="Z287" s="117"/>
      <c r="AA287" s="117">
        <v>1</v>
      </c>
      <c r="AB287" s="117">
        <v>1</v>
      </c>
      <c r="AC287" s="117">
        <v>1</v>
      </c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CA287" s="117">
        <v>1</v>
      </c>
      <c r="CB287" s="117">
        <v>1</v>
      </c>
      <c r="CZ287" s="70">
        <v>1</v>
      </c>
    </row>
    <row r="288" spans="1:63" ht="12.75">
      <c r="A288" s="118"/>
      <c r="B288" s="119"/>
      <c r="C288" s="190" t="s">
        <v>480</v>
      </c>
      <c r="D288" s="191"/>
      <c r="E288" s="191"/>
      <c r="F288" s="191"/>
      <c r="G288" s="192"/>
      <c r="I288" s="120"/>
      <c r="K288" s="120"/>
      <c r="L288" s="121" t="s">
        <v>480</v>
      </c>
      <c r="O288" s="10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</row>
    <row r="289" spans="1:63" ht="12.75">
      <c r="A289" s="118"/>
      <c r="B289" s="119"/>
      <c r="C289" s="187" t="s">
        <v>501</v>
      </c>
      <c r="D289" s="188"/>
      <c r="E289" s="122">
        <v>0</v>
      </c>
      <c r="F289" s="123"/>
      <c r="G289" s="124"/>
      <c r="H289" s="125"/>
      <c r="I289" s="120"/>
      <c r="J289" s="126"/>
      <c r="K289" s="120"/>
      <c r="M289" s="121" t="s">
        <v>501</v>
      </c>
      <c r="O289" s="10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27" t="str">
        <f aca="true" t="shared" si="12" ref="BD289:BD296">C288</f>
        <v>první vrstva</v>
      </c>
      <c r="BE289" s="117"/>
      <c r="BF289" s="117"/>
      <c r="BG289" s="117"/>
      <c r="BH289" s="117"/>
      <c r="BI289" s="117"/>
      <c r="BJ289" s="117"/>
      <c r="BK289" s="117"/>
    </row>
    <row r="290" spans="1:63" ht="12.75">
      <c r="A290" s="118"/>
      <c r="B290" s="119"/>
      <c r="C290" s="187" t="s">
        <v>523</v>
      </c>
      <c r="D290" s="188"/>
      <c r="E290" s="122">
        <v>0</v>
      </c>
      <c r="F290" s="123"/>
      <c r="G290" s="124"/>
      <c r="H290" s="125"/>
      <c r="I290" s="120"/>
      <c r="J290" s="126"/>
      <c r="K290" s="120"/>
      <c r="M290" s="121" t="s">
        <v>523</v>
      </c>
      <c r="O290" s="10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27" t="str">
        <f t="shared" si="12"/>
        <v>OMÍTKY VNĚJŠÍ:</v>
      </c>
      <c r="BE290" s="117"/>
      <c r="BF290" s="117"/>
      <c r="BG290" s="117"/>
      <c r="BH290" s="117"/>
      <c r="BI290" s="117"/>
      <c r="BJ290" s="117"/>
      <c r="BK290" s="117"/>
    </row>
    <row r="291" spans="1:63" ht="12.75">
      <c r="A291" s="118"/>
      <c r="B291" s="119"/>
      <c r="C291" s="187" t="s">
        <v>1021</v>
      </c>
      <c r="D291" s="188"/>
      <c r="E291" s="122">
        <v>61.215</v>
      </c>
      <c r="F291" s="123"/>
      <c r="G291" s="124"/>
      <c r="H291" s="125"/>
      <c r="I291" s="120"/>
      <c r="J291" s="126"/>
      <c r="K291" s="120"/>
      <c r="M291" s="121" t="s">
        <v>1021</v>
      </c>
      <c r="O291" s="10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27" t="str">
        <f t="shared" si="12"/>
        <v>Uliční fasáda :</v>
      </c>
      <c r="BE291" s="117"/>
      <c r="BF291" s="117"/>
      <c r="BG291" s="117"/>
      <c r="BH291" s="117"/>
      <c r="BI291" s="117"/>
      <c r="BJ291" s="117"/>
      <c r="BK291" s="117"/>
    </row>
    <row r="292" spans="1:63" ht="12.75">
      <c r="A292" s="118"/>
      <c r="B292" s="119"/>
      <c r="C292" s="187" t="s">
        <v>1022</v>
      </c>
      <c r="D292" s="188"/>
      <c r="E292" s="122">
        <v>77.53</v>
      </c>
      <c r="F292" s="123"/>
      <c r="G292" s="124"/>
      <c r="H292" s="125"/>
      <c r="I292" s="120"/>
      <c r="J292" s="126"/>
      <c r="K292" s="120"/>
      <c r="M292" s="121" t="s">
        <v>1022</v>
      </c>
      <c r="O292" s="10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27" t="str">
        <f t="shared" si="12"/>
        <v xml:space="preserve"> (4,2*0,45)+(4,55*1,0)+(12,95*1,2)+(12,45*2,3)+(4,6*1,0)+(5,0*1,2)</v>
      </c>
      <c r="BE292" s="117"/>
      <c r="BF292" s="117"/>
      <c r="BG292" s="117"/>
      <c r="BH292" s="117"/>
      <c r="BI292" s="117"/>
      <c r="BJ292" s="117"/>
      <c r="BK292" s="117"/>
    </row>
    <row r="293" spans="1:63" ht="12.75">
      <c r="A293" s="118"/>
      <c r="B293" s="119"/>
      <c r="C293" s="187" t="s">
        <v>1023</v>
      </c>
      <c r="D293" s="188"/>
      <c r="E293" s="122">
        <v>10.575</v>
      </c>
      <c r="F293" s="123"/>
      <c r="G293" s="124"/>
      <c r="H293" s="125"/>
      <c r="I293" s="120"/>
      <c r="J293" s="126"/>
      <c r="K293" s="120"/>
      <c r="M293" s="121" t="s">
        <v>1023</v>
      </c>
      <c r="O293" s="10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27" t="str">
        <f t="shared" si="12"/>
        <v>(3,8*2,4)+(21,25*1,0)+(10,0*0,8)+(2,0*3,5)+(3,6*0,8)+(12,2*2,4)</v>
      </c>
      <c r="BE293" s="117"/>
      <c r="BF293" s="117"/>
      <c r="BG293" s="117"/>
      <c r="BH293" s="117"/>
      <c r="BI293" s="117"/>
      <c r="BJ293" s="117"/>
      <c r="BK293" s="117"/>
    </row>
    <row r="294" spans="1:63" ht="12.75">
      <c r="A294" s="118"/>
      <c r="B294" s="119"/>
      <c r="C294" s="187" t="s">
        <v>1024</v>
      </c>
      <c r="D294" s="188"/>
      <c r="E294" s="122">
        <v>0</v>
      </c>
      <c r="F294" s="123"/>
      <c r="G294" s="124"/>
      <c r="H294" s="125"/>
      <c r="I294" s="120"/>
      <c r="J294" s="126"/>
      <c r="K294" s="120"/>
      <c r="M294" s="121" t="s">
        <v>1024</v>
      </c>
      <c r="O294" s="10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27" t="str">
        <f t="shared" si="12"/>
        <v>(18,0*0,5)+(4,5*0,35)</v>
      </c>
      <c r="BE294" s="117"/>
      <c r="BF294" s="117"/>
      <c r="BG294" s="117"/>
      <c r="BH294" s="117"/>
      <c r="BI294" s="117"/>
      <c r="BJ294" s="117"/>
      <c r="BK294" s="117"/>
    </row>
    <row r="295" spans="1:63" ht="12.75">
      <c r="A295" s="118"/>
      <c r="B295" s="119"/>
      <c r="C295" s="187" t="s">
        <v>1025</v>
      </c>
      <c r="D295" s="188"/>
      <c r="E295" s="122">
        <v>14.41</v>
      </c>
      <c r="F295" s="123"/>
      <c r="G295" s="124"/>
      <c r="H295" s="125"/>
      <c r="I295" s="120"/>
      <c r="J295" s="126"/>
      <c r="K295" s="120"/>
      <c r="M295" s="121" t="s">
        <v>1025</v>
      </c>
      <c r="O295" s="10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27" t="str">
        <f t="shared" si="12"/>
        <v>dvoní fasáda :</v>
      </c>
      <c r="BE295" s="117"/>
      <c r="BF295" s="117"/>
      <c r="BG295" s="117"/>
      <c r="BH295" s="117"/>
      <c r="BI295" s="117"/>
      <c r="BJ295" s="117"/>
      <c r="BK295" s="117"/>
    </row>
    <row r="296" spans="1:63" ht="12.75">
      <c r="A296" s="118"/>
      <c r="B296" s="119"/>
      <c r="C296" s="187" t="s">
        <v>1026</v>
      </c>
      <c r="D296" s="188"/>
      <c r="E296" s="122">
        <v>12.52</v>
      </c>
      <c r="F296" s="123"/>
      <c r="G296" s="124"/>
      <c r="H296" s="125"/>
      <c r="I296" s="120"/>
      <c r="J296" s="126"/>
      <c r="K296" s="120"/>
      <c r="M296" s="121" t="s">
        <v>1026</v>
      </c>
      <c r="O296" s="10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27" t="str">
        <f t="shared" si="12"/>
        <v xml:space="preserve"> (3,75*1,2)+(12,2*0,55)+(1,3*0,3)+(1,3*0,45)+(1,35*1,0)+(1,25*0,7)</v>
      </c>
      <c r="BE296" s="117"/>
      <c r="BF296" s="117"/>
      <c r="BG296" s="117"/>
      <c r="BH296" s="117"/>
      <c r="BI296" s="117"/>
      <c r="BJ296" s="117"/>
      <c r="BK296" s="117"/>
    </row>
    <row r="297" spans="1:104" ht="12.75">
      <c r="A297" s="108">
        <v>64</v>
      </c>
      <c r="B297" s="109" t="s">
        <v>505</v>
      </c>
      <c r="C297" s="110" t="s">
        <v>506</v>
      </c>
      <c r="D297" s="111" t="s">
        <v>426</v>
      </c>
      <c r="E297" s="112">
        <v>176.25</v>
      </c>
      <c r="F297" s="113"/>
      <c r="G297" s="114">
        <f>E297*F297</f>
        <v>0</v>
      </c>
      <c r="H297" s="115">
        <v>0.012590000000003</v>
      </c>
      <c r="I297" s="116">
        <f>E297*H297</f>
        <v>2.218987500000529</v>
      </c>
      <c r="J297" s="115">
        <v>0</v>
      </c>
      <c r="K297" s="116">
        <f>E297*J297</f>
        <v>0</v>
      </c>
      <c r="O297" s="107"/>
      <c r="Z297" s="117"/>
      <c r="AA297" s="117">
        <v>1</v>
      </c>
      <c r="AB297" s="117">
        <v>1</v>
      </c>
      <c r="AC297" s="117">
        <v>1</v>
      </c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CA297" s="117">
        <v>1</v>
      </c>
      <c r="CB297" s="117">
        <v>1</v>
      </c>
      <c r="CZ297" s="70">
        <v>1</v>
      </c>
    </row>
    <row r="298" spans="1:63" ht="21">
      <c r="A298" s="118"/>
      <c r="B298" s="119"/>
      <c r="C298" s="190" t="s">
        <v>507</v>
      </c>
      <c r="D298" s="191"/>
      <c r="E298" s="191"/>
      <c r="F298" s="191"/>
      <c r="G298" s="192"/>
      <c r="I298" s="120"/>
      <c r="K298" s="120"/>
      <c r="L298" s="121" t="s">
        <v>507</v>
      </c>
      <c r="O298" s="10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</row>
    <row r="299" spans="1:63" ht="39.6">
      <c r="A299" s="118"/>
      <c r="B299" s="119"/>
      <c r="C299" s="187" t="s">
        <v>501</v>
      </c>
      <c r="D299" s="188"/>
      <c r="E299" s="122">
        <v>0</v>
      </c>
      <c r="F299" s="123"/>
      <c r="G299" s="124"/>
      <c r="H299" s="125"/>
      <c r="I299" s="120"/>
      <c r="J299" s="126"/>
      <c r="K299" s="120"/>
      <c r="M299" s="121" t="s">
        <v>501</v>
      </c>
      <c r="O299" s="10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27" t="str">
        <f aca="true" t="shared" si="13" ref="BD299:BD306">C298</f>
        <v>omítková směs na bázi románského vápna s dodatkem stabilizovaného vápna, kvarcitového písku a speciálních aditiv, která obsahuje velké množství difuzně otevřených mikropórů</v>
      </c>
      <c r="BE299" s="117"/>
      <c r="BF299" s="117"/>
      <c r="BG299" s="117"/>
      <c r="BH299" s="117"/>
      <c r="BI299" s="117"/>
      <c r="BJ299" s="117"/>
      <c r="BK299" s="117"/>
    </row>
    <row r="300" spans="1:63" ht="12.75">
      <c r="A300" s="118"/>
      <c r="B300" s="119"/>
      <c r="C300" s="187" t="s">
        <v>523</v>
      </c>
      <c r="D300" s="188"/>
      <c r="E300" s="122">
        <v>0</v>
      </c>
      <c r="F300" s="123"/>
      <c r="G300" s="124"/>
      <c r="H300" s="125"/>
      <c r="I300" s="120"/>
      <c r="J300" s="126"/>
      <c r="K300" s="120"/>
      <c r="M300" s="121" t="s">
        <v>523</v>
      </c>
      <c r="O300" s="10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27" t="str">
        <f t="shared" si="13"/>
        <v>OMÍTKY VNĚJŠÍ:</v>
      </c>
      <c r="BE300" s="117"/>
      <c r="BF300" s="117"/>
      <c r="BG300" s="117"/>
      <c r="BH300" s="117"/>
      <c r="BI300" s="117"/>
      <c r="BJ300" s="117"/>
      <c r="BK300" s="117"/>
    </row>
    <row r="301" spans="1:63" ht="12.75">
      <c r="A301" s="118"/>
      <c r="B301" s="119"/>
      <c r="C301" s="187" t="s">
        <v>1021</v>
      </c>
      <c r="D301" s="188"/>
      <c r="E301" s="122">
        <v>61.215</v>
      </c>
      <c r="F301" s="123"/>
      <c r="G301" s="124"/>
      <c r="H301" s="125"/>
      <c r="I301" s="120"/>
      <c r="J301" s="126"/>
      <c r="K301" s="120"/>
      <c r="M301" s="121" t="s">
        <v>1021</v>
      </c>
      <c r="O301" s="10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27" t="str">
        <f t="shared" si="13"/>
        <v>Uliční fasáda :</v>
      </c>
      <c r="BE301" s="117"/>
      <c r="BF301" s="117"/>
      <c r="BG301" s="117"/>
      <c r="BH301" s="117"/>
      <c r="BI301" s="117"/>
      <c r="BJ301" s="117"/>
      <c r="BK301" s="117"/>
    </row>
    <row r="302" spans="1:63" ht="12.75">
      <c r="A302" s="118"/>
      <c r="B302" s="119"/>
      <c r="C302" s="187" t="s">
        <v>1022</v>
      </c>
      <c r="D302" s="188"/>
      <c r="E302" s="122">
        <v>77.53</v>
      </c>
      <c r="F302" s="123"/>
      <c r="G302" s="124"/>
      <c r="H302" s="125"/>
      <c r="I302" s="120"/>
      <c r="J302" s="126"/>
      <c r="K302" s="120"/>
      <c r="M302" s="121" t="s">
        <v>1022</v>
      </c>
      <c r="O302" s="10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27" t="str">
        <f t="shared" si="13"/>
        <v xml:space="preserve"> (4,2*0,45)+(4,55*1,0)+(12,95*1,2)+(12,45*2,3)+(4,6*1,0)+(5,0*1,2)</v>
      </c>
      <c r="BE302" s="117"/>
      <c r="BF302" s="117"/>
      <c r="BG302" s="117"/>
      <c r="BH302" s="117"/>
      <c r="BI302" s="117"/>
      <c r="BJ302" s="117"/>
      <c r="BK302" s="117"/>
    </row>
    <row r="303" spans="1:63" ht="12.75">
      <c r="A303" s="118"/>
      <c r="B303" s="119"/>
      <c r="C303" s="187" t="s">
        <v>1023</v>
      </c>
      <c r="D303" s="188"/>
      <c r="E303" s="122">
        <v>10.575</v>
      </c>
      <c r="F303" s="123"/>
      <c r="G303" s="124"/>
      <c r="H303" s="125"/>
      <c r="I303" s="120"/>
      <c r="J303" s="126"/>
      <c r="K303" s="120"/>
      <c r="M303" s="121" t="s">
        <v>1023</v>
      </c>
      <c r="O303" s="10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27" t="str">
        <f t="shared" si="13"/>
        <v>(3,8*2,4)+(21,25*1,0)+(10,0*0,8)+(2,0*3,5)+(3,6*0,8)+(12,2*2,4)</v>
      </c>
      <c r="BE303" s="117"/>
      <c r="BF303" s="117"/>
      <c r="BG303" s="117"/>
      <c r="BH303" s="117"/>
      <c r="BI303" s="117"/>
      <c r="BJ303" s="117"/>
      <c r="BK303" s="117"/>
    </row>
    <row r="304" spans="1:63" ht="12.75">
      <c r="A304" s="118"/>
      <c r="B304" s="119"/>
      <c r="C304" s="187" t="s">
        <v>1024</v>
      </c>
      <c r="D304" s="188"/>
      <c r="E304" s="122">
        <v>0</v>
      </c>
      <c r="F304" s="123"/>
      <c r="G304" s="124"/>
      <c r="H304" s="125"/>
      <c r="I304" s="120"/>
      <c r="J304" s="126"/>
      <c r="K304" s="120"/>
      <c r="M304" s="121" t="s">
        <v>1024</v>
      </c>
      <c r="O304" s="10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27" t="str">
        <f t="shared" si="13"/>
        <v>(18,0*0,5)+(4,5*0,35)</v>
      </c>
      <c r="BE304" s="117"/>
      <c r="BF304" s="117"/>
      <c r="BG304" s="117"/>
      <c r="BH304" s="117"/>
      <c r="BI304" s="117"/>
      <c r="BJ304" s="117"/>
      <c r="BK304" s="117"/>
    </row>
    <row r="305" spans="1:63" ht="12.75">
      <c r="A305" s="118"/>
      <c r="B305" s="119"/>
      <c r="C305" s="187" t="s">
        <v>1025</v>
      </c>
      <c r="D305" s="188"/>
      <c r="E305" s="122">
        <v>14.41</v>
      </c>
      <c r="F305" s="123"/>
      <c r="G305" s="124"/>
      <c r="H305" s="125"/>
      <c r="I305" s="120"/>
      <c r="J305" s="126"/>
      <c r="K305" s="120"/>
      <c r="M305" s="121" t="s">
        <v>1025</v>
      </c>
      <c r="O305" s="10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27" t="str">
        <f t="shared" si="13"/>
        <v>dvoní fasáda :</v>
      </c>
      <c r="BE305" s="117"/>
      <c r="BF305" s="117"/>
      <c r="BG305" s="117"/>
      <c r="BH305" s="117"/>
      <c r="BI305" s="117"/>
      <c r="BJ305" s="117"/>
      <c r="BK305" s="117"/>
    </row>
    <row r="306" spans="1:63" ht="12.75">
      <c r="A306" s="118"/>
      <c r="B306" s="119"/>
      <c r="C306" s="187" t="s">
        <v>1026</v>
      </c>
      <c r="D306" s="188"/>
      <c r="E306" s="122">
        <v>12.52</v>
      </c>
      <c r="F306" s="123"/>
      <c r="G306" s="124"/>
      <c r="H306" s="125"/>
      <c r="I306" s="120"/>
      <c r="J306" s="126"/>
      <c r="K306" s="120"/>
      <c r="M306" s="121" t="s">
        <v>1026</v>
      </c>
      <c r="O306" s="10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27" t="str">
        <f t="shared" si="13"/>
        <v xml:space="preserve"> (3,75*1,2)+(12,2*0,55)+(1,3*0,3)+(1,3*0,45)+(1,35*1,0)+(1,25*0,7)</v>
      </c>
      <c r="BE306" s="117"/>
      <c r="BF306" s="117"/>
      <c r="BG306" s="117"/>
      <c r="BH306" s="117"/>
      <c r="BI306" s="117"/>
      <c r="BJ306" s="117"/>
      <c r="BK306" s="117"/>
    </row>
    <row r="307" spans="1:63" ht="12.75">
      <c r="A307" s="128" t="s">
        <v>427</v>
      </c>
      <c r="B307" s="129" t="s">
        <v>497</v>
      </c>
      <c r="C307" s="130" t="s">
        <v>498</v>
      </c>
      <c r="D307" s="131"/>
      <c r="E307" s="132"/>
      <c r="F307" s="132"/>
      <c r="G307" s="133">
        <f>SUM(G258:G306)</f>
        <v>0</v>
      </c>
      <c r="H307" s="134"/>
      <c r="I307" s="135">
        <f>SUM(I258:I306)</f>
        <v>9.521024999998051</v>
      </c>
      <c r="J307" s="136"/>
      <c r="K307" s="135">
        <f>SUM(K258:K306)</f>
        <v>0</v>
      </c>
      <c r="O307" s="107"/>
      <c r="X307" s="137">
        <f>K307</f>
        <v>0</v>
      </c>
      <c r="Y307" s="137">
        <f>I307</f>
        <v>9.521024999998051</v>
      </c>
      <c r="Z307" s="138">
        <f>G307</f>
        <v>0</v>
      </c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39"/>
      <c r="BB307" s="139"/>
      <c r="BC307" s="139"/>
      <c r="BD307" s="139"/>
      <c r="BE307" s="139"/>
      <c r="BF307" s="139"/>
      <c r="BG307" s="117"/>
      <c r="BH307" s="117"/>
      <c r="BI307" s="117"/>
      <c r="BJ307" s="117"/>
      <c r="BK307" s="117"/>
    </row>
    <row r="308" spans="1:15" ht="14.25" customHeight="1">
      <c r="A308" s="97" t="s">
        <v>422</v>
      </c>
      <c r="B308" s="98" t="s">
        <v>1027</v>
      </c>
      <c r="C308" s="99" t="s">
        <v>1028</v>
      </c>
      <c r="D308" s="100"/>
      <c r="E308" s="101"/>
      <c r="F308" s="101"/>
      <c r="G308" s="102"/>
      <c r="H308" s="103"/>
      <c r="I308" s="104"/>
      <c r="J308" s="105"/>
      <c r="K308" s="106"/>
      <c r="O308" s="107"/>
    </row>
    <row r="309" spans="1:104" ht="12.75">
      <c r="A309" s="108">
        <v>65</v>
      </c>
      <c r="B309" s="109" t="s">
        <v>1029</v>
      </c>
      <c r="C309" s="110" t="s">
        <v>1030</v>
      </c>
      <c r="D309" s="111" t="s">
        <v>426</v>
      </c>
      <c r="E309" s="112">
        <v>150.13</v>
      </c>
      <c r="F309" s="113"/>
      <c r="G309" s="114">
        <f>E309*F309</f>
        <v>0</v>
      </c>
      <c r="H309" s="115">
        <v>0.0314999999999941</v>
      </c>
      <c r="I309" s="116">
        <f>E309*H309</f>
        <v>4.7290949999991145</v>
      </c>
      <c r="J309" s="115">
        <v>0</v>
      </c>
      <c r="K309" s="116">
        <f>E309*J309</f>
        <v>0</v>
      </c>
      <c r="O309" s="107"/>
      <c r="Z309" s="117"/>
      <c r="AA309" s="117">
        <v>1</v>
      </c>
      <c r="AB309" s="117">
        <v>1</v>
      </c>
      <c r="AC309" s="117">
        <v>1</v>
      </c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CA309" s="117">
        <v>1</v>
      </c>
      <c r="CB309" s="117">
        <v>1</v>
      </c>
      <c r="CZ309" s="70">
        <v>1</v>
      </c>
    </row>
    <row r="310" spans="1:63" ht="12.75">
      <c r="A310" s="118"/>
      <c r="B310" s="119"/>
      <c r="C310" s="187" t="s">
        <v>963</v>
      </c>
      <c r="D310" s="188"/>
      <c r="E310" s="122">
        <v>66.43</v>
      </c>
      <c r="F310" s="123"/>
      <c r="G310" s="124"/>
      <c r="H310" s="125"/>
      <c r="I310" s="120"/>
      <c r="J310" s="126"/>
      <c r="K310" s="120"/>
      <c r="M310" s="121" t="s">
        <v>963</v>
      </c>
      <c r="O310" s="10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27" t="str">
        <f>C309</f>
        <v>Kladení plast.prvků ,lože 30mm,pl.do 50 m2</v>
      </c>
      <c r="BE310" s="117"/>
      <c r="BF310" s="117"/>
      <c r="BG310" s="117"/>
      <c r="BH310" s="117"/>
      <c r="BI310" s="117"/>
      <c r="BJ310" s="117"/>
      <c r="BK310" s="117"/>
    </row>
    <row r="311" spans="1:63" ht="12.75">
      <c r="A311" s="118"/>
      <c r="B311" s="119"/>
      <c r="C311" s="187" t="s">
        <v>964</v>
      </c>
      <c r="D311" s="188"/>
      <c r="E311" s="122">
        <v>81.83</v>
      </c>
      <c r="F311" s="123"/>
      <c r="G311" s="124"/>
      <c r="H311" s="125"/>
      <c r="I311" s="120"/>
      <c r="J311" s="126"/>
      <c r="K311" s="120"/>
      <c r="M311" s="121" t="s">
        <v>964</v>
      </c>
      <c r="O311" s="10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27" t="str">
        <f>C310</f>
        <v>m.č. 001 - m.č. 004:1,98+19,64+24,77+20,04</v>
      </c>
      <c r="BE311" s="117"/>
      <c r="BF311" s="117"/>
      <c r="BG311" s="117"/>
      <c r="BH311" s="117"/>
      <c r="BI311" s="117"/>
      <c r="BJ311" s="117"/>
      <c r="BK311" s="117"/>
    </row>
    <row r="312" spans="1:63" ht="12.75">
      <c r="A312" s="118"/>
      <c r="B312" s="119"/>
      <c r="C312" s="187" t="s">
        <v>965</v>
      </c>
      <c r="D312" s="188"/>
      <c r="E312" s="122">
        <v>1.87</v>
      </c>
      <c r="F312" s="123"/>
      <c r="G312" s="124"/>
      <c r="H312" s="125"/>
      <c r="I312" s="120"/>
      <c r="J312" s="126"/>
      <c r="K312" s="120"/>
      <c r="M312" s="121" t="s">
        <v>965</v>
      </c>
      <c r="O312" s="10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27" t="str">
        <f>C311</f>
        <v>m.č. 006 - m.č. 010:42,48+13,22+6,34+6,12+13,67</v>
      </c>
      <c r="BE312" s="117"/>
      <c r="BF312" s="117"/>
      <c r="BG312" s="117"/>
      <c r="BH312" s="117"/>
      <c r="BI312" s="117"/>
      <c r="BJ312" s="117"/>
      <c r="BK312" s="117"/>
    </row>
    <row r="313" spans="1:104" ht="20.4">
      <c r="A313" s="108">
        <v>66</v>
      </c>
      <c r="B313" s="109" t="s">
        <v>1031</v>
      </c>
      <c r="C313" s="110" t="s">
        <v>1032</v>
      </c>
      <c r="D313" s="111" t="s">
        <v>426</v>
      </c>
      <c r="E313" s="112">
        <v>35.65</v>
      </c>
      <c r="F313" s="113"/>
      <c r="G313" s="114">
        <f>E313*F313</f>
        <v>0</v>
      </c>
      <c r="H313" s="115">
        <v>0.00326000000000093</v>
      </c>
      <c r="I313" s="116">
        <f>E313*H313</f>
        <v>0.11621900000003316</v>
      </c>
      <c r="J313" s="115">
        <v>0</v>
      </c>
      <c r="K313" s="116">
        <f>E313*J313</f>
        <v>0</v>
      </c>
      <c r="O313" s="107"/>
      <c r="Z313" s="117"/>
      <c r="AA313" s="117">
        <v>1</v>
      </c>
      <c r="AB313" s="117">
        <v>1</v>
      </c>
      <c r="AC313" s="117">
        <v>1</v>
      </c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CA313" s="117">
        <v>1</v>
      </c>
      <c r="CB313" s="117">
        <v>1</v>
      </c>
      <c r="CZ313" s="70">
        <v>1</v>
      </c>
    </row>
    <row r="314" spans="1:63" ht="12.75">
      <c r="A314" s="118"/>
      <c r="B314" s="119"/>
      <c r="C314" s="187" t="s">
        <v>1033</v>
      </c>
      <c r="D314" s="188"/>
      <c r="E314" s="122">
        <v>0</v>
      </c>
      <c r="F314" s="123"/>
      <c r="G314" s="124"/>
      <c r="H314" s="125"/>
      <c r="I314" s="120"/>
      <c r="J314" s="126"/>
      <c r="K314" s="120"/>
      <c r="M314" s="121" t="s">
        <v>1033</v>
      </c>
      <c r="O314" s="10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27" t="str">
        <f>C313</f>
        <v>Omítka stěn tenkovrstvá silikátová zatíraná, tloušťka vrstvy 2,0 mm</v>
      </c>
      <c r="BE314" s="117"/>
      <c r="BF314" s="117"/>
      <c r="BG314" s="117"/>
      <c r="BH314" s="117"/>
      <c r="BI314" s="117"/>
      <c r="BJ314" s="117"/>
      <c r="BK314" s="117"/>
    </row>
    <row r="315" spans="1:63" ht="12.75">
      <c r="A315" s="118"/>
      <c r="B315" s="119"/>
      <c r="C315" s="187" t="s">
        <v>1034</v>
      </c>
      <c r="D315" s="188"/>
      <c r="E315" s="122">
        <v>31.5</v>
      </c>
      <c r="F315" s="123"/>
      <c r="G315" s="124"/>
      <c r="H315" s="125"/>
      <c r="I315" s="120"/>
      <c r="J315" s="126"/>
      <c r="K315" s="120"/>
      <c r="M315" s="121" t="s">
        <v>1034</v>
      </c>
      <c r="O315" s="10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27" t="str">
        <f>C314</f>
        <v>SVĚTLÍKY:</v>
      </c>
      <c r="BE315" s="117"/>
      <c r="BF315" s="117"/>
      <c r="BG315" s="117"/>
      <c r="BH315" s="117"/>
      <c r="BI315" s="117"/>
      <c r="BJ315" s="117"/>
      <c r="BK315" s="117"/>
    </row>
    <row r="316" spans="1:63" ht="12.75">
      <c r="A316" s="118"/>
      <c r="B316" s="119"/>
      <c r="C316" s="187" t="s">
        <v>1035</v>
      </c>
      <c r="D316" s="188"/>
      <c r="E316" s="122">
        <v>4.15</v>
      </c>
      <c r="F316" s="123"/>
      <c r="G316" s="124"/>
      <c r="H316" s="125"/>
      <c r="I316" s="120"/>
      <c r="J316" s="126"/>
      <c r="K316" s="120"/>
      <c r="M316" s="121" t="s">
        <v>1035</v>
      </c>
      <c r="O316" s="10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27" t="str">
        <f>C315</f>
        <v>1,5*(6*0,6+8*1,2+2*0,8+2*1,1+2*0,9+2*0,7+2*0,4)</v>
      </c>
      <c r="BE316" s="117"/>
      <c r="BF316" s="117"/>
      <c r="BG316" s="117"/>
      <c r="BH316" s="117"/>
      <c r="BI316" s="117"/>
      <c r="BJ316" s="117"/>
      <c r="BK316" s="117"/>
    </row>
    <row r="317" spans="1:104" ht="12.75">
      <c r="A317" s="108">
        <v>67</v>
      </c>
      <c r="B317" s="109" t="s">
        <v>1036</v>
      </c>
      <c r="C317" s="110" t="s">
        <v>1037</v>
      </c>
      <c r="D317" s="111" t="s">
        <v>439</v>
      </c>
      <c r="E317" s="112">
        <v>13.887</v>
      </c>
      <c r="F317" s="113"/>
      <c r="G317" s="114">
        <f>E317*F317</f>
        <v>0</v>
      </c>
      <c r="H317" s="115">
        <v>2.52500000000146</v>
      </c>
      <c r="I317" s="116">
        <f>E317*H317</f>
        <v>35.06467500002028</v>
      </c>
      <c r="J317" s="115">
        <v>0</v>
      </c>
      <c r="K317" s="116">
        <f>E317*J317</f>
        <v>0</v>
      </c>
      <c r="O317" s="107"/>
      <c r="Z317" s="117"/>
      <c r="AA317" s="117">
        <v>1</v>
      </c>
      <c r="AB317" s="117">
        <v>1</v>
      </c>
      <c r="AC317" s="117">
        <v>1</v>
      </c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CA317" s="117">
        <v>1</v>
      </c>
      <c r="CB317" s="117">
        <v>1</v>
      </c>
      <c r="CZ317" s="70">
        <v>1</v>
      </c>
    </row>
    <row r="318" spans="1:63" ht="12.75">
      <c r="A318" s="118"/>
      <c r="B318" s="119"/>
      <c r="C318" s="193" t="s">
        <v>494</v>
      </c>
      <c r="D318" s="188"/>
      <c r="E318" s="161">
        <v>0</v>
      </c>
      <c r="F318" s="123"/>
      <c r="G318" s="124"/>
      <c r="H318" s="125"/>
      <c r="I318" s="120"/>
      <c r="J318" s="126"/>
      <c r="K318" s="120"/>
      <c r="M318" s="121" t="s">
        <v>494</v>
      </c>
      <c r="O318" s="10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27" t="str">
        <f aca="true" t="shared" si="14" ref="BD318:BD323">C317</f>
        <v>Mazanina betonová tl. 12 - 24 cm C 20/25</v>
      </c>
      <c r="BE318" s="117"/>
      <c r="BF318" s="117"/>
      <c r="BG318" s="117"/>
      <c r="BH318" s="117"/>
      <c r="BI318" s="117"/>
      <c r="BJ318" s="117"/>
      <c r="BK318" s="117"/>
    </row>
    <row r="319" spans="1:63" ht="12.75">
      <c r="A319" s="118"/>
      <c r="B319" s="119"/>
      <c r="C319" s="193" t="s">
        <v>963</v>
      </c>
      <c r="D319" s="188"/>
      <c r="E319" s="161">
        <v>66.43</v>
      </c>
      <c r="F319" s="123"/>
      <c r="G319" s="124"/>
      <c r="H319" s="125"/>
      <c r="I319" s="120"/>
      <c r="J319" s="126"/>
      <c r="K319" s="120"/>
      <c r="M319" s="121" t="s">
        <v>963</v>
      </c>
      <c r="O319" s="10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27" t="str">
        <f t="shared" si="14"/>
        <v>Začátek provozního součtu</v>
      </c>
      <c r="BE319" s="117"/>
      <c r="BF319" s="117"/>
      <c r="BG319" s="117"/>
      <c r="BH319" s="117"/>
      <c r="BI319" s="117"/>
      <c r="BJ319" s="117"/>
      <c r="BK319" s="117"/>
    </row>
    <row r="320" spans="1:63" ht="12.75">
      <c r="A320" s="118"/>
      <c r="B320" s="119"/>
      <c r="C320" s="193" t="s">
        <v>964</v>
      </c>
      <c r="D320" s="188"/>
      <c r="E320" s="161">
        <v>81.83</v>
      </c>
      <c r="F320" s="123"/>
      <c r="G320" s="124"/>
      <c r="H320" s="125"/>
      <c r="I320" s="120"/>
      <c r="J320" s="126"/>
      <c r="K320" s="120"/>
      <c r="M320" s="121" t="s">
        <v>964</v>
      </c>
      <c r="O320" s="10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27" t="str">
        <f t="shared" si="14"/>
        <v>m.č. 001 - m.č. 004:1,98+19,64+24,77+20,04</v>
      </c>
      <c r="BE320" s="117"/>
      <c r="BF320" s="117"/>
      <c r="BG320" s="117"/>
      <c r="BH320" s="117"/>
      <c r="BI320" s="117"/>
      <c r="BJ320" s="117"/>
      <c r="BK320" s="117"/>
    </row>
    <row r="321" spans="1:63" ht="12.75">
      <c r="A321" s="118"/>
      <c r="B321" s="119"/>
      <c r="C321" s="193" t="s">
        <v>965</v>
      </c>
      <c r="D321" s="188"/>
      <c r="E321" s="161">
        <v>1.87</v>
      </c>
      <c r="F321" s="123"/>
      <c r="G321" s="124"/>
      <c r="H321" s="125"/>
      <c r="I321" s="120"/>
      <c r="J321" s="126"/>
      <c r="K321" s="120"/>
      <c r="M321" s="121" t="s">
        <v>965</v>
      </c>
      <c r="O321" s="10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27" t="str">
        <f t="shared" si="14"/>
        <v>m.č. 006 - m.č. 010:42,48+13,22+6,34+6,12+13,67</v>
      </c>
      <c r="BE321" s="117"/>
      <c r="BF321" s="117"/>
      <c r="BG321" s="117"/>
      <c r="BH321" s="117"/>
      <c r="BI321" s="117"/>
      <c r="BJ321" s="117"/>
      <c r="BK321" s="117"/>
    </row>
    <row r="322" spans="1:63" ht="12.75">
      <c r="A322" s="118"/>
      <c r="B322" s="119"/>
      <c r="C322" s="193" t="s">
        <v>495</v>
      </c>
      <c r="D322" s="188"/>
      <c r="E322" s="161">
        <v>150.13</v>
      </c>
      <c r="F322" s="123"/>
      <c r="G322" s="124"/>
      <c r="H322" s="125"/>
      <c r="I322" s="120"/>
      <c r="J322" s="126"/>
      <c r="K322" s="120"/>
      <c r="M322" s="121" t="s">
        <v>495</v>
      </c>
      <c r="O322" s="10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27" t="str">
        <f t="shared" si="14"/>
        <v>m.č. 015:1,87</v>
      </c>
      <c r="BE322" s="117"/>
      <c r="BF322" s="117"/>
      <c r="BG322" s="117"/>
      <c r="BH322" s="117"/>
      <c r="BI322" s="117"/>
      <c r="BJ322" s="117"/>
      <c r="BK322" s="117"/>
    </row>
    <row r="323" spans="1:63" ht="12.75">
      <c r="A323" s="118"/>
      <c r="B323" s="119"/>
      <c r="C323" s="187" t="s">
        <v>1038</v>
      </c>
      <c r="D323" s="188"/>
      <c r="E323" s="122">
        <v>13.887</v>
      </c>
      <c r="F323" s="123"/>
      <c r="G323" s="124"/>
      <c r="H323" s="125"/>
      <c r="I323" s="120"/>
      <c r="J323" s="126"/>
      <c r="K323" s="120"/>
      <c r="M323" s="121" t="s">
        <v>1038</v>
      </c>
      <c r="O323" s="10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27" t="str">
        <f t="shared" si="14"/>
        <v>Konec provozního součtu</v>
      </c>
      <c r="BE323" s="117"/>
      <c r="BF323" s="117"/>
      <c r="BG323" s="117"/>
      <c r="BH323" s="117"/>
      <c r="BI323" s="117"/>
      <c r="BJ323" s="117"/>
      <c r="BK323" s="117"/>
    </row>
    <row r="324" spans="1:104" ht="12.75">
      <c r="A324" s="108">
        <v>68</v>
      </c>
      <c r="B324" s="109" t="s">
        <v>1039</v>
      </c>
      <c r="C324" s="110" t="s">
        <v>1040</v>
      </c>
      <c r="D324" s="111" t="s">
        <v>426</v>
      </c>
      <c r="E324" s="112">
        <v>150.13</v>
      </c>
      <c r="F324" s="113"/>
      <c r="G324" s="114">
        <f>E324*F324</f>
        <v>0</v>
      </c>
      <c r="H324" s="115">
        <v>0.00500000000000256</v>
      </c>
      <c r="I324" s="116">
        <f>E324*H324</f>
        <v>0.7506500000003843</v>
      </c>
      <c r="J324" s="115">
        <v>0</v>
      </c>
      <c r="K324" s="116">
        <f>E324*J324</f>
        <v>0</v>
      </c>
      <c r="O324" s="107"/>
      <c r="Z324" s="117"/>
      <c r="AA324" s="117">
        <v>1</v>
      </c>
      <c r="AB324" s="117">
        <v>1</v>
      </c>
      <c r="AC324" s="117">
        <v>1</v>
      </c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CA324" s="117">
        <v>1</v>
      </c>
      <c r="CB324" s="117">
        <v>1</v>
      </c>
      <c r="CZ324" s="70">
        <v>1</v>
      </c>
    </row>
    <row r="325" spans="1:63" ht="12.75">
      <c r="A325" s="118"/>
      <c r="B325" s="119"/>
      <c r="C325" s="187" t="s">
        <v>963</v>
      </c>
      <c r="D325" s="188"/>
      <c r="E325" s="122">
        <v>66.43</v>
      </c>
      <c r="F325" s="123"/>
      <c r="G325" s="124"/>
      <c r="H325" s="125"/>
      <c r="I325" s="120"/>
      <c r="J325" s="126"/>
      <c r="K325" s="120"/>
      <c r="M325" s="121" t="s">
        <v>963</v>
      </c>
      <c r="O325" s="10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27" t="str">
        <f>C324</f>
        <v>Povrchový vsyp na betonové podlahy hlazený</v>
      </c>
      <c r="BE325" s="117"/>
      <c r="BF325" s="117"/>
      <c r="BG325" s="117"/>
      <c r="BH325" s="117"/>
      <c r="BI325" s="117"/>
      <c r="BJ325" s="117"/>
      <c r="BK325" s="117"/>
    </row>
    <row r="326" spans="1:63" ht="12.75">
      <c r="A326" s="118"/>
      <c r="B326" s="119"/>
      <c r="C326" s="187" t="s">
        <v>964</v>
      </c>
      <c r="D326" s="188"/>
      <c r="E326" s="122">
        <v>81.83</v>
      </c>
      <c r="F326" s="123"/>
      <c r="G326" s="124"/>
      <c r="H326" s="125"/>
      <c r="I326" s="120"/>
      <c r="J326" s="126"/>
      <c r="K326" s="120"/>
      <c r="M326" s="121" t="s">
        <v>964</v>
      </c>
      <c r="O326" s="10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27" t="str">
        <f>C325</f>
        <v>m.č. 001 - m.č. 004:1,98+19,64+24,77+20,04</v>
      </c>
      <c r="BE326" s="117"/>
      <c r="BF326" s="117"/>
      <c r="BG326" s="117"/>
      <c r="BH326" s="117"/>
      <c r="BI326" s="117"/>
      <c r="BJ326" s="117"/>
      <c r="BK326" s="117"/>
    </row>
    <row r="327" spans="1:63" ht="12.75">
      <c r="A327" s="118"/>
      <c r="B327" s="119"/>
      <c r="C327" s="187" t="s">
        <v>965</v>
      </c>
      <c r="D327" s="188"/>
      <c r="E327" s="122">
        <v>1.87</v>
      </c>
      <c r="F327" s="123"/>
      <c r="G327" s="124"/>
      <c r="H327" s="125"/>
      <c r="I327" s="120"/>
      <c r="J327" s="126"/>
      <c r="K327" s="120"/>
      <c r="M327" s="121" t="s">
        <v>965</v>
      </c>
      <c r="O327" s="10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27" t="str">
        <f>C326</f>
        <v>m.č. 006 - m.č. 010:42,48+13,22+6,34+6,12+13,67</v>
      </c>
      <c r="BE327" s="117"/>
      <c r="BF327" s="117"/>
      <c r="BG327" s="117"/>
      <c r="BH327" s="117"/>
      <c r="BI327" s="117"/>
      <c r="BJ327" s="117"/>
      <c r="BK327" s="117"/>
    </row>
    <row r="328" spans="1:104" ht="20.4">
      <c r="A328" s="108">
        <v>69</v>
      </c>
      <c r="B328" s="109" t="s">
        <v>1041</v>
      </c>
      <c r="C328" s="110" t="s">
        <v>1042</v>
      </c>
      <c r="D328" s="111" t="s">
        <v>532</v>
      </c>
      <c r="E328" s="112">
        <v>0.6443</v>
      </c>
      <c r="F328" s="113"/>
      <c r="G328" s="114">
        <f>E328*F328</f>
        <v>0</v>
      </c>
      <c r="H328" s="115">
        <v>1.06624999999985</v>
      </c>
      <c r="I328" s="116">
        <f>E328*H328</f>
        <v>0.6869848749999033</v>
      </c>
      <c r="J328" s="115">
        <v>0</v>
      </c>
      <c r="K328" s="116">
        <f>E328*J328</f>
        <v>0</v>
      </c>
      <c r="O328" s="107"/>
      <c r="Z328" s="117"/>
      <c r="AA328" s="117">
        <v>1</v>
      </c>
      <c r="AB328" s="117">
        <v>1</v>
      </c>
      <c r="AC328" s="117">
        <v>1</v>
      </c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CA328" s="117">
        <v>1</v>
      </c>
      <c r="CB328" s="117">
        <v>1</v>
      </c>
      <c r="CZ328" s="70">
        <v>1</v>
      </c>
    </row>
    <row r="329" spans="1:63" ht="26.4">
      <c r="A329" s="118"/>
      <c r="B329" s="119"/>
      <c r="C329" s="193" t="s">
        <v>494</v>
      </c>
      <c r="D329" s="188"/>
      <c r="E329" s="161">
        <v>0</v>
      </c>
      <c r="F329" s="123"/>
      <c r="G329" s="124"/>
      <c r="H329" s="125"/>
      <c r="I329" s="120"/>
      <c r="J329" s="126"/>
      <c r="K329" s="120"/>
      <c r="M329" s="121" t="s">
        <v>494</v>
      </c>
      <c r="O329" s="10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27" t="str">
        <f aca="true" t="shared" si="15" ref="BD329:BD334">C328</f>
        <v>Výztuž mazanin svařovanou sítí z drátů tažených svařovaná síť - drát 6,0 mm, oka 150/150 mm</v>
      </c>
      <c r="BE329" s="117"/>
      <c r="BF329" s="117"/>
      <c r="BG329" s="117"/>
      <c r="BH329" s="117"/>
      <c r="BI329" s="117"/>
      <c r="BJ329" s="117"/>
      <c r="BK329" s="117"/>
    </row>
    <row r="330" spans="1:63" ht="12.75">
      <c r="A330" s="118"/>
      <c r="B330" s="119"/>
      <c r="C330" s="193" t="s">
        <v>963</v>
      </c>
      <c r="D330" s="188"/>
      <c r="E330" s="161">
        <v>66.43</v>
      </c>
      <c r="F330" s="123"/>
      <c r="G330" s="124"/>
      <c r="H330" s="125"/>
      <c r="I330" s="120"/>
      <c r="J330" s="126"/>
      <c r="K330" s="120"/>
      <c r="M330" s="121" t="s">
        <v>963</v>
      </c>
      <c r="O330" s="10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27" t="str">
        <f t="shared" si="15"/>
        <v>Začátek provozního součtu</v>
      </c>
      <c r="BE330" s="117"/>
      <c r="BF330" s="117"/>
      <c r="BG330" s="117"/>
      <c r="BH330" s="117"/>
      <c r="BI330" s="117"/>
      <c r="BJ330" s="117"/>
      <c r="BK330" s="117"/>
    </row>
    <row r="331" spans="1:63" ht="12.75">
      <c r="A331" s="118"/>
      <c r="B331" s="119"/>
      <c r="C331" s="193" t="s">
        <v>964</v>
      </c>
      <c r="D331" s="188"/>
      <c r="E331" s="161">
        <v>81.83</v>
      </c>
      <c r="F331" s="123"/>
      <c r="G331" s="124"/>
      <c r="H331" s="125"/>
      <c r="I331" s="120"/>
      <c r="J331" s="126"/>
      <c r="K331" s="120"/>
      <c r="M331" s="121" t="s">
        <v>964</v>
      </c>
      <c r="O331" s="10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27" t="str">
        <f t="shared" si="15"/>
        <v>m.č. 001 - m.č. 004:1,98+19,64+24,77+20,04</v>
      </c>
      <c r="BE331" s="117"/>
      <c r="BF331" s="117"/>
      <c r="BG331" s="117"/>
      <c r="BH331" s="117"/>
      <c r="BI331" s="117"/>
      <c r="BJ331" s="117"/>
      <c r="BK331" s="117"/>
    </row>
    <row r="332" spans="1:63" ht="12.75">
      <c r="A332" s="118"/>
      <c r="B332" s="119"/>
      <c r="C332" s="193" t="s">
        <v>965</v>
      </c>
      <c r="D332" s="188"/>
      <c r="E332" s="161">
        <v>1.87</v>
      </c>
      <c r="F332" s="123"/>
      <c r="G332" s="124"/>
      <c r="H332" s="125"/>
      <c r="I332" s="120"/>
      <c r="J332" s="126"/>
      <c r="K332" s="120"/>
      <c r="M332" s="121" t="s">
        <v>965</v>
      </c>
      <c r="O332" s="10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27" t="str">
        <f t="shared" si="15"/>
        <v>m.č. 006 - m.č. 010:42,48+13,22+6,34+6,12+13,67</v>
      </c>
      <c r="BE332" s="117"/>
      <c r="BF332" s="117"/>
      <c r="BG332" s="117"/>
      <c r="BH332" s="117"/>
      <c r="BI332" s="117"/>
      <c r="BJ332" s="117"/>
      <c r="BK332" s="117"/>
    </row>
    <row r="333" spans="1:63" ht="12.75">
      <c r="A333" s="118"/>
      <c r="B333" s="119"/>
      <c r="C333" s="193" t="s">
        <v>495</v>
      </c>
      <c r="D333" s="188"/>
      <c r="E333" s="161">
        <v>150.13</v>
      </c>
      <c r="F333" s="123"/>
      <c r="G333" s="124"/>
      <c r="H333" s="125"/>
      <c r="I333" s="120"/>
      <c r="J333" s="126"/>
      <c r="K333" s="120"/>
      <c r="M333" s="121" t="s">
        <v>495</v>
      </c>
      <c r="O333" s="10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27" t="str">
        <f t="shared" si="15"/>
        <v>m.č. 015:1,87</v>
      </c>
      <c r="BE333" s="117"/>
      <c r="BF333" s="117"/>
      <c r="BG333" s="117"/>
      <c r="BH333" s="117"/>
      <c r="BI333" s="117"/>
      <c r="BJ333" s="117"/>
      <c r="BK333" s="117"/>
    </row>
    <row r="334" spans="1:63" ht="12.75">
      <c r="A334" s="118"/>
      <c r="B334" s="119"/>
      <c r="C334" s="187" t="s">
        <v>1043</v>
      </c>
      <c r="D334" s="188"/>
      <c r="E334" s="122">
        <v>0.6443</v>
      </c>
      <c r="F334" s="123"/>
      <c r="G334" s="124"/>
      <c r="H334" s="125"/>
      <c r="I334" s="120"/>
      <c r="J334" s="126"/>
      <c r="K334" s="120"/>
      <c r="M334" s="121" t="s">
        <v>1043</v>
      </c>
      <c r="O334" s="10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27" t="str">
        <f t="shared" si="15"/>
        <v>Konec provozního součtu</v>
      </c>
      <c r="BE334" s="117"/>
      <c r="BF334" s="117"/>
      <c r="BG334" s="117"/>
      <c r="BH334" s="117"/>
      <c r="BI334" s="117"/>
      <c r="BJ334" s="117"/>
      <c r="BK334" s="117"/>
    </row>
    <row r="335" spans="1:104" ht="12.75">
      <c r="A335" s="108">
        <v>70</v>
      </c>
      <c r="B335" s="109" t="s">
        <v>1044</v>
      </c>
      <c r="C335" s="110" t="s">
        <v>1045</v>
      </c>
      <c r="D335" s="111" t="s">
        <v>439</v>
      </c>
      <c r="E335" s="112">
        <v>22.5465</v>
      </c>
      <c r="F335" s="113"/>
      <c r="G335" s="114">
        <f>E335*F335</f>
        <v>0</v>
      </c>
      <c r="H335" s="115">
        <v>0</v>
      </c>
      <c r="I335" s="116">
        <f>E335*H335</f>
        <v>0</v>
      </c>
      <c r="J335" s="115">
        <v>0</v>
      </c>
      <c r="K335" s="116">
        <f>E335*J335</f>
        <v>0</v>
      </c>
      <c r="O335" s="107"/>
      <c r="Z335" s="117"/>
      <c r="AA335" s="117">
        <v>1</v>
      </c>
      <c r="AB335" s="117">
        <v>1</v>
      </c>
      <c r="AC335" s="117">
        <v>1</v>
      </c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CA335" s="117">
        <v>1</v>
      </c>
      <c r="CB335" s="117">
        <v>1</v>
      </c>
      <c r="CZ335" s="70">
        <v>1</v>
      </c>
    </row>
    <row r="336" spans="1:63" ht="12.75">
      <c r="A336" s="118"/>
      <c r="B336" s="119"/>
      <c r="C336" s="187" t="s">
        <v>1046</v>
      </c>
      <c r="D336" s="188"/>
      <c r="E336" s="122">
        <v>0.393</v>
      </c>
      <c r="F336" s="123"/>
      <c r="G336" s="124"/>
      <c r="H336" s="125"/>
      <c r="I336" s="120"/>
      <c r="J336" s="126"/>
      <c r="K336" s="120"/>
      <c r="M336" s="121" t="s">
        <v>1046</v>
      </c>
      <c r="O336" s="10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27" t="str">
        <f>C335</f>
        <v>Zřízení násypu, podlahy nebo střechy, bez dodávky</v>
      </c>
      <c r="BE336" s="117"/>
      <c r="BF336" s="117"/>
      <c r="BG336" s="117"/>
      <c r="BH336" s="117"/>
      <c r="BI336" s="117"/>
      <c r="BJ336" s="117"/>
      <c r="BK336" s="117"/>
    </row>
    <row r="337" spans="1:63" ht="12.75">
      <c r="A337" s="118"/>
      <c r="B337" s="119"/>
      <c r="C337" s="187" t="s">
        <v>1047</v>
      </c>
      <c r="D337" s="188"/>
      <c r="E337" s="122">
        <v>22.1535</v>
      </c>
      <c r="F337" s="123"/>
      <c r="G337" s="124"/>
      <c r="H337" s="125"/>
      <c r="I337" s="120"/>
      <c r="J337" s="126"/>
      <c r="K337" s="120"/>
      <c r="M337" s="121" t="s">
        <v>1047</v>
      </c>
      <c r="O337" s="10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27" t="str">
        <f>C336</f>
        <v>m.č. 005:0,15*2,62</v>
      </c>
      <c r="BE337" s="117"/>
      <c r="BF337" s="117"/>
      <c r="BG337" s="117"/>
      <c r="BH337" s="117"/>
      <c r="BI337" s="117"/>
      <c r="BJ337" s="117"/>
      <c r="BK337" s="117"/>
    </row>
    <row r="338" spans="1:104" ht="12.75">
      <c r="A338" s="108">
        <v>71</v>
      </c>
      <c r="B338" s="109" t="s">
        <v>1048</v>
      </c>
      <c r="C338" s="110" t="s">
        <v>1049</v>
      </c>
      <c r="D338" s="111" t="s">
        <v>426</v>
      </c>
      <c r="E338" s="112">
        <v>6.1164</v>
      </c>
      <c r="F338" s="113"/>
      <c r="G338" s="114">
        <f>E338*F338</f>
        <v>0</v>
      </c>
      <c r="H338" s="115">
        <v>0.0573099999999727</v>
      </c>
      <c r="I338" s="116">
        <f>E338*H338</f>
        <v>0.350530883999833</v>
      </c>
      <c r="J338" s="115">
        <v>0</v>
      </c>
      <c r="K338" s="116">
        <f>E338*J338</f>
        <v>0</v>
      </c>
      <c r="O338" s="107"/>
      <c r="Z338" s="117"/>
      <c r="AA338" s="117">
        <v>1</v>
      </c>
      <c r="AB338" s="117">
        <v>1</v>
      </c>
      <c r="AC338" s="117">
        <v>1</v>
      </c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CA338" s="117">
        <v>1</v>
      </c>
      <c r="CB338" s="117">
        <v>1</v>
      </c>
      <c r="CZ338" s="70">
        <v>1</v>
      </c>
    </row>
    <row r="339" spans="1:63" ht="12.75">
      <c r="A339" s="118"/>
      <c r="B339" s="119"/>
      <c r="C339" s="187" t="s">
        <v>1050</v>
      </c>
      <c r="D339" s="188"/>
      <c r="E339" s="122">
        <v>6.1164</v>
      </c>
      <c r="F339" s="123"/>
      <c r="G339" s="124"/>
      <c r="H339" s="125"/>
      <c r="I339" s="120"/>
      <c r="J339" s="126"/>
      <c r="K339" s="120"/>
      <c r="M339" s="121" t="s">
        <v>1050</v>
      </c>
      <c r="O339" s="10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27" t="str">
        <f>C338</f>
        <v>Potěr  vodotěsný ve spádu, do 30 m2</v>
      </c>
      <c r="BE339" s="117"/>
      <c r="BF339" s="117"/>
      <c r="BG339" s="117"/>
      <c r="BH339" s="117"/>
      <c r="BI339" s="117"/>
      <c r="BJ339" s="117"/>
      <c r="BK339" s="117"/>
    </row>
    <row r="340" spans="1:104" ht="12.75">
      <c r="A340" s="108">
        <v>72</v>
      </c>
      <c r="B340" s="109" t="s">
        <v>1051</v>
      </c>
      <c r="C340" s="110" t="s">
        <v>1052</v>
      </c>
      <c r="D340" s="111" t="s">
        <v>426</v>
      </c>
      <c r="E340" s="112">
        <v>35.65</v>
      </c>
      <c r="F340" s="113"/>
      <c r="G340" s="114">
        <f>E340*F340</f>
        <v>0</v>
      </c>
      <c r="H340" s="115">
        <v>0.0416500000000042</v>
      </c>
      <c r="I340" s="116">
        <f>E340*H340</f>
        <v>1.4848225000001496</v>
      </c>
      <c r="J340" s="115">
        <v>0</v>
      </c>
      <c r="K340" s="116">
        <f>E340*J340</f>
        <v>0</v>
      </c>
      <c r="O340" s="107"/>
      <c r="Z340" s="117"/>
      <c r="AA340" s="117">
        <v>1</v>
      </c>
      <c r="AB340" s="117">
        <v>1</v>
      </c>
      <c r="AC340" s="117">
        <v>1</v>
      </c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CA340" s="117">
        <v>1</v>
      </c>
      <c r="CB340" s="117">
        <v>1</v>
      </c>
      <c r="CZ340" s="70">
        <v>1</v>
      </c>
    </row>
    <row r="341" spans="1:63" ht="12.75">
      <c r="A341" s="118"/>
      <c r="B341" s="119"/>
      <c r="C341" s="187" t="s">
        <v>1033</v>
      </c>
      <c r="D341" s="188"/>
      <c r="E341" s="122">
        <v>0</v>
      </c>
      <c r="F341" s="123"/>
      <c r="G341" s="124"/>
      <c r="H341" s="125"/>
      <c r="I341" s="120"/>
      <c r="J341" s="126"/>
      <c r="K341" s="120"/>
      <c r="M341" s="121" t="s">
        <v>1033</v>
      </c>
      <c r="O341" s="10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27" t="str">
        <f>C340</f>
        <v>Reprofilace polymercementovou maltou, tl. do 20 mm</v>
      </c>
      <c r="BE341" s="117"/>
      <c r="BF341" s="117"/>
      <c r="BG341" s="117"/>
      <c r="BH341" s="117"/>
      <c r="BI341" s="117"/>
      <c r="BJ341" s="117"/>
      <c r="BK341" s="117"/>
    </row>
    <row r="342" spans="1:63" ht="12.75">
      <c r="A342" s="118"/>
      <c r="B342" s="119"/>
      <c r="C342" s="187" t="s">
        <v>1034</v>
      </c>
      <c r="D342" s="188"/>
      <c r="E342" s="122">
        <v>31.5</v>
      </c>
      <c r="F342" s="123"/>
      <c r="G342" s="124"/>
      <c r="H342" s="125"/>
      <c r="I342" s="120"/>
      <c r="J342" s="126"/>
      <c r="K342" s="120"/>
      <c r="M342" s="121" t="s">
        <v>1034</v>
      </c>
      <c r="O342" s="10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27" t="str">
        <f>C341</f>
        <v>SVĚTLÍKY:</v>
      </c>
      <c r="BE342" s="117"/>
      <c r="BF342" s="117"/>
      <c r="BG342" s="117"/>
      <c r="BH342" s="117"/>
      <c r="BI342" s="117"/>
      <c r="BJ342" s="117"/>
      <c r="BK342" s="117"/>
    </row>
    <row r="343" spans="1:63" ht="12.75">
      <c r="A343" s="118"/>
      <c r="B343" s="119"/>
      <c r="C343" s="187" t="s">
        <v>1035</v>
      </c>
      <c r="D343" s="188"/>
      <c r="E343" s="122">
        <v>4.15</v>
      </c>
      <c r="F343" s="123"/>
      <c r="G343" s="124"/>
      <c r="H343" s="125"/>
      <c r="I343" s="120"/>
      <c r="J343" s="126"/>
      <c r="K343" s="120"/>
      <c r="M343" s="121" t="s">
        <v>1035</v>
      </c>
      <c r="O343" s="10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27" t="str">
        <f>C342</f>
        <v>1,5*(6*0,6+8*1,2+2*0,8+2*1,1+2*0,9+2*0,7+2*0,4)</v>
      </c>
      <c r="BE343" s="117"/>
      <c r="BF343" s="117"/>
      <c r="BG343" s="117"/>
      <c r="BH343" s="117"/>
      <c r="BI343" s="117"/>
      <c r="BJ343" s="117"/>
      <c r="BK343" s="117"/>
    </row>
    <row r="344" spans="1:104" ht="12.75">
      <c r="A344" s="108">
        <v>73</v>
      </c>
      <c r="B344" s="109" t="s">
        <v>1053</v>
      </c>
      <c r="C344" s="110" t="s">
        <v>1054</v>
      </c>
      <c r="D344" s="111" t="s">
        <v>532</v>
      </c>
      <c r="E344" s="112">
        <v>3.0062</v>
      </c>
      <c r="F344" s="113"/>
      <c r="G344" s="114">
        <f>E344*F344</f>
        <v>0</v>
      </c>
      <c r="H344" s="115">
        <v>1</v>
      </c>
      <c r="I344" s="116">
        <f>E344*H344</f>
        <v>3.0062</v>
      </c>
      <c r="J344" s="115"/>
      <c r="K344" s="116">
        <f>E344*J344</f>
        <v>0</v>
      </c>
      <c r="O344" s="107"/>
      <c r="Z344" s="117"/>
      <c r="AA344" s="117">
        <v>3</v>
      </c>
      <c r="AB344" s="117">
        <v>1</v>
      </c>
      <c r="AC344" s="117">
        <v>583314074</v>
      </c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CA344" s="117">
        <v>3</v>
      </c>
      <c r="CB344" s="117">
        <v>1</v>
      </c>
      <c r="CZ344" s="70">
        <v>1</v>
      </c>
    </row>
    <row r="345" spans="1:63" ht="12.75">
      <c r="A345" s="118"/>
      <c r="B345" s="119"/>
      <c r="C345" s="187" t="s">
        <v>1055</v>
      </c>
      <c r="D345" s="188"/>
      <c r="E345" s="122">
        <v>0</v>
      </c>
      <c r="F345" s="123"/>
      <c r="G345" s="124"/>
      <c r="H345" s="125"/>
      <c r="I345" s="120"/>
      <c r="J345" s="126"/>
      <c r="K345" s="120"/>
      <c r="M345" s="121" t="s">
        <v>1055</v>
      </c>
      <c r="O345" s="10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27" t="str">
        <f>C344</f>
        <v>Kamenivo těžené frakce  4/8  B</v>
      </c>
      <c r="BE345" s="117"/>
      <c r="BF345" s="117"/>
      <c r="BG345" s="117"/>
      <c r="BH345" s="117"/>
      <c r="BI345" s="117"/>
      <c r="BJ345" s="117"/>
      <c r="BK345" s="117"/>
    </row>
    <row r="346" spans="1:63" ht="12.75">
      <c r="A346" s="118"/>
      <c r="B346" s="119"/>
      <c r="C346" s="187" t="s">
        <v>1056</v>
      </c>
      <c r="D346" s="188"/>
      <c r="E346" s="122">
        <v>3.0062</v>
      </c>
      <c r="F346" s="123"/>
      <c r="G346" s="124"/>
      <c r="H346" s="125"/>
      <c r="I346" s="120"/>
      <c r="J346" s="126"/>
      <c r="K346" s="120"/>
      <c r="M346" s="121" t="s">
        <v>1056</v>
      </c>
      <c r="O346" s="10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27" t="str">
        <f>C345</f>
        <v>20kg/m2:</v>
      </c>
      <c r="BE346" s="117"/>
      <c r="BF346" s="117"/>
      <c r="BG346" s="117"/>
      <c r="BH346" s="117"/>
      <c r="BI346" s="117"/>
      <c r="BJ346" s="117"/>
      <c r="BK346" s="117"/>
    </row>
    <row r="347" spans="1:104" ht="12.75">
      <c r="A347" s="108">
        <v>74</v>
      </c>
      <c r="B347" s="109" t="s">
        <v>1057</v>
      </c>
      <c r="C347" s="110" t="s">
        <v>1058</v>
      </c>
      <c r="D347" s="111" t="s">
        <v>532</v>
      </c>
      <c r="E347" s="112">
        <v>44.1911</v>
      </c>
      <c r="F347" s="113"/>
      <c r="G347" s="114">
        <f>E347*F347</f>
        <v>0</v>
      </c>
      <c r="H347" s="115">
        <v>1</v>
      </c>
      <c r="I347" s="116">
        <f>E347*H347</f>
        <v>44.1911</v>
      </c>
      <c r="J347" s="115"/>
      <c r="K347" s="116">
        <f>E347*J347</f>
        <v>0</v>
      </c>
      <c r="O347" s="107"/>
      <c r="Z347" s="117"/>
      <c r="AA347" s="117">
        <v>3</v>
      </c>
      <c r="AB347" s="117">
        <v>1</v>
      </c>
      <c r="AC347" s="117">
        <v>583418034</v>
      </c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CA347" s="117">
        <v>3</v>
      </c>
      <c r="CB347" s="117">
        <v>1</v>
      </c>
      <c r="CZ347" s="70">
        <v>1</v>
      </c>
    </row>
    <row r="348" spans="1:63" ht="12.75">
      <c r="A348" s="118"/>
      <c r="B348" s="119"/>
      <c r="C348" s="187" t="s">
        <v>1059</v>
      </c>
      <c r="D348" s="188"/>
      <c r="E348" s="122">
        <v>0</v>
      </c>
      <c r="F348" s="123"/>
      <c r="G348" s="124"/>
      <c r="H348" s="125"/>
      <c r="I348" s="120"/>
      <c r="J348" s="126"/>
      <c r="K348" s="120"/>
      <c r="M348" s="121" t="s">
        <v>1059</v>
      </c>
      <c r="O348" s="10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27" t="str">
        <f>C347</f>
        <v>Kamenivo drcené frakce  16/32 B</v>
      </c>
      <c r="BE348" s="117"/>
      <c r="BF348" s="117"/>
      <c r="BG348" s="117"/>
      <c r="BH348" s="117"/>
      <c r="BI348" s="117"/>
      <c r="BJ348" s="117"/>
      <c r="BK348" s="117"/>
    </row>
    <row r="349" spans="1:63" ht="12.75">
      <c r="A349" s="118"/>
      <c r="B349" s="119"/>
      <c r="C349" s="187" t="s">
        <v>1060</v>
      </c>
      <c r="D349" s="188"/>
      <c r="E349" s="122">
        <v>44.1911</v>
      </c>
      <c r="F349" s="123"/>
      <c r="G349" s="124"/>
      <c r="H349" s="125"/>
      <c r="I349" s="120"/>
      <c r="J349" s="126"/>
      <c r="K349" s="120"/>
      <c r="M349" s="121" t="s">
        <v>1060</v>
      </c>
      <c r="O349" s="10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27" t="str">
        <f>C348</f>
        <v>1,96t/m3:</v>
      </c>
      <c r="BE349" s="117"/>
      <c r="BF349" s="117"/>
      <c r="BG349" s="117"/>
      <c r="BH349" s="117"/>
      <c r="BI349" s="117"/>
      <c r="BJ349" s="117"/>
      <c r="BK349" s="117"/>
    </row>
    <row r="350" spans="1:104" ht="20.4">
      <c r="A350" s="108">
        <v>75</v>
      </c>
      <c r="B350" s="109" t="s">
        <v>1061</v>
      </c>
      <c r="C350" s="110" t="s">
        <v>1062</v>
      </c>
      <c r="D350" s="111" t="s">
        <v>426</v>
      </c>
      <c r="E350" s="112">
        <v>157.6365</v>
      </c>
      <c r="F350" s="113"/>
      <c r="G350" s="114">
        <f>E350*F350</f>
        <v>0</v>
      </c>
      <c r="H350" s="115">
        <v>0.00300000000000011</v>
      </c>
      <c r="I350" s="116">
        <f>E350*H350</f>
        <v>0.47290950000001736</v>
      </c>
      <c r="J350" s="115"/>
      <c r="K350" s="116">
        <f>E350*J350</f>
        <v>0</v>
      </c>
      <c r="O350" s="107"/>
      <c r="Z350" s="117"/>
      <c r="AA350" s="117">
        <v>12</v>
      </c>
      <c r="AB350" s="117">
        <v>1</v>
      </c>
      <c r="AC350" s="117">
        <v>30</v>
      </c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CA350" s="117">
        <v>12</v>
      </c>
      <c r="CB350" s="117">
        <v>1</v>
      </c>
      <c r="CZ350" s="70">
        <v>1</v>
      </c>
    </row>
    <row r="351" spans="1:63" ht="26.4">
      <c r="A351" s="118"/>
      <c r="B351" s="119"/>
      <c r="C351" s="187" t="s">
        <v>1063</v>
      </c>
      <c r="D351" s="188"/>
      <c r="E351" s="122">
        <v>0</v>
      </c>
      <c r="F351" s="123"/>
      <c r="G351" s="124"/>
      <c r="H351" s="125"/>
      <c r="I351" s="120"/>
      <c r="J351" s="126"/>
      <c r="K351" s="120"/>
      <c r="M351" s="121" t="s">
        <v>1063</v>
      </c>
      <c r="O351" s="10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27" t="str">
        <f>C350</f>
        <v>Systémové kompozitní podlahové prvky ztracené bednění vč. koncových prvků</v>
      </c>
      <c r="BE351" s="117"/>
      <c r="BF351" s="117"/>
      <c r="BG351" s="117"/>
      <c r="BH351" s="117"/>
      <c r="BI351" s="117"/>
      <c r="BJ351" s="117"/>
      <c r="BK351" s="117"/>
    </row>
    <row r="352" spans="1:63" ht="12.75">
      <c r="A352" s="118"/>
      <c r="B352" s="119"/>
      <c r="C352" s="187" t="s">
        <v>1064</v>
      </c>
      <c r="D352" s="188"/>
      <c r="E352" s="122">
        <v>157.6365</v>
      </c>
      <c r="F352" s="123"/>
      <c r="G352" s="124"/>
      <c r="H352" s="125"/>
      <c r="I352" s="120"/>
      <c r="J352" s="126"/>
      <c r="K352" s="120"/>
      <c r="M352" s="121" t="s">
        <v>1064</v>
      </c>
      <c r="O352" s="10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27" t="str">
        <f>C351</f>
        <v>5% ztratné:</v>
      </c>
      <c r="BE352" s="117"/>
      <c r="BF352" s="117"/>
      <c r="BG352" s="117"/>
      <c r="BH352" s="117"/>
      <c r="BI352" s="117"/>
      <c r="BJ352" s="117"/>
      <c r="BK352" s="117"/>
    </row>
    <row r="353" spans="1:63" ht="12.75">
      <c r="A353" s="128" t="s">
        <v>427</v>
      </c>
      <c r="B353" s="129" t="s">
        <v>1027</v>
      </c>
      <c r="C353" s="130" t="s">
        <v>1028</v>
      </c>
      <c r="D353" s="131"/>
      <c r="E353" s="132"/>
      <c r="F353" s="132"/>
      <c r="G353" s="133">
        <f>SUM(G308:G352)</f>
        <v>0</v>
      </c>
      <c r="H353" s="134"/>
      <c r="I353" s="135">
        <f>SUM(I308:I352)</f>
        <v>90.8531867590197</v>
      </c>
      <c r="J353" s="136"/>
      <c r="K353" s="135">
        <f>SUM(K308:K352)</f>
        <v>0</v>
      </c>
      <c r="O353" s="107"/>
      <c r="X353" s="137">
        <f>K353</f>
        <v>0</v>
      </c>
      <c r="Y353" s="137">
        <f>I353</f>
        <v>90.8531867590197</v>
      </c>
      <c r="Z353" s="138">
        <f>G353</f>
        <v>0</v>
      </c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39"/>
      <c r="BB353" s="139"/>
      <c r="BC353" s="139"/>
      <c r="BD353" s="139"/>
      <c r="BE353" s="139"/>
      <c r="BF353" s="139"/>
      <c r="BG353" s="117"/>
      <c r="BH353" s="117"/>
      <c r="BI353" s="117"/>
      <c r="BJ353" s="117"/>
      <c r="BK353" s="117"/>
    </row>
    <row r="354" spans="1:15" ht="14.25" customHeight="1">
      <c r="A354" s="97" t="s">
        <v>422</v>
      </c>
      <c r="B354" s="98" t="s">
        <v>1065</v>
      </c>
      <c r="C354" s="99" t="s">
        <v>1066</v>
      </c>
      <c r="D354" s="100"/>
      <c r="E354" s="101"/>
      <c r="F354" s="101"/>
      <c r="G354" s="102"/>
      <c r="H354" s="103"/>
      <c r="I354" s="104"/>
      <c r="J354" s="105"/>
      <c r="K354" s="106"/>
      <c r="O354" s="107"/>
    </row>
    <row r="355" spans="1:104" ht="20.4">
      <c r="A355" s="108">
        <v>76</v>
      </c>
      <c r="B355" s="109" t="s">
        <v>1067</v>
      </c>
      <c r="C355" s="110" t="s">
        <v>1068</v>
      </c>
      <c r="D355" s="111" t="s">
        <v>542</v>
      </c>
      <c r="E355" s="112">
        <v>4.5</v>
      </c>
      <c r="F355" s="113"/>
      <c r="G355" s="114">
        <f>E355*F355</f>
        <v>0</v>
      </c>
      <c r="H355" s="115">
        <v>0.191890000000058</v>
      </c>
      <c r="I355" s="116">
        <f>E355*H355</f>
        <v>0.863505000000261</v>
      </c>
      <c r="J355" s="115">
        <v>0</v>
      </c>
      <c r="K355" s="116">
        <f>E355*J355</f>
        <v>0</v>
      </c>
      <c r="O355" s="107"/>
      <c r="Z355" s="117"/>
      <c r="AA355" s="117">
        <v>1</v>
      </c>
      <c r="AB355" s="117">
        <v>1</v>
      </c>
      <c r="AC355" s="117">
        <v>1</v>
      </c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CA355" s="117">
        <v>1</v>
      </c>
      <c r="CB355" s="117">
        <v>1</v>
      </c>
      <c r="CZ355" s="70">
        <v>1</v>
      </c>
    </row>
    <row r="356" spans="1:63" ht="26.4">
      <c r="A356" s="118"/>
      <c r="B356" s="119"/>
      <c r="C356" s="187" t="s">
        <v>841</v>
      </c>
      <c r="D356" s="188"/>
      <c r="E356" s="122">
        <v>0</v>
      </c>
      <c r="F356" s="123"/>
      <c r="G356" s="124"/>
      <c r="H356" s="125"/>
      <c r="I356" s="120"/>
      <c r="J356" s="126"/>
      <c r="K356" s="120"/>
      <c r="M356" s="121" t="s">
        <v>841</v>
      </c>
      <c r="O356" s="10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27" t="str">
        <f>C355</f>
        <v>Osazení park. obrubníků do lože z C 12/15 s opěrou včetně obrubníku 80x250x1000 mm</v>
      </c>
      <c r="BE356" s="117"/>
      <c r="BF356" s="117"/>
      <c r="BG356" s="117"/>
      <c r="BH356" s="117"/>
      <c r="BI356" s="117"/>
      <c r="BJ356" s="117"/>
      <c r="BK356" s="117"/>
    </row>
    <row r="357" spans="1:63" ht="12.75">
      <c r="A357" s="118"/>
      <c r="B357" s="119"/>
      <c r="C357" s="187" t="s">
        <v>854</v>
      </c>
      <c r="D357" s="188"/>
      <c r="E357" s="122">
        <v>4.5</v>
      </c>
      <c r="F357" s="123"/>
      <c r="G357" s="124"/>
      <c r="H357" s="125"/>
      <c r="I357" s="120"/>
      <c r="J357" s="126"/>
      <c r="K357" s="120"/>
      <c r="M357" s="121" t="s">
        <v>854</v>
      </c>
      <c r="O357" s="10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27" t="str">
        <f>C356</f>
        <v>DVORNÍ ČÁST:</v>
      </c>
      <c r="BE357" s="117"/>
      <c r="BF357" s="117"/>
      <c r="BG357" s="117"/>
      <c r="BH357" s="117"/>
      <c r="BI357" s="117"/>
      <c r="BJ357" s="117"/>
      <c r="BK357" s="117"/>
    </row>
    <row r="358" spans="1:63" ht="12.75">
      <c r="A358" s="128" t="s">
        <v>427</v>
      </c>
      <c r="B358" s="129" t="s">
        <v>1065</v>
      </c>
      <c r="C358" s="130" t="s">
        <v>1066</v>
      </c>
      <c r="D358" s="131"/>
      <c r="E358" s="132"/>
      <c r="F358" s="132"/>
      <c r="G358" s="133">
        <f>SUM(G354:G357)</f>
        <v>0</v>
      </c>
      <c r="H358" s="134"/>
      <c r="I358" s="135">
        <f>SUM(I354:I357)</f>
        <v>0.863505000000261</v>
      </c>
      <c r="J358" s="136"/>
      <c r="K358" s="135">
        <f>SUM(K354:K357)</f>
        <v>0</v>
      </c>
      <c r="O358" s="107"/>
      <c r="X358" s="137">
        <f>K358</f>
        <v>0</v>
      </c>
      <c r="Y358" s="137">
        <f>I358</f>
        <v>0.863505000000261</v>
      </c>
      <c r="Z358" s="138">
        <f>G358</f>
        <v>0</v>
      </c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39"/>
      <c r="BB358" s="139"/>
      <c r="BC358" s="139"/>
      <c r="BD358" s="139"/>
      <c r="BE358" s="139"/>
      <c r="BF358" s="139"/>
      <c r="BG358" s="117"/>
      <c r="BH358" s="117"/>
      <c r="BI358" s="117"/>
      <c r="BJ358" s="117"/>
      <c r="BK358" s="117"/>
    </row>
    <row r="359" spans="1:15" ht="14.25" customHeight="1">
      <c r="A359" s="97" t="s">
        <v>422</v>
      </c>
      <c r="B359" s="98" t="s">
        <v>1069</v>
      </c>
      <c r="C359" s="99" t="s">
        <v>1070</v>
      </c>
      <c r="D359" s="100"/>
      <c r="E359" s="101"/>
      <c r="F359" s="101"/>
      <c r="G359" s="102"/>
      <c r="H359" s="103"/>
      <c r="I359" s="104"/>
      <c r="J359" s="105"/>
      <c r="K359" s="106"/>
      <c r="O359" s="107"/>
    </row>
    <row r="360" spans="1:104" ht="12.75">
      <c r="A360" s="108">
        <v>77</v>
      </c>
      <c r="B360" s="109" t="s">
        <v>1071</v>
      </c>
      <c r="C360" s="110" t="s">
        <v>1072</v>
      </c>
      <c r="D360" s="111" t="s">
        <v>555</v>
      </c>
      <c r="E360" s="112">
        <v>1</v>
      </c>
      <c r="F360" s="113"/>
      <c r="G360" s="114">
        <f>E360*F360</f>
        <v>0</v>
      </c>
      <c r="H360" s="115">
        <v>0.433820000000196</v>
      </c>
      <c r="I360" s="116">
        <f>E360*H360</f>
        <v>0.433820000000196</v>
      </c>
      <c r="J360" s="115">
        <v>0</v>
      </c>
      <c r="K360" s="116">
        <f>E360*J360</f>
        <v>0</v>
      </c>
      <c r="O360" s="107"/>
      <c r="Z360" s="117"/>
      <c r="AA360" s="117">
        <v>1</v>
      </c>
      <c r="AB360" s="117">
        <v>1</v>
      </c>
      <c r="AC360" s="117">
        <v>1</v>
      </c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CA360" s="117">
        <v>1</v>
      </c>
      <c r="CB360" s="117">
        <v>1</v>
      </c>
      <c r="CZ360" s="70">
        <v>1</v>
      </c>
    </row>
    <row r="361" spans="1:63" ht="12.75">
      <c r="A361" s="118"/>
      <c r="B361" s="119"/>
      <c r="C361" s="187" t="s">
        <v>1073</v>
      </c>
      <c r="D361" s="188"/>
      <c r="E361" s="122">
        <v>1</v>
      </c>
      <c r="F361" s="123"/>
      <c r="G361" s="124"/>
      <c r="H361" s="125"/>
      <c r="I361" s="120"/>
      <c r="J361" s="126"/>
      <c r="K361" s="120"/>
      <c r="M361" s="121" t="s">
        <v>1073</v>
      </c>
      <c r="O361" s="10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27" t="str">
        <f>C360</f>
        <v>Výšková úprava vstupu do 20 cm, zvýšení mříže</v>
      </c>
      <c r="BE361" s="117"/>
      <c r="BF361" s="117"/>
      <c r="BG361" s="117"/>
      <c r="BH361" s="117"/>
      <c r="BI361" s="117"/>
      <c r="BJ361" s="117"/>
      <c r="BK361" s="117"/>
    </row>
    <row r="362" spans="1:104" ht="12.75">
      <c r="A362" s="108">
        <v>78</v>
      </c>
      <c r="B362" s="109" t="s">
        <v>1074</v>
      </c>
      <c r="C362" s="110" t="s">
        <v>1075</v>
      </c>
      <c r="D362" s="111" t="s">
        <v>555</v>
      </c>
      <c r="E362" s="112">
        <v>4</v>
      </c>
      <c r="F362" s="113"/>
      <c r="G362" s="114">
        <f>E362*F362</f>
        <v>0</v>
      </c>
      <c r="H362" s="115">
        <v>0</v>
      </c>
      <c r="I362" s="116">
        <f>E362*H362</f>
        <v>0</v>
      </c>
      <c r="J362" s="115">
        <v>0</v>
      </c>
      <c r="K362" s="116">
        <f>E362*J362</f>
        <v>0</v>
      </c>
      <c r="O362" s="107"/>
      <c r="Z362" s="117"/>
      <c r="AA362" s="117">
        <v>1</v>
      </c>
      <c r="AB362" s="117">
        <v>1</v>
      </c>
      <c r="AC362" s="117">
        <v>1</v>
      </c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CA362" s="117">
        <v>1</v>
      </c>
      <c r="CB362" s="117">
        <v>1</v>
      </c>
      <c r="CZ362" s="70">
        <v>1</v>
      </c>
    </row>
    <row r="363" spans="1:63" ht="12.75">
      <c r="A363" s="118"/>
      <c r="B363" s="119"/>
      <c r="C363" s="187" t="s">
        <v>1076</v>
      </c>
      <c r="D363" s="188"/>
      <c r="E363" s="122">
        <v>4</v>
      </c>
      <c r="F363" s="123"/>
      <c r="G363" s="124"/>
      <c r="H363" s="125"/>
      <c r="I363" s="120"/>
      <c r="J363" s="126"/>
      <c r="K363" s="120"/>
      <c r="M363" s="121" t="s">
        <v>1076</v>
      </c>
      <c r="O363" s="10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27" t="str">
        <f>C362</f>
        <v>Osaz rošt+rám -50kg úchyt šrouby</v>
      </c>
      <c r="BE363" s="117"/>
      <c r="BF363" s="117"/>
      <c r="BG363" s="117"/>
      <c r="BH363" s="117"/>
      <c r="BI363" s="117"/>
      <c r="BJ363" s="117"/>
      <c r="BK363" s="117"/>
    </row>
    <row r="364" spans="1:104" ht="12.75">
      <c r="A364" s="108">
        <v>79</v>
      </c>
      <c r="B364" s="109" t="s">
        <v>1077</v>
      </c>
      <c r="C364" s="110" t="s">
        <v>1078</v>
      </c>
      <c r="D364" s="111" t="s">
        <v>555</v>
      </c>
      <c r="E364" s="112">
        <v>4</v>
      </c>
      <c r="F364" s="113"/>
      <c r="G364" s="114">
        <f>E364*F364</f>
        <v>0</v>
      </c>
      <c r="H364" s="115">
        <v>0.0278000000000134</v>
      </c>
      <c r="I364" s="116">
        <f>E364*H364</f>
        <v>0.1112000000000536</v>
      </c>
      <c r="J364" s="115"/>
      <c r="K364" s="116">
        <f>E364*J364</f>
        <v>0</v>
      </c>
      <c r="O364" s="107"/>
      <c r="Z364" s="117"/>
      <c r="AA364" s="117">
        <v>12</v>
      </c>
      <c r="AB364" s="117">
        <v>1</v>
      </c>
      <c r="AC364" s="117">
        <v>31</v>
      </c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CA364" s="117">
        <v>12</v>
      </c>
      <c r="CB364" s="117">
        <v>1</v>
      </c>
      <c r="CZ364" s="70">
        <v>1</v>
      </c>
    </row>
    <row r="365" spans="1:63" ht="12.75">
      <c r="A365" s="118"/>
      <c r="B365" s="119"/>
      <c r="C365" s="187" t="s">
        <v>1076</v>
      </c>
      <c r="D365" s="188"/>
      <c r="E365" s="122">
        <v>4</v>
      </c>
      <c r="F365" s="123"/>
      <c r="G365" s="124"/>
      <c r="H365" s="125"/>
      <c r="I365" s="120"/>
      <c r="J365" s="126"/>
      <c r="K365" s="120"/>
      <c r="M365" s="121" t="s">
        <v>1076</v>
      </c>
      <c r="O365" s="10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27" t="str">
        <f>C364</f>
        <v>Rošt podlahový 30/2 lisovaný 1200x400 mm pochůzí</v>
      </c>
      <c r="BE365" s="117"/>
      <c r="BF365" s="117"/>
      <c r="BG365" s="117"/>
      <c r="BH365" s="117"/>
      <c r="BI365" s="117"/>
      <c r="BJ365" s="117"/>
      <c r="BK365" s="117"/>
    </row>
    <row r="366" spans="1:63" ht="12.75">
      <c r="A366" s="128" t="s">
        <v>427</v>
      </c>
      <c r="B366" s="129" t="s">
        <v>1069</v>
      </c>
      <c r="C366" s="130" t="s">
        <v>1070</v>
      </c>
      <c r="D366" s="131"/>
      <c r="E366" s="132"/>
      <c r="F366" s="132"/>
      <c r="G366" s="133">
        <f>SUM(G359:G365)</f>
        <v>0</v>
      </c>
      <c r="H366" s="134"/>
      <c r="I366" s="135">
        <f>SUM(I359:I365)</f>
        <v>0.5450200000002496</v>
      </c>
      <c r="J366" s="136"/>
      <c r="K366" s="135">
        <f>SUM(K359:K365)</f>
        <v>0</v>
      </c>
      <c r="O366" s="107"/>
      <c r="X366" s="137">
        <f>K366</f>
        <v>0</v>
      </c>
      <c r="Y366" s="137">
        <f>I366</f>
        <v>0.5450200000002496</v>
      </c>
      <c r="Z366" s="138">
        <f>G366</f>
        <v>0</v>
      </c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39"/>
      <c r="BB366" s="139"/>
      <c r="BC366" s="139"/>
      <c r="BD366" s="139"/>
      <c r="BE366" s="139"/>
      <c r="BF366" s="139"/>
      <c r="BG366" s="117"/>
      <c r="BH366" s="117"/>
      <c r="BI366" s="117"/>
      <c r="BJ366" s="117"/>
      <c r="BK366" s="117"/>
    </row>
    <row r="367" spans="1:15" ht="14.25" customHeight="1">
      <c r="A367" s="97" t="s">
        <v>422</v>
      </c>
      <c r="B367" s="98" t="s">
        <v>508</v>
      </c>
      <c r="C367" s="99" t="s">
        <v>509</v>
      </c>
      <c r="D367" s="100"/>
      <c r="E367" s="101"/>
      <c r="F367" s="101"/>
      <c r="G367" s="102"/>
      <c r="H367" s="103"/>
      <c r="I367" s="104"/>
      <c r="J367" s="105"/>
      <c r="K367" s="106"/>
      <c r="O367" s="107"/>
    </row>
    <row r="368" spans="1:104" ht="12.75">
      <c r="A368" s="108">
        <v>80</v>
      </c>
      <c r="B368" s="109" t="s">
        <v>510</v>
      </c>
      <c r="C368" s="110" t="s">
        <v>511</v>
      </c>
      <c r="D368" s="111" t="s">
        <v>426</v>
      </c>
      <c r="E368" s="112">
        <v>530.07</v>
      </c>
      <c r="F368" s="113"/>
      <c r="G368" s="114">
        <f>E368*F368</f>
        <v>0</v>
      </c>
      <c r="H368" s="115">
        <v>0</v>
      </c>
      <c r="I368" s="116">
        <f>E368*H368</f>
        <v>0</v>
      </c>
      <c r="J368" s="115">
        <v>0</v>
      </c>
      <c r="K368" s="116">
        <f>E368*J368</f>
        <v>0</v>
      </c>
      <c r="O368" s="107"/>
      <c r="Z368" s="117"/>
      <c r="AA368" s="117">
        <v>1</v>
      </c>
      <c r="AB368" s="117">
        <v>1</v>
      </c>
      <c r="AC368" s="117">
        <v>1</v>
      </c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CA368" s="117">
        <v>1</v>
      </c>
      <c r="CB368" s="117">
        <v>1</v>
      </c>
      <c r="CZ368" s="70">
        <v>1</v>
      </c>
    </row>
    <row r="369" spans="1:63" ht="12.75">
      <c r="A369" s="118"/>
      <c r="B369" s="119"/>
      <c r="C369" s="187" t="s">
        <v>460</v>
      </c>
      <c r="D369" s="188"/>
      <c r="E369" s="122">
        <v>0</v>
      </c>
      <c r="F369" s="123"/>
      <c r="G369" s="124"/>
      <c r="H369" s="125"/>
      <c r="I369" s="120"/>
      <c r="J369" s="126"/>
      <c r="K369" s="120"/>
      <c r="M369" s="121" t="s">
        <v>460</v>
      </c>
      <c r="O369" s="10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27" t="str">
        <f aca="true" t="shared" si="16" ref="BD369:BD388">C368</f>
        <v>Otryskání ploch pískem FP, stěn a rubů kleneb</v>
      </c>
      <c r="BE369" s="117"/>
      <c r="BF369" s="117"/>
      <c r="BG369" s="117"/>
      <c r="BH369" s="117"/>
      <c r="BI369" s="117"/>
      <c r="BJ369" s="117"/>
      <c r="BK369" s="117"/>
    </row>
    <row r="370" spans="1:63" ht="12.75">
      <c r="A370" s="118"/>
      <c r="B370" s="119"/>
      <c r="C370" s="187" t="s">
        <v>1079</v>
      </c>
      <c r="D370" s="188"/>
      <c r="E370" s="122">
        <v>24.45</v>
      </c>
      <c r="F370" s="123"/>
      <c r="G370" s="124"/>
      <c r="H370" s="125"/>
      <c r="I370" s="120"/>
      <c r="J370" s="126"/>
      <c r="K370" s="120"/>
      <c r="M370" s="121" t="s">
        <v>1079</v>
      </c>
      <c r="O370" s="10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27" t="str">
        <f t="shared" si="16"/>
        <v>OMÍTKY VNITŘNÍ:</v>
      </c>
      <c r="BE370" s="117"/>
      <c r="BF370" s="117"/>
      <c r="BG370" s="117"/>
      <c r="BH370" s="117"/>
      <c r="BI370" s="117"/>
      <c r="BJ370" s="117"/>
      <c r="BK370" s="117"/>
    </row>
    <row r="371" spans="1:63" ht="12.75">
      <c r="A371" s="118"/>
      <c r="B371" s="119"/>
      <c r="C371" s="187" t="s">
        <v>1080</v>
      </c>
      <c r="D371" s="188"/>
      <c r="E371" s="122">
        <v>9.75</v>
      </c>
      <c r="F371" s="123"/>
      <c r="G371" s="124"/>
      <c r="H371" s="125"/>
      <c r="I371" s="120"/>
      <c r="J371" s="126"/>
      <c r="K371" s="120"/>
      <c r="M371" s="121" t="s">
        <v>1080</v>
      </c>
      <c r="O371" s="10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27" t="str">
        <f t="shared" si="16"/>
        <v>m.č. 002 : (3,8*1,6)+(8,35*2,2)</v>
      </c>
      <c r="BE371" s="117"/>
      <c r="BF371" s="117"/>
      <c r="BG371" s="117"/>
      <c r="BH371" s="117"/>
      <c r="BI371" s="117"/>
      <c r="BJ371" s="117"/>
      <c r="BK371" s="117"/>
    </row>
    <row r="372" spans="1:63" ht="12.75">
      <c r="A372" s="118"/>
      <c r="B372" s="119"/>
      <c r="C372" s="187" t="s">
        <v>1081</v>
      </c>
      <c r="D372" s="188"/>
      <c r="E372" s="122">
        <v>16.65</v>
      </c>
      <c r="F372" s="123"/>
      <c r="G372" s="124"/>
      <c r="H372" s="125"/>
      <c r="I372" s="120"/>
      <c r="J372" s="126"/>
      <c r="K372" s="120"/>
      <c r="M372" s="121" t="s">
        <v>1081</v>
      </c>
      <c r="O372" s="10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27" t="str">
        <f t="shared" si="16"/>
        <v>m.č. 004 : 6,5*1,5</v>
      </c>
      <c r="BE372" s="117"/>
      <c r="BF372" s="117"/>
      <c r="BG372" s="117"/>
      <c r="BH372" s="117"/>
      <c r="BI372" s="117"/>
      <c r="BJ372" s="117"/>
      <c r="BK372" s="117"/>
    </row>
    <row r="373" spans="1:63" ht="12.75">
      <c r="A373" s="118"/>
      <c r="B373" s="119"/>
      <c r="C373" s="187" t="s">
        <v>1082</v>
      </c>
      <c r="D373" s="188"/>
      <c r="E373" s="122">
        <v>31.215</v>
      </c>
      <c r="F373" s="123"/>
      <c r="G373" s="124"/>
      <c r="H373" s="125"/>
      <c r="I373" s="120"/>
      <c r="J373" s="126"/>
      <c r="K373" s="120"/>
      <c r="M373" s="121" t="s">
        <v>1082</v>
      </c>
      <c r="O373" s="10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27" t="str">
        <f t="shared" si="16"/>
        <v>m.č. 005 : (4,0*2,1)+(3,3*2,5)</v>
      </c>
      <c r="BE373" s="117"/>
      <c r="BF373" s="117"/>
      <c r="BG373" s="117"/>
      <c r="BH373" s="117"/>
      <c r="BI373" s="117"/>
      <c r="BJ373" s="117"/>
      <c r="BK373" s="117"/>
    </row>
    <row r="374" spans="1:63" ht="12.75">
      <c r="A374" s="118"/>
      <c r="B374" s="119"/>
      <c r="C374" s="187" t="s">
        <v>1083</v>
      </c>
      <c r="D374" s="188"/>
      <c r="E374" s="122">
        <v>6.305</v>
      </c>
      <c r="F374" s="123"/>
      <c r="G374" s="124"/>
      <c r="H374" s="125"/>
      <c r="I374" s="120"/>
      <c r="J374" s="126"/>
      <c r="K374" s="120"/>
      <c r="M374" s="121" t="s">
        <v>1083</v>
      </c>
      <c r="O374" s="10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27" t="str">
        <f t="shared" si="16"/>
        <v>m.č. 006 : (8,2*2,1)+(9,2*1,3)+(3,7*0,55)</v>
      </c>
      <c r="BE374" s="117"/>
      <c r="BF374" s="117"/>
      <c r="BG374" s="117"/>
      <c r="BH374" s="117"/>
      <c r="BI374" s="117"/>
      <c r="BJ374" s="117"/>
      <c r="BK374" s="117"/>
    </row>
    <row r="375" spans="1:63" ht="12.75">
      <c r="A375" s="118"/>
      <c r="B375" s="119"/>
      <c r="C375" s="187" t="s">
        <v>1084</v>
      </c>
      <c r="D375" s="188"/>
      <c r="E375" s="122">
        <v>15.37</v>
      </c>
      <c r="F375" s="123"/>
      <c r="G375" s="124"/>
      <c r="H375" s="125"/>
      <c r="I375" s="120"/>
      <c r="J375" s="126"/>
      <c r="K375" s="120"/>
      <c r="M375" s="121" t="s">
        <v>1084</v>
      </c>
      <c r="O375" s="10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27" t="str">
        <f t="shared" si="16"/>
        <v>m.č. 007 : (3,8*0,6)+(8,05*0,5)</v>
      </c>
      <c r="BE375" s="117"/>
      <c r="BF375" s="117"/>
      <c r="BG375" s="117"/>
      <c r="BH375" s="117"/>
      <c r="BI375" s="117"/>
      <c r="BJ375" s="117"/>
      <c r="BK375" s="117"/>
    </row>
    <row r="376" spans="1:63" ht="12.75">
      <c r="A376" s="118"/>
      <c r="B376" s="119"/>
      <c r="C376" s="187" t="s">
        <v>1085</v>
      </c>
      <c r="D376" s="188"/>
      <c r="E376" s="122">
        <v>5.95</v>
      </c>
      <c r="F376" s="123"/>
      <c r="G376" s="124"/>
      <c r="H376" s="125"/>
      <c r="I376" s="120"/>
      <c r="J376" s="126"/>
      <c r="K376" s="120"/>
      <c r="M376" s="121" t="s">
        <v>1085</v>
      </c>
      <c r="O376" s="10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27" t="str">
        <f t="shared" si="16"/>
        <v>m.č. 009 : (2,5*0,6)+(7,3*1,9)</v>
      </c>
      <c r="BE376" s="117"/>
      <c r="BF376" s="117"/>
      <c r="BG376" s="117"/>
      <c r="BH376" s="117"/>
      <c r="BI376" s="117"/>
      <c r="BJ376" s="117"/>
      <c r="BK376" s="117"/>
    </row>
    <row r="377" spans="1:63" ht="12.75">
      <c r="A377" s="118"/>
      <c r="B377" s="119"/>
      <c r="C377" s="187" t="s">
        <v>1086</v>
      </c>
      <c r="D377" s="188"/>
      <c r="E377" s="122">
        <v>10.42</v>
      </c>
      <c r="F377" s="123"/>
      <c r="G377" s="124"/>
      <c r="H377" s="125"/>
      <c r="I377" s="120"/>
      <c r="J377" s="126"/>
      <c r="K377" s="120"/>
      <c r="M377" s="121" t="s">
        <v>1086</v>
      </c>
      <c r="O377" s="10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27" t="str">
        <f t="shared" si="16"/>
        <v>m.č. 010 : (2,9*0,5)+(5,0*0,9)</v>
      </c>
      <c r="BE377" s="117"/>
      <c r="BF377" s="117"/>
      <c r="BG377" s="117"/>
      <c r="BH377" s="117"/>
      <c r="BI377" s="117"/>
      <c r="BJ377" s="117"/>
      <c r="BK377" s="117"/>
    </row>
    <row r="378" spans="1:63" ht="12.75">
      <c r="A378" s="118"/>
      <c r="B378" s="119"/>
      <c r="C378" s="187" t="s">
        <v>1087</v>
      </c>
      <c r="D378" s="188"/>
      <c r="E378" s="122">
        <v>24.225</v>
      </c>
      <c r="F378" s="123"/>
      <c r="G378" s="124"/>
      <c r="H378" s="125"/>
      <c r="I378" s="120"/>
      <c r="J378" s="126"/>
      <c r="K378" s="120"/>
      <c r="M378" s="121" t="s">
        <v>1087</v>
      </c>
      <c r="O378" s="10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27" t="str">
        <f t="shared" si="16"/>
        <v>m.č. 011 : (8,55*1,2)+(2,6*1,5)-(9,35*0,4)</v>
      </c>
      <c r="BE378" s="117"/>
      <c r="BF378" s="117"/>
      <c r="BG378" s="117"/>
      <c r="BH378" s="117"/>
      <c r="BI378" s="117"/>
      <c r="BJ378" s="117"/>
      <c r="BK378" s="117"/>
    </row>
    <row r="379" spans="1:63" ht="21">
      <c r="A379" s="118"/>
      <c r="B379" s="119"/>
      <c r="C379" s="187" t="s">
        <v>1088</v>
      </c>
      <c r="D379" s="188"/>
      <c r="E379" s="122">
        <v>49.63</v>
      </c>
      <c r="F379" s="123"/>
      <c r="G379" s="124"/>
      <c r="H379" s="125"/>
      <c r="I379" s="120"/>
      <c r="J379" s="126"/>
      <c r="K379" s="120"/>
      <c r="M379" s="121" t="s">
        <v>1088</v>
      </c>
      <c r="O379" s="10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27" t="str">
        <f t="shared" si="16"/>
        <v>m.č. 012 : (4,45*1,1)+(1,0*1,1)+(3,8*2,1)+(4,1*2,5)</v>
      </c>
      <c r="BE379" s="117"/>
      <c r="BF379" s="117"/>
      <c r="BG379" s="117"/>
      <c r="BH379" s="117"/>
      <c r="BI379" s="117"/>
      <c r="BJ379" s="117"/>
      <c r="BK379" s="117"/>
    </row>
    <row r="380" spans="1:63" ht="12.75">
      <c r="A380" s="118"/>
      <c r="B380" s="119"/>
      <c r="C380" s="187" t="s">
        <v>1089</v>
      </c>
      <c r="D380" s="188"/>
      <c r="E380" s="122">
        <v>223.44</v>
      </c>
      <c r="F380" s="123"/>
      <c r="G380" s="124"/>
      <c r="H380" s="125"/>
      <c r="I380" s="120"/>
      <c r="J380" s="126"/>
      <c r="K380" s="120"/>
      <c r="M380" s="121" t="s">
        <v>1089</v>
      </c>
      <c r="O380" s="10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27" t="str">
        <f t="shared" si="16"/>
        <v>m.č. 013 : (0,7*0,8)+(4,8*1,2)+(4,2*1,3)+(7,0*1,55)+(13*1,6)+(3,1*2,0)</v>
      </c>
      <c r="BE380" s="117"/>
      <c r="BF380" s="117"/>
      <c r="BG380" s="117"/>
      <c r="BH380" s="117"/>
      <c r="BI380" s="117"/>
      <c r="BJ380" s="117"/>
      <c r="BK380" s="117"/>
    </row>
    <row r="381" spans="1:63" ht="12.75">
      <c r="A381" s="118"/>
      <c r="B381" s="119"/>
      <c r="C381" s="187" t="s">
        <v>501</v>
      </c>
      <c r="D381" s="188"/>
      <c r="E381" s="122">
        <v>0</v>
      </c>
      <c r="F381" s="123"/>
      <c r="G381" s="124"/>
      <c r="H381" s="125"/>
      <c r="I381" s="120"/>
      <c r="J381" s="126"/>
      <c r="K381" s="120"/>
      <c r="M381" s="121" t="s">
        <v>501</v>
      </c>
      <c r="O381" s="10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27" t="str">
        <f t="shared" si="16"/>
        <v>m.č. 014 : 106,4*2,1</v>
      </c>
      <c r="BE381" s="117"/>
      <c r="BF381" s="117"/>
      <c r="BG381" s="117"/>
      <c r="BH381" s="117"/>
      <c r="BI381" s="117"/>
      <c r="BJ381" s="117"/>
      <c r="BK381" s="117"/>
    </row>
    <row r="382" spans="1:63" ht="12.75">
      <c r="A382" s="118"/>
      <c r="B382" s="119"/>
      <c r="C382" s="187" t="s">
        <v>523</v>
      </c>
      <c r="D382" s="188"/>
      <c r="E382" s="122">
        <v>0</v>
      </c>
      <c r="F382" s="123"/>
      <c r="G382" s="124"/>
      <c r="H382" s="125"/>
      <c r="I382" s="120"/>
      <c r="J382" s="126"/>
      <c r="K382" s="120"/>
      <c r="M382" s="121" t="s">
        <v>523</v>
      </c>
      <c r="O382" s="10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27" t="str">
        <f t="shared" si="16"/>
        <v>OMÍTKY VNĚJŠÍ:</v>
      </c>
      <c r="BE382" s="117"/>
      <c r="BF382" s="117"/>
      <c r="BG382" s="117"/>
      <c r="BH382" s="117"/>
      <c r="BI382" s="117"/>
      <c r="BJ382" s="117"/>
      <c r="BK382" s="117"/>
    </row>
    <row r="383" spans="1:63" ht="12.75">
      <c r="A383" s="118"/>
      <c r="B383" s="119"/>
      <c r="C383" s="187" t="s">
        <v>1090</v>
      </c>
      <c r="D383" s="188"/>
      <c r="E383" s="122">
        <v>43.715</v>
      </c>
      <c r="F383" s="123"/>
      <c r="G383" s="124"/>
      <c r="H383" s="125"/>
      <c r="I383" s="120"/>
      <c r="J383" s="126"/>
      <c r="K383" s="120"/>
      <c r="M383" s="121" t="s">
        <v>1090</v>
      </c>
      <c r="O383" s="10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27" t="str">
        <f t="shared" si="16"/>
        <v>Uliční fasáda :</v>
      </c>
      <c r="BE383" s="117"/>
      <c r="BF383" s="117"/>
      <c r="BG383" s="117"/>
      <c r="BH383" s="117"/>
      <c r="BI383" s="117"/>
      <c r="BJ383" s="117"/>
      <c r="BK383" s="117"/>
    </row>
    <row r="384" spans="1:63" ht="12.75">
      <c r="A384" s="118"/>
      <c r="B384" s="119"/>
      <c r="C384" s="187" t="s">
        <v>1091</v>
      </c>
      <c r="D384" s="188"/>
      <c r="E384" s="122">
        <v>56.39</v>
      </c>
      <c r="F384" s="123"/>
      <c r="G384" s="124"/>
      <c r="H384" s="125"/>
      <c r="I384" s="120"/>
      <c r="J384" s="126"/>
      <c r="K384" s="120"/>
      <c r="M384" s="121" t="s">
        <v>1091</v>
      </c>
      <c r="O384" s="10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27" t="str">
        <f t="shared" si="16"/>
        <v xml:space="preserve"> (4,2*0,05)+(4,55*0,6)+(12,95*0,8)+(12,45*1,9)+(4,6*0,6)+(5,0*0,8)</v>
      </c>
      <c r="BE384" s="117"/>
      <c r="BF384" s="117"/>
      <c r="BG384" s="117"/>
      <c r="BH384" s="117"/>
      <c r="BI384" s="117"/>
      <c r="BJ384" s="117"/>
      <c r="BK384" s="117"/>
    </row>
    <row r="385" spans="1:63" ht="12.75">
      <c r="A385" s="118"/>
      <c r="B385" s="119"/>
      <c r="C385" s="187" t="s">
        <v>1092</v>
      </c>
      <c r="D385" s="188"/>
      <c r="E385" s="122">
        <v>1.8</v>
      </c>
      <c r="F385" s="123"/>
      <c r="G385" s="124"/>
      <c r="H385" s="125"/>
      <c r="I385" s="120"/>
      <c r="J385" s="126"/>
      <c r="K385" s="120"/>
      <c r="M385" s="121" t="s">
        <v>1092</v>
      </c>
      <c r="O385" s="10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27" t="str">
        <f t="shared" si="16"/>
        <v>(3,8*2,0)+(21,25*0,6)+(10,0*0,4)+(2,0*3,1)+(3,6*0,4)+(12,2*2,0)</v>
      </c>
      <c r="BE385" s="117"/>
      <c r="BF385" s="117"/>
      <c r="BG385" s="117"/>
      <c r="BH385" s="117"/>
      <c r="BI385" s="117"/>
      <c r="BJ385" s="117"/>
      <c r="BK385" s="117"/>
    </row>
    <row r="386" spans="1:63" ht="12.75">
      <c r="A386" s="118"/>
      <c r="B386" s="119"/>
      <c r="C386" s="187" t="s">
        <v>1024</v>
      </c>
      <c r="D386" s="188"/>
      <c r="E386" s="122">
        <v>0</v>
      </c>
      <c r="F386" s="123"/>
      <c r="G386" s="124"/>
      <c r="H386" s="125"/>
      <c r="I386" s="120"/>
      <c r="J386" s="126"/>
      <c r="K386" s="120"/>
      <c r="M386" s="121" t="s">
        <v>1024</v>
      </c>
      <c r="O386" s="10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27" t="str">
        <f t="shared" si="16"/>
        <v>(18,0*0,1)</v>
      </c>
      <c r="BE386" s="117"/>
      <c r="BF386" s="117"/>
      <c r="BG386" s="117"/>
      <c r="BH386" s="117"/>
      <c r="BI386" s="117"/>
      <c r="BJ386" s="117"/>
      <c r="BK386" s="117"/>
    </row>
    <row r="387" spans="1:63" ht="12.75">
      <c r="A387" s="118"/>
      <c r="B387" s="119"/>
      <c r="C387" s="187" t="s">
        <v>1093</v>
      </c>
      <c r="D387" s="188"/>
      <c r="E387" s="122">
        <v>6.44</v>
      </c>
      <c r="F387" s="123"/>
      <c r="G387" s="124"/>
      <c r="H387" s="125"/>
      <c r="I387" s="120"/>
      <c r="J387" s="126"/>
      <c r="K387" s="120"/>
      <c r="M387" s="121" t="s">
        <v>1093</v>
      </c>
      <c r="O387" s="10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27" t="str">
        <f t="shared" si="16"/>
        <v>dvoní fasáda :</v>
      </c>
      <c r="BE387" s="117"/>
      <c r="BF387" s="117"/>
      <c r="BG387" s="117"/>
      <c r="BH387" s="117"/>
      <c r="BI387" s="117"/>
      <c r="BJ387" s="117"/>
      <c r="BK387" s="117"/>
    </row>
    <row r="388" spans="1:63" ht="12.75">
      <c r="A388" s="118"/>
      <c r="B388" s="119"/>
      <c r="C388" s="187" t="s">
        <v>1094</v>
      </c>
      <c r="D388" s="188"/>
      <c r="E388" s="122">
        <v>4.32</v>
      </c>
      <c r="F388" s="123"/>
      <c r="G388" s="124"/>
      <c r="H388" s="125"/>
      <c r="I388" s="120"/>
      <c r="J388" s="126"/>
      <c r="K388" s="120"/>
      <c r="M388" s="121" t="s">
        <v>1094</v>
      </c>
      <c r="O388" s="10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27" t="str">
        <f t="shared" si="16"/>
        <v xml:space="preserve"> (3,75*0,8)+(12,2*0,15)+(1,3*0,05)+(1,35*0,6)+(1,25*0,3)+(3,6*0,1)</v>
      </c>
      <c r="BE388" s="117"/>
      <c r="BF388" s="117"/>
      <c r="BG388" s="117"/>
      <c r="BH388" s="117"/>
      <c r="BI388" s="117"/>
      <c r="BJ388" s="117"/>
      <c r="BK388" s="117"/>
    </row>
    <row r="389" spans="1:104" ht="12.75">
      <c r="A389" s="108">
        <v>81</v>
      </c>
      <c r="B389" s="109" t="s">
        <v>1095</v>
      </c>
      <c r="C389" s="110" t="s">
        <v>1096</v>
      </c>
      <c r="D389" s="111" t="s">
        <v>555</v>
      </c>
      <c r="E389" s="112">
        <v>4</v>
      </c>
      <c r="F389" s="113"/>
      <c r="G389" s="114">
        <f>E389*F389</f>
        <v>0</v>
      </c>
      <c r="H389" s="115">
        <v>0.00468000000000046</v>
      </c>
      <c r="I389" s="116">
        <f>E389*H389</f>
        <v>0.01872000000000184</v>
      </c>
      <c r="J389" s="115">
        <v>0</v>
      </c>
      <c r="K389" s="116">
        <f>E389*J389</f>
        <v>0</v>
      </c>
      <c r="O389" s="107"/>
      <c r="Z389" s="117"/>
      <c r="AA389" s="117">
        <v>1</v>
      </c>
      <c r="AB389" s="117">
        <v>1</v>
      </c>
      <c r="AC389" s="117">
        <v>1</v>
      </c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CA389" s="117">
        <v>1</v>
      </c>
      <c r="CB389" s="117">
        <v>1</v>
      </c>
      <c r="CZ389" s="70">
        <v>1</v>
      </c>
    </row>
    <row r="390" spans="1:63" ht="12.75">
      <c r="A390" s="118"/>
      <c r="B390" s="119"/>
      <c r="C390" s="187" t="s">
        <v>1097</v>
      </c>
      <c r="D390" s="188"/>
      <c r="E390" s="122">
        <v>4</v>
      </c>
      <c r="F390" s="123"/>
      <c r="G390" s="124"/>
      <c r="H390" s="125"/>
      <c r="I390" s="120"/>
      <c r="J390" s="126"/>
      <c r="K390" s="120"/>
      <c r="M390" s="121" t="s">
        <v>1097</v>
      </c>
      <c r="O390" s="10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27" t="str">
        <f>C389</f>
        <v>Osazení tabule na zdi</v>
      </c>
      <c r="BE390" s="117"/>
      <c r="BF390" s="117"/>
      <c r="BG390" s="117"/>
      <c r="BH390" s="117"/>
      <c r="BI390" s="117"/>
      <c r="BJ390" s="117"/>
      <c r="BK390" s="117"/>
    </row>
    <row r="391" spans="1:104" ht="12.75">
      <c r="A391" s="108">
        <v>82</v>
      </c>
      <c r="B391" s="109" t="s">
        <v>1098</v>
      </c>
      <c r="C391" s="110" t="s">
        <v>1099</v>
      </c>
      <c r="D391" s="111" t="s">
        <v>555</v>
      </c>
      <c r="E391" s="112">
        <v>4</v>
      </c>
      <c r="F391" s="113"/>
      <c r="G391" s="114">
        <f>E391*F391</f>
        <v>0</v>
      </c>
      <c r="H391" s="115">
        <v>0</v>
      </c>
      <c r="I391" s="116">
        <f>E391*H391</f>
        <v>0</v>
      </c>
      <c r="J391" s="115">
        <v>-0.00500000000000256</v>
      </c>
      <c r="K391" s="116">
        <f>E391*J391</f>
        <v>-0.02000000000001024</v>
      </c>
      <c r="O391" s="107"/>
      <c r="Z391" s="117"/>
      <c r="AA391" s="117">
        <v>1</v>
      </c>
      <c r="AB391" s="117">
        <v>1</v>
      </c>
      <c r="AC391" s="117">
        <v>1</v>
      </c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CA391" s="117">
        <v>1</v>
      </c>
      <c r="CB391" s="117">
        <v>1</v>
      </c>
      <c r="CZ391" s="70">
        <v>1</v>
      </c>
    </row>
    <row r="392" spans="1:63" ht="12.75">
      <c r="A392" s="118"/>
      <c r="B392" s="119"/>
      <c r="C392" s="187" t="s">
        <v>1097</v>
      </c>
      <c r="D392" s="188"/>
      <c r="E392" s="122">
        <v>4</v>
      </c>
      <c r="F392" s="123"/>
      <c r="G392" s="124"/>
      <c r="H392" s="125"/>
      <c r="I392" s="120"/>
      <c r="J392" s="126"/>
      <c r="K392" s="120"/>
      <c r="M392" s="121" t="s">
        <v>1097</v>
      </c>
      <c r="O392" s="10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27" t="str">
        <f>C391</f>
        <v>Odstranění tabule na zdi</v>
      </c>
      <c r="BE392" s="117"/>
      <c r="BF392" s="117"/>
      <c r="BG392" s="117"/>
      <c r="BH392" s="117"/>
      <c r="BI392" s="117"/>
      <c r="BJ392" s="117"/>
      <c r="BK392" s="117"/>
    </row>
    <row r="393" spans="1:104" ht="12.75">
      <c r="A393" s="108">
        <v>83</v>
      </c>
      <c r="B393" s="109" t="s">
        <v>530</v>
      </c>
      <c r="C393" s="110" t="s">
        <v>531</v>
      </c>
      <c r="D393" s="111" t="s">
        <v>532</v>
      </c>
      <c r="E393" s="112">
        <v>3.9755</v>
      </c>
      <c r="F393" s="113"/>
      <c r="G393" s="114">
        <f>E393*F393</f>
        <v>0</v>
      </c>
      <c r="H393" s="115">
        <v>0</v>
      </c>
      <c r="I393" s="116">
        <f>E393*H393</f>
        <v>0</v>
      </c>
      <c r="J393" s="115">
        <v>0</v>
      </c>
      <c r="K393" s="116">
        <f>E393*J393</f>
        <v>0</v>
      </c>
      <c r="O393" s="107"/>
      <c r="Z393" s="117"/>
      <c r="AA393" s="117">
        <v>1</v>
      </c>
      <c r="AB393" s="117">
        <v>1</v>
      </c>
      <c r="AC393" s="117">
        <v>1</v>
      </c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CA393" s="117">
        <v>1</v>
      </c>
      <c r="CB393" s="117">
        <v>1</v>
      </c>
      <c r="CZ393" s="70">
        <v>1</v>
      </c>
    </row>
    <row r="394" spans="1:63" ht="12.75">
      <c r="A394" s="118"/>
      <c r="B394" s="119"/>
      <c r="C394" s="187" t="s">
        <v>1100</v>
      </c>
      <c r="D394" s="188"/>
      <c r="E394" s="122">
        <v>3.9755</v>
      </c>
      <c r="F394" s="123"/>
      <c r="G394" s="124"/>
      <c r="H394" s="125"/>
      <c r="I394" s="120"/>
      <c r="J394" s="126"/>
      <c r="K394" s="120"/>
      <c r="M394" s="121" t="s">
        <v>1100</v>
      </c>
      <c r="O394" s="10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27" t="str">
        <f>C393</f>
        <v>Odklizení písku po tryskání do 1000 m</v>
      </c>
      <c r="BE394" s="117"/>
      <c r="BF394" s="117"/>
      <c r="BG394" s="117"/>
      <c r="BH394" s="117"/>
      <c r="BI394" s="117"/>
      <c r="BJ394" s="117"/>
      <c r="BK394" s="117"/>
    </row>
    <row r="395" spans="1:104" ht="12.75">
      <c r="A395" s="108">
        <v>84</v>
      </c>
      <c r="B395" s="109" t="s">
        <v>534</v>
      </c>
      <c r="C395" s="110" t="s">
        <v>535</v>
      </c>
      <c r="D395" s="111" t="s">
        <v>426</v>
      </c>
      <c r="E395" s="112">
        <v>530.07</v>
      </c>
      <c r="F395" s="113"/>
      <c r="G395" s="114">
        <f>E395*F395</f>
        <v>0</v>
      </c>
      <c r="H395" s="115">
        <v>0</v>
      </c>
      <c r="I395" s="116">
        <f>E395*H395</f>
        <v>0</v>
      </c>
      <c r="J395" s="115"/>
      <c r="K395" s="116">
        <f>E395*J395</f>
        <v>0</v>
      </c>
      <c r="O395" s="107"/>
      <c r="Z395" s="117"/>
      <c r="AA395" s="117">
        <v>12</v>
      </c>
      <c r="AB395" s="117">
        <v>0</v>
      </c>
      <c r="AC395" s="117">
        <v>28</v>
      </c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CA395" s="117">
        <v>12</v>
      </c>
      <c r="CB395" s="117">
        <v>0</v>
      </c>
      <c r="CZ395" s="70">
        <v>1</v>
      </c>
    </row>
    <row r="396" spans="1:63" ht="12.75">
      <c r="A396" s="118"/>
      <c r="B396" s="119"/>
      <c r="C396" s="187" t="s">
        <v>460</v>
      </c>
      <c r="D396" s="188"/>
      <c r="E396" s="122">
        <v>0</v>
      </c>
      <c r="F396" s="123"/>
      <c r="G396" s="124"/>
      <c r="H396" s="125"/>
      <c r="I396" s="120"/>
      <c r="J396" s="126"/>
      <c r="K396" s="120"/>
      <c r="M396" s="121" t="s">
        <v>460</v>
      </c>
      <c r="O396" s="10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27" t="str">
        <f aca="true" t="shared" si="17" ref="BD396:BD415">C395</f>
        <v>Parní čištění zdiva</v>
      </c>
      <c r="BE396" s="117"/>
      <c r="BF396" s="117"/>
      <c r="BG396" s="117"/>
      <c r="BH396" s="117"/>
      <c r="BI396" s="117"/>
      <c r="BJ396" s="117"/>
      <c r="BK396" s="117"/>
    </row>
    <row r="397" spans="1:63" ht="12.75">
      <c r="A397" s="118"/>
      <c r="B397" s="119"/>
      <c r="C397" s="187" t="s">
        <v>1079</v>
      </c>
      <c r="D397" s="188"/>
      <c r="E397" s="122">
        <v>24.45</v>
      </c>
      <c r="F397" s="123"/>
      <c r="G397" s="124"/>
      <c r="H397" s="125"/>
      <c r="I397" s="120"/>
      <c r="J397" s="126"/>
      <c r="K397" s="120"/>
      <c r="M397" s="121" t="s">
        <v>1079</v>
      </c>
      <c r="O397" s="10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27" t="str">
        <f t="shared" si="17"/>
        <v>OMÍTKY VNITŘNÍ:</v>
      </c>
      <c r="BE397" s="117"/>
      <c r="BF397" s="117"/>
      <c r="BG397" s="117"/>
      <c r="BH397" s="117"/>
      <c r="BI397" s="117"/>
      <c r="BJ397" s="117"/>
      <c r="BK397" s="117"/>
    </row>
    <row r="398" spans="1:63" ht="12.75">
      <c r="A398" s="118"/>
      <c r="B398" s="119"/>
      <c r="C398" s="187" t="s">
        <v>1080</v>
      </c>
      <c r="D398" s="188"/>
      <c r="E398" s="122">
        <v>9.75</v>
      </c>
      <c r="F398" s="123"/>
      <c r="G398" s="124"/>
      <c r="H398" s="125"/>
      <c r="I398" s="120"/>
      <c r="J398" s="126"/>
      <c r="K398" s="120"/>
      <c r="M398" s="121" t="s">
        <v>1080</v>
      </c>
      <c r="O398" s="10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27" t="str">
        <f t="shared" si="17"/>
        <v>m.č. 002 : (3,8*1,6)+(8,35*2,2)</v>
      </c>
      <c r="BE398" s="117"/>
      <c r="BF398" s="117"/>
      <c r="BG398" s="117"/>
      <c r="BH398" s="117"/>
      <c r="BI398" s="117"/>
      <c r="BJ398" s="117"/>
      <c r="BK398" s="117"/>
    </row>
    <row r="399" spans="1:63" ht="12.75">
      <c r="A399" s="118"/>
      <c r="B399" s="119"/>
      <c r="C399" s="187" t="s">
        <v>1081</v>
      </c>
      <c r="D399" s="188"/>
      <c r="E399" s="122">
        <v>16.65</v>
      </c>
      <c r="F399" s="123"/>
      <c r="G399" s="124"/>
      <c r="H399" s="125"/>
      <c r="I399" s="120"/>
      <c r="J399" s="126"/>
      <c r="K399" s="120"/>
      <c r="M399" s="121" t="s">
        <v>1081</v>
      </c>
      <c r="O399" s="10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27" t="str">
        <f t="shared" si="17"/>
        <v>m.č. 004 : 6,5*1,5</v>
      </c>
      <c r="BE399" s="117"/>
      <c r="BF399" s="117"/>
      <c r="BG399" s="117"/>
      <c r="BH399" s="117"/>
      <c r="BI399" s="117"/>
      <c r="BJ399" s="117"/>
      <c r="BK399" s="117"/>
    </row>
    <row r="400" spans="1:63" ht="12.75">
      <c r="A400" s="118"/>
      <c r="B400" s="119"/>
      <c r="C400" s="187" t="s">
        <v>1082</v>
      </c>
      <c r="D400" s="188"/>
      <c r="E400" s="122">
        <v>31.215</v>
      </c>
      <c r="F400" s="123"/>
      <c r="G400" s="124"/>
      <c r="H400" s="125"/>
      <c r="I400" s="120"/>
      <c r="J400" s="126"/>
      <c r="K400" s="120"/>
      <c r="M400" s="121" t="s">
        <v>1082</v>
      </c>
      <c r="O400" s="10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27" t="str">
        <f t="shared" si="17"/>
        <v>m.č. 005 : (4,0*2,1)+(3,3*2,5)</v>
      </c>
      <c r="BE400" s="117"/>
      <c r="BF400" s="117"/>
      <c r="BG400" s="117"/>
      <c r="BH400" s="117"/>
      <c r="BI400" s="117"/>
      <c r="BJ400" s="117"/>
      <c r="BK400" s="117"/>
    </row>
    <row r="401" spans="1:63" ht="12.75">
      <c r="A401" s="118"/>
      <c r="B401" s="119"/>
      <c r="C401" s="187" t="s">
        <v>1083</v>
      </c>
      <c r="D401" s="188"/>
      <c r="E401" s="122">
        <v>6.305</v>
      </c>
      <c r="F401" s="123"/>
      <c r="G401" s="124"/>
      <c r="H401" s="125"/>
      <c r="I401" s="120"/>
      <c r="J401" s="126"/>
      <c r="K401" s="120"/>
      <c r="M401" s="121" t="s">
        <v>1083</v>
      </c>
      <c r="O401" s="10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27" t="str">
        <f t="shared" si="17"/>
        <v>m.č. 006 : (8,2*2,1)+(9,2*1,3)+(3,7*0,55)</v>
      </c>
      <c r="BE401" s="117"/>
      <c r="BF401" s="117"/>
      <c r="BG401" s="117"/>
      <c r="BH401" s="117"/>
      <c r="BI401" s="117"/>
      <c r="BJ401" s="117"/>
      <c r="BK401" s="117"/>
    </row>
    <row r="402" spans="1:63" ht="12.75">
      <c r="A402" s="118"/>
      <c r="B402" s="119"/>
      <c r="C402" s="187" t="s">
        <v>1084</v>
      </c>
      <c r="D402" s="188"/>
      <c r="E402" s="122">
        <v>15.37</v>
      </c>
      <c r="F402" s="123"/>
      <c r="G402" s="124"/>
      <c r="H402" s="125"/>
      <c r="I402" s="120"/>
      <c r="J402" s="126"/>
      <c r="K402" s="120"/>
      <c r="M402" s="121" t="s">
        <v>1084</v>
      </c>
      <c r="O402" s="10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27" t="str">
        <f t="shared" si="17"/>
        <v>m.č. 007 : (3,8*0,6)+(8,05*0,5)</v>
      </c>
      <c r="BE402" s="117"/>
      <c r="BF402" s="117"/>
      <c r="BG402" s="117"/>
      <c r="BH402" s="117"/>
      <c r="BI402" s="117"/>
      <c r="BJ402" s="117"/>
      <c r="BK402" s="117"/>
    </row>
    <row r="403" spans="1:63" ht="12.75">
      <c r="A403" s="118"/>
      <c r="B403" s="119"/>
      <c r="C403" s="187" t="s">
        <v>1085</v>
      </c>
      <c r="D403" s="188"/>
      <c r="E403" s="122">
        <v>5.95</v>
      </c>
      <c r="F403" s="123"/>
      <c r="G403" s="124"/>
      <c r="H403" s="125"/>
      <c r="I403" s="120"/>
      <c r="J403" s="126"/>
      <c r="K403" s="120"/>
      <c r="M403" s="121" t="s">
        <v>1085</v>
      </c>
      <c r="O403" s="10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27" t="str">
        <f t="shared" si="17"/>
        <v>m.č. 009 : (2,5*0,6)+(7,3*1,9)</v>
      </c>
      <c r="BE403" s="117"/>
      <c r="BF403" s="117"/>
      <c r="BG403" s="117"/>
      <c r="BH403" s="117"/>
      <c r="BI403" s="117"/>
      <c r="BJ403" s="117"/>
      <c r="BK403" s="117"/>
    </row>
    <row r="404" spans="1:63" ht="12.75">
      <c r="A404" s="118"/>
      <c r="B404" s="119"/>
      <c r="C404" s="187" t="s">
        <v>1086</v>
      </c>
      <c r="D404" s="188"/>
      <c r="E404" s="122">
        <v>10.42</v>
      </c>
      <c r="F404" s="123"/>
      <c r="G404" s="124"/>
      <c r="H404" s="125"/>
      <c r="I404" s="120"/>
      <c r="J404" s="126"/>
      <c r="K404" s="120"/>
      <c r="M404" s="121" t="s">
        <v>1086</v>
      </c>
      <c r="O404" s="10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27" t="str">
        <f t="shared" si="17"/>
        <v>m.č. 010 : (2,9*0,5)+(5,0*0,9)</v>
      </c>
      <c r="BE404" s="117"/>
      <c r="BF404" s="117"/>
      <c r="BG404" s="117"/>
      <c r="BH404" s="117"/>
      <c r="BI404" s="117"/>
      <c r="BJ404" s="117"/>
      <c r="BK404" s="117"/>
    </row>
    <row r="405" spans="1:63" ht="12.75">
      <c r="A405" s="118"/>
      <c r="B405" s="119"/>
      <c r="C405" s="187" t="s">
        <v>1087</v>
      </c>
      <c r="D405" s="188"/>
      <c r="E405" s="122">
        <v>24.225</v>
      </c>
      <c r="F405" s="123"/>
      <c r="G405" s="124"/>
      <c r="H405" s="125"/>
      <c r="I405" s="120"/>
      <c r="J405" s="126"/>
      <c r="K405" s="120"/>
      <c r="M405" s="121" t="s">
        <v>1087</v>
      </c>
      <c r="O405" s="10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27" t="str">
        <f t="shared" si="17"/>
        <v>m.č. 011 : (8,55*1,2)+(2,6*1,5)-(9,35*0,4)</v>
      </c>
      <c r="BE405" s="117"/>
      <c r="BF405" s="117"/>
      <c r="BG405" s="117"/>
      <c r="BH405" s="117"/>
      <c r="BI405" s="117"/>
      <c r="BJ405" s="117"/>
      <c r="BK405" s="117"/>
    </row>
    <row r="406" spans="1:63" ht="21">
      <c r="A406" s="118"/>
      <c r="B406" s="119"/>
      <c r="C406" s="187" t="s">
        <v>1088</v>
      </c>
      <c r="D406" s="188"/>
      <c r="E406" s="122">
        <v>49.63</v>
      </c>
      <c r="F406" s="123"/>
      <c r="G406" s="124"/>
      <c r="H406" s="125"/>
      <c r="I406" s="120"/>
      <c r="J406" s="126"/>
      <c r="K406" s="120"/>
      <c r="M406" s="121" t="s">
        <v>1088</v>
      </c>
      <c r="O406" s="10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27" t="str">
        <f t="shared" si="17"/>
        <v>m.č. 012 : (4,45*1,1)+(1,0*1,1)+(3,8*2,1)+(4,1*2,5)</v>
      </c>
      <c r="BE406" s="117"/>
      <c r="BF406" s="117"/>
      <c r="BG406" s="117"/>
      <c r="BH406" s="117"/>
      <c r="BI406" s="117"/>
      <c r="BJ406" s="117"/>
      <c r="BK406" s="117"/>
    </row>
    <row r="407" spans="1:63" ht="12.75">
      <c r="A407" s="118"/>
      <c r="B407" s="119"/>
      <c r="C407" s="187" t="s">
        <v>1089</v>
      </c>
      <c r="D407" s="188"/>
      <c r="E407" s="122">
        <v>223.44</v>
      </c>
      <c r="F407" s="123"/>
      <c r="G407" s="124"/>
      <c r="H407" s="125"/>
      <c r="I407" s="120"/>
      <c r="J407" s="126"/>
      <c r="K407" s="120"/>
      <c r="M407" s="121" t="s">
        <v>1089</v>
      </c>
      <c r="O407" s="10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27" t="str">
        <f t="shared" si="17"/>
        <v>m.č. 013 : (0,7*0,8)+(4,8*1,2)+(4,2*1,3)+(7,0*1,55)+(13*1,6)+(3,1*2,0)</v>
      </c>
      <c r="BE407" s="117"/>
      <c r="BF407" s="117"/>
      <c r="BG407" s="117"/>
      <c r="BH407" s="117"/>
      <c r="BI407" s="117"/>
      <c r="BJ407" s="117"/>
      <c r="BK407" s="117"/>
    </row>
    <row r="408" spans="1:63" ht="12.75">
      <c r="A408" s="118"/>
      <c r="B408" s="119"/>
      <c r="C408" s="187" t="s">
        <v>501</v>
      </c>
      <c r="D408" s="188"/>
      <c r="E408" s="122">
        <v>0</v>
      </c>
      <c r="F408" s="123"/>
      <c r="G408" s="124"/>
      <c r="H408" s="125"/>
      <c r="I408" s="120"/>
      <c r="J408" s="126"/>
      <c r="K408" s="120"/>
      <c r="M408" s="121" t="s">
        <v>501</v>
      </c>
      <c r="O408" s="10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27" t="str">
        <f t="shared" si="17"/>
        <v>m.č. 014 : 106,4*2,1</v>
      </c>
      <c r="BE408" s="117"/>
      <c r="BF408" s="117"/>
      <c r="BG408" s="117"/>
      <c r="BH408" s="117"/>
      <c r="BI408" s="117"/>
      <c r="BJ408" s="117"/>
      <c r="BK408" s="117"/>
    </row>
    <row r="409" spans="1:63" ht="12.75">
      <c r="A409" s="118"/>
      <c r="B409" s="119"/>
      <c r="C409" s="187" t="s">
        <v>523</v>
      </c>
      <c r="D409" s="188"/>
      <c r="E409" s="122">
        <v>0</v>
      </c>
      <c r="F409" s="123"/>
      <c r="G409" s="124"/>
      <c r="H409" s="125"/>
      <c r="I409" s="120"/>
      <c r="J409" s="126"/>
      <c r="K409" s="120"/>
      <c r="M409" s="121" t="s">
        <v>523</v>
      </c>
      <c r="O409" s="10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27" t="str">
        <f t="shared" si="17"/>
        <v>OMÍTKY VNĚJŠÍ:</v>
      </c>
      <c r="BE409" s="117"/>
      <c r="BF409" s="117"/>
      <c r="BG409" s="117"/>
      <c r="BH409" s="117"/>
      <c r="BI409" s="117"/>
      <c r="BJ409" s="117"/>
      <c r="BK409" s="117"/>
    </row>
    <row r="410" spans="1:63" ht="12.75">
      <c r="A410" s="118"/>
      <c r="B410" s="119"/>
      <c r="C410" s="187" t="s">
        <v>1090</v>
      </c>
      <c r="D410" s="188"/>
      <c r="E410" s="122">
        <v>43.715</v>
      </c>
      <c r="F410" s="123"/>
      <c r="G410" s="124"/>
      <c r="H410" s="125"/>
      <c r="I410" s="120"/>
      <c r="J410" s="126"/>
      <c r="K410" s="120"/>
      <c r="M410" s="121" t="s">
        <v>1090</v>
      </c>
      <c r="O410" s="10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27" t="str">
        <f t="shared" si="17"/>
        <v>Uliční fasáda :</v>
      </c>
      <c r="BE410" s="117"/>
      <c r="BF410" s="117"/>
      <c r="BG410" s="117"/>
      <c r="BH410" s="117"/>
      <c r="BI410" s="117"/>
      <c r="BJ410" s="117"/>
      <c r="BK410" s="117"/>
    </row>
    <row r="411" spans="1:63" ht="12.75">
      <c r="A411" s="118"/>
      <c r="B411" s="119"/>
      <c r="C411" s="187" t="s">
        <v>1091</v>
      </c>
      <c r="D411" s="188"/>
      <c r="E411" s="122">
        <v>56.39</v>
      </c>
      <c r="F411" s="123"/>
      <c r="G411" s="124"/>
      <c r="H411" s="125"/>
      <c r="I411" s="120"/>
      <c r="J411" s="126"/>
      <c r="K411" s="120"/>
      <c r="M411" s="121" t="s">
        <v>1091</v>
      </c>
      <c r="O411" s="10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27" t="str">
        <f t="shared" si="17"/>
        <v xml:space="preserve"> (4,2*0,05)+(4,55*0,6)+(12,95*0,8)+(12,45*1,9)+(4,6*0,6)+(5,0*0,8)</v>
      </c>
      <c r="BE411" s="117"/>
      <c r="BF411" s="117"/>
      <c r="BG411" s="117"/>
      <c r="BH411" s="117"/>
      <c r="BI411" s="117"/>
      <c r="BJ411" s="117"/>
      <c r="BK411" s="117"/>
    </row>
    <row r="412" spans="1:63" ht="12.75">
      <c r="A412" s="118"/>
      <c r="B412" s="119"/>
      <c r="C412" s="187" t="s">
        <v>1092</v>
      </c>
      <c r="D412" s="188"/>
      <c r="E412" s="122">
        <v>1.8</v>
      </c>
      <c r="F412" s="123"/>
      <c r="G412" s="124"/>
      <c r="H412" s="125"/>
      <c r="I412" s="120"/>
      <c r="J412" s="126"/>
      <c r="K412" s="120"/>
      <c r="M412" s="121" t="s">
        <v>1092</v>
      </c>
      <c r="O412" s="10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27" t="str">
        <f t="shared" si="17"/>
        <v>(3,8*2,0)+(21,25*0,6)+(10,0*0,4)+(2,0*3,1)+(3,6*0,4)+(12,2*2,0)</v>
      </c>
      <c r="BE412" s="117"/>
      <c r="BF412" s="117"/>
      <c r="BG412" s="117"/>
      <c r="BH412" s="117"/>
      <c r="BI412" s="117"/>
      <c r="BJ412" s="117"/>
      <c r="BK412" s="117"/>
    </row>
    <row r="413" spans="1:63" ht="12.75">
      <c r="A413" s="118"/>
      <c r="B413" s="119"/>
      <c r="C413" s="187" t="s">
        <v>1024</v>
      </c>
      <c r="D413" s="188"/>
      <c r="E413" s="122">
        <v>0</v>
      </c>
      <c r="F413" s="123"/>
      <c r="G413" s="124"/>
      <c r="H413" s="125"/>
      <c r="I413" s="120"/>
      <c r="J413" s="126"/>
      <c r="K413" s="120"/>
      <c r="M413" s="121" t="s">
        <v>1024</v>
      </c>
      <c r="O413" s="10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27" t="str">
        <f t="shared" si="17"/>
        <v>(18,0*0,1)</v>
      </c>
      <c r="BE413" s="117"/>
      <c r="BF413" s="117"/>
      <c r="BG413" s="117"/>
      <c r="BH413" s="117"/>
      <c r="BI413" s="117"/>
      <c r="BJ413" s="117"/>
      <c r="BK413" s="117"/>
    </row>
    <row r="414" spans="1:63" ht="12.75">
      <c r="A414" s="118"/>
      <c r="B414" s="119"/>
      <c r="C414" s="187" t="s">
        <v>1093</v>
      </c>
      <c r="D414" s="188"/>
      <c r="E414" s="122">
        <v>6.44</v>
      </c>
      <c r="F414" s="123"/>
      <c r="G414" s="124"/>
      <c r="H414" s="125"/>
      <c r="I414" s="120"/>
      <c r="J414" s="126"/>
      <c r="K414" s="120"/>
      <c r="M414" s="121" t="s">
        <v>1093</v>
      </c>
      <c r="O414" s="10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27" t="str">
        <f t="shared" si="17"/>
        <v>dvoní fasáda :</v>
      </c>
      <c r="BE414" s="117"/>
      <c r="BF414" s="117"/>
      <c r="BG414" s="117"/>
      <c r="BH414" s="117"/>
      <c r="BI414" s="117"/>
      <c r="BJ414" s="117"/>
      <c r="BK414" s="117"/>
    </row>
    <row r="415" spans="1:63" ht="12.75">
      <c r="A415" s="118"/>
      <c r="B415" s="119"/>
      <c r="C415" s="187" t="s">
        <v>1094</v>
      </c>
      <c r="D415" s="188"/>
      <c r="E415" s="122">
        <v>4.32</v>
      </c>
      <c r="F415" s="123"/>
      <c r="G415" s="124"/>
      <c r="H415" s="125"/>
      <c r="I415" s="120"/>
      <c r="J415" s="126"/>
      <c r="K415" s="120"/>
      <c r="M415" s="121" t="s">
        <v>1094</v>
      </c>
      <c r="O415" s="10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27" t="str">
        <f t="shared" si="17"/>
        <v xml:space="preserve"> (3,75*0,8)+(12,2*0,15)+(1,3*0,05)+(1,35*0,6)+(1,25*0,3)+(3,6*0,1)</v>
      </c>
      <c r="BE415" s="117"/>
      <c r="BF415" s="117"/>
      <c r="BG415" s="117"/>
      <c r="BH415" s="117"/>
      <c r="BI415" s="117"/>
      <c r="BJ415" s="117"/>
      <c r="BK415" s="117"/>
    </row>
    <row r="416" spans="1:63" ht="12.75">
      <c r="A416" s="128" t="s">
        <v>427</v>
      </c>
      <c r="B416" s="129" t="s">
        <v>508</v>
      </c>
      <c r="C416" s="130" t="s">
        <v>509</v>
      </c>
      <c r="D416" s="131"/>
      <c r="E416" s="132"/>
      <c r="F416" s="132"/>
      <c r="G416" s="133">
        <f>SUM(G367:G415)</f>
        <v>0</v>
      </c>
      <c r="H416" s="134"/>
      <c r="I416" s="135">
        <f>SUM(I367:I415)</f>
        <v>0.01872000000000184</v>
      </c>
      <c r="J416" s="136"/>
      <c r="K416" s="135">
        <f>SUM(K367:K415)</f>
        <v>-0.02000000000001024</v>
      </c>
      <c r="O416" s="107"/>
      <c r="X416" s="137">
        <f>K416</f>
        <v>-0.02000000000001024</v>
      </c>
      <c r="Y416" s="137">
        <f>I416</f>
        <v>0.01872000000000184</v>
      </c>
      <c r="Z416" s="138">
        <f>G416</f>
        <v>0</v>
      </c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39"/>
      <c r="BB416" s="139"/>
      <c r="BC416" s="139"/>
      <c r="BD416" s="139"/>
      <c r="BE416" s="139"/>
      <c r="BF416" s="139"/>
      <c r="BG416" s="117"/>
      <c r="BH416" s="117"/>
      <c r="BI416" s="117"/>
      <c r="BJ416" s="117"/>
      <c r="BK416" s="117"/>
    </row>
    <row r="417" spans="1:15" ht="14.25" customHeight="1">
      <c r="A417" s="97" t="s">
        <v>422</v>
      </c>
      <c r="B417" s="98" t="s">
        <v>536</v>
      </c>
      <c r="C417" s="99" t="s">
        <v>537</v>
      </c>
      <c r="D417" s="100"/>
      <c r="E417" s="101"/>
      <c r="F417" s="101"/>
      <c r="G417" s="102"/>
      <c r="H417" s="103"/>
      <c r="I417" s="104"/>
      <c r="J417" s="105"/>
      <c r="K417" s="106"/>
      <c r="O417" s="107"/>
    </row>
    <row r="418" spans="1:104" ht="12.75">
      <c r="A418" s="108">
        <v>85</v>
      </c>
      <c r="B418" s="109" t="s">
        <v>538</v>
      </c>
      <c r="C418" s="110" t="s">
        <v>539</v>
      </c>
      <c r="D418" s="111" t="s">
        <v>426</v>
      </c>
      <c r="E418" s="112">
        <v>530.07</v>
      </c>
      <c r="F418" s="113"/>
      <c r="G418" s="114">
        <f>E418*F418</f>
        <v>0</v>
      </c>
      <c r="H418" s="115">
        <v>0</v>
      </c>
      <c r="I418" s="116">
        <f>E418*H418</f>
        <v>0</v>
      </c>
      <c r="J418" s="115">
        <v>0</v>
      </c>
      <c r="K418" s="116">
        <f>E418*J418</f>
        <v>0</v>
      </c>
      <c r="O418" s="107"/>
      <c r="Z418" s="117"/>
      <c r="AA418" s="117">
        <v>1</v>
      </c>
      <c r="AB418" s="117">
        <v>1</v>
      </c>
      <c r="AC418" s="117">
        <v>1</v>
      </c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CA418" s="117">
        <v>1</v>
      </c>
      <c r="CB418" s="117">
        <v>1</v>
      </c>
      <c r="CZ418" s="70">
        <v>1</v>
      </c>
    </row>
    <row r="419" spans="1:63" ht="12.75">
      <c r="A419" s="118"/>
      <c r="B419" s="119"/>
      <c r="C419" s="187" t="s">
        <v>460</v>
      </c>
      <c r="D419" s="188"/>
      <c r="E419" s="122">
        <v>0</v>
      </c>
      <c r="F419" s="123"/>
      <c r="G419" s="124"/>
      <c r="H419" s="125"/>
      <c r="I419" s="120"/>
      <c r="J419" s="126"/>
      <c r="K419" s="120"/>
      <c r="M419" s="121" t="s">
        <v>460</v>
      </c>
      <c r="O419" s="10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27" t="str">
        <f aca="true" t="shared" si="18" ref="BD419:BD438">C418</f>
        <v>Otlučení nebo odsekání omítek stěn</v>
      </c>
      <c r="BE419" s="117"/>
      <c r="BF419" s="117"/>
      <c r="BG419" s="117"/>
      <c r="BH419" s="117"/>
      <c r="BI419" s="117"/>
      <c r="BJ419" s="117"/>
      <c r="BK419" s="117"/>
    </row>
    <row r="420" spans="1:63" ht="12.75">
      <c r="A420" s="118"/>
      <c r="B420" s="119"/>
      <c r="C420" s="187" t="s">
        <v>1079</v>
      </c>
      <c r="D420" s="188"/>
      <c r="E420" s="122">
        <v>24.45</v>
      </c>
      <c r="F420" s="123"/>
      <c r="G420" s="124"/>
      <c r="H420" s="125"/>
      <c r="I420" s="120"/>
      <c r="J420" s="126"/>
      <c r="K420" s="120"/>
      <c r="M420" s="121" t="s">
        <v>1079</v>
      </c>
      <c r="O420" s="10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27" t="str">
        <f t="shared" si="18"/>
        <v>OMÍTKY VNITŘNÍ:</v>
      </c>
      <c r="BE420" s="117"/>
      <c r="BF420" s="117"/>
      <c r="BG420" s="117"/>
      <c r="BH420" s="117"/>
      <c r="BI420" s="117"/>
      <c r="BJ420" s="117"/>
      <c r="BK420" s="117"/>
    </row>
    <row r="421" spans="1:63" ht="12.75">
      <c r="A421" s="118"/>
      <c r="B421" s="119"/>
      <c r="C421" s="187" t="s">
        <v>1080</v>
      </c>
      <c r="D421" s="188"/>
      <c r="E421" s="122">
        <v>9.75</v>
      </c>
      <c r="F421" s="123"/>
      <c r="G421" s="124"/>
      <c r="H421" s="125"/>
      <c r="I421" s="120"/>
      <c r="J421" s="126"/>
      <c r="K421" s="120"/>
      <c r="M421" s="121" t="s">
        <v>1080</v>
      </c>
      <c r="O421" s="10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27" t="str">
        <f t="shared" si="18"/>
        <v>m.č. 002 : (3,8*1,6)+(8,35*2,2)</v>
      </c>
      <c r="BE421" s="117"/>
      <c r="BF421" s="117"/>
      <c r="BG421" s="117"/>
      <c r="BH421" s="117"/>
      <c r="BI421" s="117"/>
      <c r="BJ421" s="117"/>
      <c r="BK421" s="117"/>
    </row>
    <row r="422" spans="1:63" ht="12.75">
      <c r="A422" s="118"/>
      <c r="B422" s="119"/>
      <c r="C422" s="187" t="s">
        <v>1081</v>
      </c>
      <c r="D422" s="188"/>
      <c r="E422" s="122">
        <v>16.65</v>
      </c>
      <c r="F422" s="123"/>
      <c r="G422" s="124"/>
      <c r="H422" s="125"/>
      <c r="I422" s="120"/>
      <c r="J422" s="126"/>
      <c r="K422" s="120"/>
      <c r="M422" s="121" t="s">
        <v>1081</v>
      </c>
      <c r="O422" s="10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27" t="str">
        <f t="shared" si="18"/>
        <v>m.č. 004 : 6,5*1,5</v>
      </c>
      <c r="BE422" s="117"/>
      <c r="BF422" s="117"/>
      <c r="BG422" s="117"/>
      <c r="BH422" s="117"/>
      <c r="BI422" s="117"/>
      <c r="BJ422" s="117"/>
      <c r="BK422" s="117"/>
    </row>
    <row r="423" spans="1:63" ht="12.75">
      <c r="A423" s="118"/>
      <c r="B423" s="119"/>
      <c r="C423" s="187" t="s">
        <v>1082</v>
      </c>
      <c r="D423" s="188"/>
      <c r="E423" s="122">
        <v>31.215</v>
      </c>
      <c r="F423" s="123"/>
      <c r="G423" s="124"/>
      <c r="H423" s="125"/>
      <c r="I423" s="120"/>
      <c r="J423" s="126"/>
      <c r="K423" s="120"/>
      <c r="M423" s="121" t="s">
        <v>1082</v>
      </c>
      <c r="O423" s="10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27" t="str">
        <f t="shared" si="18"/>
        <v>m.č. 005 : (4,0*2,1)+(3,3*2,5)</v>
      </c>
      <c r="BE423" s="117"/>
      <c r="BF423" s="117"/>
      <c r="BG423" s="117"/>
      <c r="BH423" s="117"/>
      <c r="BI423" s="117"/>
      <c r="BJ423" s="117"/>
      <c r="BK423" s="117"/>
    </row>
    <row r="424" spans="1:63" ht="12.75">
      <c r="A424" s="118"/>
      <c r="B424" s="119"/>
      <c r="C424" s="187" t="s">
        <v>1083</v>
      </c>
      <c r="D424" s="188"/>
      <c r="E424" s="122">
        <v>6.305</v>
      </c>
      <c r="F424" s="123"/>
      <c r="G424" s="124"/>
      <c r="H424" s="125"/>
      <c r="I424" s="120"/>
      <c r="J424" s="126"/>
      <c r="K424" s="120"/>
      <c r="M424" s="121" t="s">
        <v>1083</v>
      </c>
      <c r="O424" s="10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27" t="str">
        <f t="shared" si="18"/>
        <v>m.č. 006 : (8,2*2,1)+(9,2*1,3)+(3,7*0,55)</v>
      </c>
      <c r="BE424" s="117"/>
      <c r="BF424" s="117"/>
      <c r="BG424" s="117"/>
      <c r="BH424" s="117"/>
      <c r="BI424" s="117"/>
      <c r="BJ424" s="117"/>
      <c r="BK424" s="117"/>
    </row>
    <row r="425" spans="1:63" ht="12.75">
      <c r="A425" s="118"/>
      <c r="B425" s="119"/>
      <c r="C425" s="187" t="s">
        <v>1084</v>
      </c>
      <c r="D425" s="188"/>
      <c r="E425" s="122">
        <v>15.37</v>
      </c>
      <c r="F425" s="123"/>
      <c r="G425" s="124"/>
      <c r="H425" s="125"/>
      <c r="I425" s="120"/>
      <c r="J425" s="126"/>
      <c r="K425" s="120"/>
      <c r="M425" s="121" t="s">
        <v>1084</v>
      </c>
      <c r="O425" s="10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27" t="str">
        <f t="shared" si="18"/>
        <v>m.č. 007 : (3,8*0,6)+(8,05*0,5)</v>
      </c>
      <c r="BE425" s="117"/>
      <c r="BF425" s="117"/>
      <c r="BG425" s="117"/>
      <c r="BH425" s="117"/>
      <c r="BI425" s="117"/>
      <c r="BJ425" s="117"/>
      <c r="BK425" s="117"/>
    </row>
    <row r="426" spans="1:63" ht="12.75">
      <c r="A426" s="118"/>
      <c r="B426" s="119"/>
      <c r="C426" s="187" t="s">
        <v>1085</v>
      </c>
      <c r="D426" s="188"/>
      <c r="E426" s="122">
        <v>5.95</v>
      </c>
      <c r="F426" s="123"/>
      <c r="G426" s="124"/>
      <c r="H426" s="125"/>
      <c r="I426" s="120"/>
      <c r="J426" s="126"/>
      <c r="K426" s="120"/>
      <c r="M426" s="121" t="s">
        <v>1085</v>
      </c>
      <c r="O426" s="10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27" t="str">
        <f t="shared" si="18"/>
        <v>m.č. 009 : (2,5*0,6)+(7,3*1,9)</v>
      </c>
      <c r="BE426" s="117"/>
      <c r="BF426" s="117"/>
      <c r="BG426" s="117"/>
      <c r="BH426" s="117"/>
      <c r="BI426" s="117"/>
      <c r="BJ426" s="117"/>
      <c r="BK426" s="117"/>
    </row>
    <row r="427" spans="1:63" ht="12.75">
      <c r="A427" s="118"/>
      <c r="B427" s="119"/>
      <c r="C427" s="187" t="s">
        <v>1086</v>
      </c>
      <c r="D427" s="188"/>
      <c r="E427" s="122">
        <v>10.42</v>
      </c>
      <c r="F427" s="123"/>
      <c r="G427" s="124"/>
      <c r="H427" s="125"/>
      <c r="I427" s="120"/>
      <c r="J427" s="126"/>
      <c r="K427" s="120"/>
      <c r="M427" s="121" t="s">
        <v>1086</v>
      </c>
      <c r="O427" s="10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27" t="str">
        <f t="shared" si="18"/>
        <v>m.č. 010 : (2,9*0,5)+(5,0*0,9)</v>
      </c>
      <c r="BE427" s="117"/>
      <c r="BF427" s="117"/>
      <c r="BG427" s="117"/>
      <c r="BH427" s="117"/>
      <c r="BI427" s="117"/>
      <c r="BJ427" s="117"/>
      <c r="BK427" s="117"/>
    </row>
    <row r="428" spans="1:63" ht="12.75">
      <c r="A428" s="118"/>
      <c r="B428" s="119"/>
      <c r="C428" s="187" t="s">
        <v>1087</v>
      </c>
      <c r="D428" s="188"/>
      <c r="E428" s="122">
        <v>24.225</v>
      </c>
      <c r="F428" s="123"/>
      <c r="G428" s="124"/>
      <c r="H428" s="125"/>
      <c r="I428" s="120"/>
      <c r="J428" s="126"/>
      <c r="K428" s="120"/>
      <c r="M428" s="121" t="s">
        <v>1087</v>
      </c>
      <c r="O428" s="10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27" t="str">
        <f t="shared" si="18"/>
        <v>m.č. 011 : (8,55*1,2)+(2,6*1,5)-(9,35*0,4)</v>
      </c>
      <c r="BE428" s="117"/>
      <c r="BF428" s="117"/>
      <c r="BG428" s="117"/>
      <c r="BH428" s="117"/>
      <c r="BI428" s="117"/>
      <c r="BJ428" s="117"/>
      <c r="BK428" s="117"/>
    </row>
    <row r="429" spans="1:63" ht="21">
      <c r="A429" s="118"/>
      <c r="B429" s="119"/>
      <c r="C429" s="187" t="s">
        <v>1088</v>
      </c>
      <c r="D429" s="188"/>
      <c r="E429" s="122">
        <v>49.63</v>
      </c>
      <c r="F429" s="123"/>
      <c r="G429" s="124"/>
      <c r="H429" s="125"/>
      <c r="I429" s="120"/>
      <c r="J429" s="126"/>
      <c r="K429" s="120"/>
      <c r="M429" s="121" t="s">
        <v>1088</v>
      </c>
      <c r="O429" s="10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27" t="str">
        <f t="shared" si="18"/>
        <v>m.č. 012 : (4,45*1,1)+(1,0*1,1)+(3,8*2,1)+(4,1*2,5)</v>
      </c>
      <c r="BE429" s="117"/>
      <c r="BF429" s="117"/>
      <c r="BG429" s="117"/>
      <c r="BH429" s="117"/>
      <c r="BI429" s="117"/>
      <c r="BJ429" s="117"/>
      <c r="BK429" s="117"/>
    </row>
    <row r="430" spans="1:63" ht="12.75">
      <c r="A430" s="118"/>
      <c r="B430" s="119"/>
      <c r="C430" s="187" t="s">
        <v>1089</v>
      </c>
      <c r="D430" s="188"/>
      <c r="E430" s="122">
        <v>223.44</v>
      </c>
      <c r="F430" s="123"/>
      <c r="G430" s="124"/>
      <c r="H430" s="125"/>
      <c r="I430" s="120"/>
      <c r="J430" s="126"/>
      <c r="K430" s="120"/>
      <c r="M430" s="121" t="s">
        <v>1089</v>
      </c>
      <c r="O430" s="10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27" t="str">
        <f t="shared" si="18"/>
        <v>m.č. 013 : (0,7*0,8)+(4,8*1,2)+(4,2*1,3)+(7,0*1,55)+(13*1,6)+(3,1*2,0)</v>
      </c>
      <c r="BE430" s="117"/>
      <c r="BF430" s="117"/>
      <c r="BG430" s="117"/>
      <c r="BH430" s="117"/>
      <c r="BI430" s="117"/>
      <c r="BJ430" s="117"/>
      <c r="BK430" s="117"/>
    </row>
    <row r="431" spans="1:63" ht="12.75">
      <c r="A431" s="118"/>
      <c r="B431" s="119"/>
      <c r="C431" s="187" t="s">
        <v>501</v>
      </c>
      <c r="D431" s="188"/>
      <c r="E431" s="122">
        <v>0</v>
      </c>
      <c r="F431" s="123"/>
      <c r="G431" s="124"/>
      <c r="H431" s="125"/>
      <c r="I431" s="120"/>
      <c r="J431" s="126"/>
      <c r="K431" s="120"/>
      <c r="M431" s="121" t="s">
        <v>501</v>
      </c>
      <c r="O431" s="10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27" t="str">
        <f t="shared" si="18"/>
        <v>m.č. 014 : 106,4*2,1</v>
      </c>
      <c r="BE431" s="117"/>
      <c r="BF431" s="117"/>
      <c r="BG431" s="117"/>
      <c r="BH431" s="117"/>
      <c r="BI431" s="117"/>
      <c r="BJ431" s="117"/>
      <c r="BK431" s="117"/>
    </row>
    <row r="432" spans="1:63" ht="12.75">
      <c r="A432" s="118"/>
      <c r="B432" s="119"/>
      <c r="C432" s="187" t="s">
        <v>523</v>
      </c>
      <c r="D432" s="188"/>
      <c r="E432" s="122">
        <v>0</v>
      </c>
      <c r="F432" s="123"/>
      <c r="G432" s="124"/>
      <c r="H432" s="125"/>
      <c r="I432" s="120"/>
      <c r="J432" s="126"/>
      <c r="K432" s="120"/>
      <c r="M432" s="121" t="s">
        <v>523</v>
      </c>
      <c r="O432" s="10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27" t="str">
        <f t="shared" si="18"/>
        <v>OMÍTKY VNĚJŠÍ:</v>
      </c>
      <c r="BE432" s="117"/>
      <c r="BF432" s="117"/>
      <c r="BG432" s="117"/>
      <c r="BH432" s="117"/>
      <c r="BI432" s="117"/>
      <c r="BJ432" s="117"/>
      <c r="BK432" s="117"/>
    </row>
    <row r="433" spans="1:63" ht="12.75">
      <c r="A433" s="118"/>
      <c r="B433" s="119"/>
      <c r="C433" s="187" t="s">
        <v>1090</v>
      </c>
      <c r="D433" s="188"/>
      <c r="E433" s="122">
        <v>43.715</v>
      </c>
      <c r="F433" s="123"/>
      <c r="G433" s="124"/>
      <c r="H433" s="125"/>
      <c r="I433" s="120"/>
      <c r="J433" s="126"/>
      <c r="K433" s="120"/>
      <c r="M433" s="121" t="s">
        <v>1090</v>
      </c>
      <c r="O433" s="10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27" t="str">
        <f t="shared" si="18"/>
        <v>Uliční fasáda :</v>
      </c>
      <c r="BE433" s="117"/>
      <c r="BF433" s="117"/>
      <c r="BG433" s="117"/>
      <c r="BH433" s="117"/>
      <c r="BI433" s="117"/>
      <c r="BJ433" s="117"/>
      <c r="BK433" s="117"/>
    </row>
    <row r="434" spans="1:63" ht="12.75">
      <c r="A434" s="118"/>
      <c r="B434" s="119"/>
      <c r="C434" s="187" t="s">
        <v>1091</v>
      </c>
      <c r="D434" s="188"/>
      <c r="E434" s="122">
        <v>56.39</v>
      </c>
      <c r="F434" s="123"/>
      <c r="G434" s="124"/>
      <c r="H434" s="125"/>
      <c r="I434" s="120"/>
      <c r="J434" s="126"/>
      <c r="K434" s="120"/>
      <c r="M434" s="121" t="s">
        <v>1091</v>
      </c>
      <c r="O434" s="10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27" t="str">
        <f t="shared" si="18"/>
        <v xml:space="preserve"> (4,2*0,05)+(4,55*0,6)+(12,95*0,8)+(12,45*1,9)+(4,6*0,6)+(5,0*0,8)</v>
      </c>
      <c r="BE434" s="117"/>
      <c r="BF434" s="117"/>
      <c r="BG434" s="117"/>
      <c r="BH434" s="117"/>
      <c r="BI434" s="117"/>
      <c r="BJ434" s="117"/>
      <c r="BK434" s="117"/>
    </row>
    <row r="435" spans="1:63" ht="12.75">
      <c r="A435" s="118"/>
      <c r="B435" s="119"/>
      <c r="C435" s="187" t="s">
        <v>1092</v>
      </c>
      <c r="D435" s="188"/>
      <c r="E435" s="122">
        <v>1.8</v>
      </c>
      <c r="F435" s="123"/>
      <c r="G435" s="124"/>
      <c r="H435" s="125"/>
      <c r="I435" s="120"/>
      <c r="J435" s="126"/>
      <c r="K435" s="120"/>
      <c r="M435" s="121" t="s">
        <v>1092</v>
      </c>
      <c r="O435" s="10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27" t="str">
        <f t="shared" si="18"/>
        <v>(3,8*2,0)+(21,25*0,6)+(10,0*0,4)+(2,0*3,1)+(3,6*0,4)+(12,2*2,0)</v>
      </c>
      <c r="BE435" s="117"/>
      <c r="BF435" s="117"/>
      <c r="BG435" s="117"/>
      <c r="BH435" s="117"/>
      <c r="BI435" s="117"/>
      <c r="BJ435" s="117"/>
      <c r="BK435" s="117"/>
    </row>
    <row r="436" spans="1:63" ht="12.75">
      <c r="A436" s="118"/>
      <c r="B436" s="119"/>
      <c r="C436" s="187" t="s">
        <v>1024</v>
      </c>
      <c r="D436" s="188"/>
      <c r="E436" s="122">
        <v>0</v>
      </c>
      <c r="F436" s="123"/>
      <c r="G436" s="124"/>
      <c r="H436" s="125"/>
      <c r="I436" s="120"/>
      <c r="J436" s="126"/>
      <c r="K436" s="120"/>
      <c r="M436" s="121" t="s">
        <v>1024</v>
      </c>
      <c r="O436" s="10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27" t="str">
        <f t="shared" si="18"/>
        <v>(18,0*0,1)</v>
      </c>
      <c r="BE436" s="117"/>
      <c r="BF436" s="117"/>
      <c r="BG436" s="117"/>
      <c r="BH436" s="117"/>
      <c r="BI436" s="117"/>
      <c r="BJ436" s="117"/>
      <c r="BK436" s="117"/>
    </row>
    <row r="437" spans="1:63" ht="12.75">
      <c r="A437" s="118"/>
      <c r="B437" s="119"/>
      <c r="C437" s="187" t="s">
        <v>1093</v>
      </c>
      <c r="D437" s="188"/>
      <c r="E437" s="122">
        <v>6.44</v>
      </c>
      <c r="F437" s="123"/>
      <c r="G437" s="124"/>
      <c r="H437" s="125"/>
      <c r="I437" s="120"/>
      <c r="J437" s="126"/>
      <c r="K437" s="120"/>
      <c r="M437" s="121" t="s">
        <v>1093</v>
      </c>
      <c r="O437" s="10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27" t="str">
        <f t="shared" si="18"/>
        <v>dvoní fasáda :</v>
      </c>
      <c r="BE437" s="117"/>
      <c r="BF437" s="117"/>
      <c r="BG437" s="117"/>
      <c r="BH437" s="117"/>
      <c r="BI437" s="117"/>
      <c r="BJ437" s="117"/>
      <c r="BK437" s="117"/>
    </row>
    <row r="438" spans="1:63" ht="12.75">
      <c r="A438" s="118"/>
      <c r="B438" s="119"/>
      <c r="C438" s="187" t="s">
        <v>1094</v>
      </c>
      <c r="D438" s="188"/>
      <c r="E438" s="122">
        <v>4.32</v>
      </c>
      <c r="F438" s="123"/>
      <c r="G438" s="124"/>
      <c r="H438" s="125"/>
      <c r="I438" s="120"/>
      <c r="J438" s="126"/>
      <c r="K438" s="120"/>
      <c r="M438" s="121" t="s">
        <v>1094</v>
      </c>
      <c r="O438" s="10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27" t="str">
        <f t="shared" si="18"/>
        <v xml:space="preserve"> (3,75*0,8)+(12,2*0,15)+(1,3*0,05)+(1,35*0,6)+(1,25*0,3)+(3,6*0,1)</v>
      </c>
      <c r="BE438" s="117"/>
      <c r="BF438" s="117"/>
      <c r="BG438" s="117"/>
      <c r="BH438" s="117"/>
      <c r="BI438" s="117"/>
      <c r="BJ438" s="117"/>
      <c r="BK438" s="117"/>
    </row>
    <row r="439" spans="1:104" ht="12.75">
      <c r="A439" s="108">
        <v>86</v>
      </c>
      <c r="B439" s="109" t="s">
        <v>1101</v>
      </c>
      <c r="C439" s="110" t="s">
        <v>1102</v>
      </c>
      <c r="D439" s="111" t="s">
        <v>439</v>
      </c>
      <c r="E439" s="112">
        <v>0.261</v>
      </c>
      <c r="F439" s="113"/>
      <c r="G439" s="114">
        <f>E439*F439</f>
        <v>0</v>
      </c>
      <c r="H439" s="115">
        <v>0</v>
      </c>
      <c r="I439" s="116">
        <f>E439*H439</f>
        <v>0</v>
      </c>
      <c r="J439" s="115">
        <v>-2</v>
      </c>
      <c r="K439" s="116">
        <f>E439*J439</f>
        <v>-0.522</v>
      </c>
      <c r="O439" s="107"/>
      <c r="Z439" s="117"/>
      <c r="AA439" s="117">
        <v>1</v>
      </c>
      <c r="AB439" s="117">
        <v>1</v>
      </c>
      <c r="AC439" s="117">
        <v>1</v>
      </c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CA439" s="117">
        <v>1</v>
      </c>
      <c r="CB439" s="117">
        <v>1</v>
      </c>
      <c r="CZ439" s="70">
        <v>1</v>
      </c>
    </row>
    <row r="440" spans="1:63" ht="12.75">
      <c r="A440" s="118"/>
      <c r="B440" s="119"/>
      <c r="C440" s="187" t="s">
        <v>1103</v>
      </c>
      <c r="D440" s="188"/>
      <c r="E440" s="122">
        <v>0.261</v>
      </c>
      <c r="F440" s="123"/>
      <c r="G440" s="124"/>
      <c r="H440" s="125"/>
      <c r="I440" s="120"/>
      <c r="J440" s="126"/>
      <c r="K440" s="120"/>
      <c r="M440" s="121" t="s">
        <v>1103</v>
      </c>
      <c r="O440" s="10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27" t="str">
        <f>C439</f>
        <v>Bourání základů z betonu prostého</v>
      </c>
      <c r="BE440" s="117"/>
      <c r="BF440" s="117"/>
      <c r="BG440" s="117"/>
      <c r="BH440" s="117"/>
      <c r="BI440" s="117"/>
      <c r="BJ440" s="117"/>
      <c r="BK440" s="117"/>
    </row>
    <row r="441" spans="1:104" ht="12.75">
      <c r="A441" s="108">
        <v>87</v>
      </c>
      <c r="B441" s="109" t="s">
        <v>1104</v>
      </c>
      <c r="C441" s="110" t="s">
        <v>1105</v>
      </c>
      <c r="D441" s="111" t="s">
        <v>439</v>
      </c>
      <c r="E441" s="112">
        <v>0.3058</v>
      </c>
      <c r="F441" s="113"/>
      <c r="G441" s="114">
        <f>E441*F441</f>
        <v>0</v>
      </c>
      <c r="H441" s="115">
        <v>0.0012799999999995</v>
      </c>
      <c r="I441" s="116">
        <f>E441*H441</f>
        <v>0.00039142399999984715</v>
      </c>
      <c r="J441" s="115">
        <v>-1.79999999999927</v>
      </c>
      <c r="K441" s="116">
        <f>E441*J441</f>
        <v>-0.5504399999997768</v>
      </c>
      <c r="O441" s="107"/>
      <c r="Z441" s="117"/>
      <c r="AA441" s="117">
        <v>1</v>
      </c>
      <c r="AB441" s="117">
        <v>1</v>
      </c>
      <c r="AC441" s="117">
        <v>1</v>
      </c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CA441" s="117">
        <v>1</v>
      </c>
      <c r="CB441" s="117">
        <v>1</v>
      </c>
      <c r="CZ441" s="70">
        <v>1</v>
      </c>
    </row>
    <row r="442" spans="1:63" ht="12.75">
      <c r="A442" s="118"/>
      <c r="B442" s="119"/>
      <c r="C442" s="187" t="s">
        <v>1106</v>
      </c>
      <c r="D442" s="188"/>
      <c r="E442" s="122">
        <v>0.3058</v>
      </c>
      <c r="F442" s="123"/>
      <c r="G442" s="124"/>
      <c r="H442" s="125"/>
      <c r="I442" s="120"/>
      <c r="J442" s="126"/>
      <c r="K442" s="120"/>
      <c r="M442" s="121" t="s">
        <v>1106</v>
      </c>
      <c r="O442" s="10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27" t="str">
        <f>C441</f>
        <v>Bourání zdiva z cihel pálených na MVC</v>
      </c>
      <c r="BE442" s="117"/>
      <c r="BF442" s="117"/>
      <c r="BG442" s="117"/>
      <c r="BH442" s="117"/>
      <c r="BI442" s="117"/>
      <c r="BJ442" s="117"/>
      <c r="BK442" s="117"/>
    </row>
    <row r="443" spans="1:104" ht="12.75">
      <c r="A443" s="108">
        <v>88</v>
      </c>
      <c r="B443" s="109" t="s">
        <v>1107</v>
      </c>
      <c r="C443" s="110" t="s">
        <v>1108</v>
      </c>
      <c r="D443" s="111" t="s">
        <v>555</v>
      </c>
      <c r="E443" s="112">
        <v>17</v>
      </c>
      <c r="F443" s="113"/>
      <c r="G443" s="114">
        <f>E443*F443</f>
        <v>0</v>
      </c>
      <c r="H443" s="115">
        <v>0</v>
      </c>
      <c r="I443" s="116">
        <f>E443*H443</f>
        <v>0</v>
      </c>
      <c r="J443" s="115">
        <v>-0.00500000000000256</v>
      </c>
      <c r="K443" s="116">
        <f>E443*J443</f>
        <v>-0.08500000000004351</v>
      </c>
      <c r="O443" s="107"/>
      <c r="Z443" s="117"/>
      <c r="AA443" s="117">
        <v>1</v>
      </c>
      <c r="AB443" s="117">
        <v>1</v>
      </c>
      <c r="AC443" s="117">
        <v>1</v>
      </c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CA443" s="117">
        <v>1</v>
      </c>
      <c r="CB443" s="117">
        <v>1</v>
      </c>
      <c r="CZ443" s="70">
        <v>1</v>
      </c>
    </row>
    <row r="444" spans="1:63" ht="12.75">
      <c r="A444" s="118"/>
      <c r="B444" s="119"/>
      <c r="C444" s="187" t="s">
        <v>947</v>
      </c>
      <c r="D444" s="188"/>
      <c r="E444" s="122">
        <v>17</v>
      </c>
      <c r="F444" s="123"/>
      <c r="G444" s="124"/>
      <c r="H444" s="125"/>
      <c r="I444" s="120"/>
      <c r="J444" s="126"/>
      <c r="K444" s="120"/>
      <c r="M444" s="121" t="s">
        <v>947</v>
      </c>
      <c r="O444" s="10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27" t="str">
        <f>C443</f>
        <v>Demontáž prefabrikovaných krycích desek 0,06 t</v>
      </c>
      <c r="BE444" s="117"/>
      <c r="BF444" s="117"/>
      <c r="BG444" s="117"/>
      <c r="BH444" s="117"/>
      <c r="BI444" s="117"/>
      <c r="BJ444" s="117"/>
      <c r="BK444" s="117"/>
    </row>
    <row r="445" spans="1:104" ht="20.4">
      <c r="A445" s="108">
        <v>89</v>
      </c>
      <c r="B445" s="109" t="s">
        <v>1109</v>
      </c>
      <c r="C445" s="110" t="s">
        <v>1110</v>
      </c>
      <c r="D445" s="111" t="s">
        <v>439</v>
      </c>
      <c r="E445" s="112">
        <v>45.6733</v>
      </c>
      <c r="F445" s="113"/>
      <c r="G445" s="114">
        <f>E445*F445</f>
        <v>0</v>
      </c>
      <c r="H445" s="115">
        <v>0</v>
      </c>
      <c r="I445" s="116">
        <f>E445*H445</f>
        <v>0</v>
      </c>
      <c r="J445" s="115">
        <v>-2.20000000000073</v>
      </c>
      <c r="K445" s="116">
        <f>E445*J445</f>
        <v>-100.48126000003333</v>
      </c>
      <c r="O445" s="107"/>
      <c r="Z445" s="117"/>
      <c r="AA445" s="117">
        <v>1</v>
      </c>
      <c r="AB445" s="117">
        <v>1</v>
      </c>
      <c r="AC445" s="117">
        <v>1</v>
      </c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CA445" s="117">
        <v>1</v>
      </c>
      <c r="CB445" s="117">
        <v>1</v>
      </c>
      <c r="CZ445" s="70">
        <v>1</v>
      </c>
    </row>
    <row r="446" spans="1:63" ht="26.4">
      <c r="A446" s="118"/>
      <c r="B446" s="119"/>
      <c r="C446" s="187" t="s">
        <v>1111</v>
      </c>
      <c r="D446" s="188"/>
      <c r="E446" s="122">
        <v>0</v>
      </c>
      <c r="F446" s="123"/>
      <c r="G446" s="124"/>
      <c r="H446" s="125"/>
      <c r="I446" s="120"/>
      <c r="J446" s="126"/>
      <c r="K446" s="120"/>
      <c r="M446" s="121" t="s">
        <v>1111</v>
      </c>
      <c r="O446" s="10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27" t="str">
        <f aca="true" t="shared" si="19" ref="BD446:BD451">C445</f>
        <v>Bourání podkladů bet., potěr tl. 15 cm, nad 4 m2 ručně mazanina tl. 10 - 15 cm s potěrem</v>
      </c>
      <c r="BE446" s="117"/>
      <c r="BF446" s="117"/>
      <c r="BG446" s="117"/>
      <c r="BH446" s="117"/>
      <c r="BI446" s="117"/>
      <c r="BJ446" s="117"/>
      <c r="BK446" s="117"/>
    </row>
    <row r="447" spans="1:63" ht="12.75">
      <c r="A447" s="118"/>
      <c r="B447" s="119"/>
      <c r="C447" s="187" t="s">
        <v>895</v>
      </c>
      <c r="D447" s="188"/>
      <c r="E447" s="122">
        <v>0</v>
      </c>
      <c r="F447" s="123"/>
      <c r="G447" s="124"/>
      <c r="H447" s="125"/>
      <c r="I447" s="120"/>
      <c r="J447" s="126"/>
      <c r="K447" s="120"/>
      <c r="M447" s="121" t="s">
        <v>895</v>
      </c>
      <c r="O447" s="10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27" t="str">
        <f t="shared" si="19"/>
        <v>SKLEPY:</v>
      </c>
      <c r="BE447" s="117"/>
      <c r="BF447" s="117"/>
      <c r="BG447" s="117"/>
      <c r="BH447" s="117"/>
      <c r="BI447" s="117"/>
      <c r="BJ447" s="117"/>
      <c r="BK447" s="117"/>
    </row>
    <row r="448" spans="1:63" ht="21">
      <c r="A448" s="118"/>
      <c r="B448" s="119"/>
      <c r="C448" s="187" t="s">
        <v>1112</v>
      </c>
      <c r="D448" s="188"/>
      <c r="E448" s="122">
        <v>24.2625</v>
      </c>
      <c r="F448" s="123"/>
      <c r="G448" s="124"/>
      <c r="H448" s="125"/>
      <c r="I448" s="120"/>
      <c r="J448" s="126"/>
      <c r="K448" s="120"/>
      <c r="M448" s="121" t="s">
        <v>1112</v>
      </c>
      <c r="O448" s="10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27" t="str">
        <f t="shared" si="19"/>
        <v>m.č. 001 - 015:</v>
      </c>
      <c r="BE448" s="117"/>
      <c r="BF448" s="117"/>
      <c r="BG448" s="117"/>
      <c r="BH448" s="117"/>
      <c r="BI448" s="117"/>
      <c r="BJ448" s="117"/>
      <c r="BK448" s="117"/>
    </row>
    <row r="449" spans="1:63" ht="26.4">
      <c r="A449" s="118"/>
      <c r="B449" s="119"/>
      <c r="C449" s="187" t="s">
        <v>1113</v>
      </c>
      <c r="D449" s="188"/>
      <c r="E449" s="122">
        <v>20.8035</v>
      </c>
      <c r="F449" s="123"/>
      <c r="G449" s="124"/>
      <c r="H449" s="125"/>
      <c r="I449" s="120"/>
      <c r="J449" s="126"/>
      <c r="K449" s="120"/>
      <c r="M449" s="121" t="s">
        <v>1113</v>
      </c>
      <c r="O449" s="10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27" t="str">
        <f t="shared" si="19"/>
        <v>0,15*(1,98+19,64+24,77+20,04+2,62+42,48+13,22+6,34+6,12+13,67+10,87)</v>
      </c>
      <c r="BE449" s="117"/>
      <c r="BF449" s="117"/>
      <c r="BG449" s="117"/>
      <c r="BH449" s="117"/>
      <c r="BI449" s="117"/>
      <c r="BJ449" s="117"/>
      <c r="BK449" s="117"/>
    </row>
    <row r="450" spans="1:63" ht="12.75">
      <c r="A450" s="118"/>
      <c r="B450" s="119"/>
      <c r="C450" s="187" t="s">
        <v>1114</v>
      </c>
      <c r="D450" s="188"/>
      <c r="E450" s="122">
        <v>0</v>
      </c>
      <c r="F450" s="123"/>
      <c r="G450" s="124"/>
      <c r="H450" s="125"/>
      <c r="I450" s="120"/>
      <c r="J450" s="126"/>
      <c r="K450" s="120"/>
      <c r="M450" s="121" t="s">
        <v>1114</v>
      </c>
      <c r="O450" s="10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27" t="str">
        <f t="shared" si="19"/>
        <v>0,15*(16,27+34,04+86,51+1,87)</v>
      </c>
      <c r="BE450" s="117"/>
      <c r="BF450" s="117"/>
      <c r="BG450" s="117"/>
      <c r="BH450" s="117"/>
      <c r="BI450" s="117"/>
      <c r="BJ450" s="117"/>
      <c r="BK450" s="117"/>
    </row>
    <row r="451" spans="1:63" ht="12.75">
      <c r="A451" s="118"/>
      <c r="B451" s="119"/>
      <c r="C451" s="187" t="s">
        <v>1115</v>
      </c>
      <c r="D451" s="188"/>
      <c r="E451" s="122">
        <v>0.6073</v>
      </c>
      <c r="F451" s="123"/>
      <c r="G451" s="124"/>
      <c r="H451" s="125"/>
      <c r="I451" s="120"/>
      <c r="J451" s="126"/>
      <c r="K451" s="120"/>
      <c r="M451" s="121" t="s">
        <v>1115</v>
      </c>
      <c r="O451" s="10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27" t="str">
        <f t="shared" si="19"/>
        <v>STROPY:</v>
      </c>
      <c r="BE451" s="117"/>
      <c r="BF451" s="117"/>
      <c r="BG451" s="117"/>
      <c r="BH451" s="117"/>
      <c r="BI451" s="117"/>
      <c r="BJ451" s="117"/>
      <c r="BK451" s="117"/>
    </row>
    <row r="452" spans="1:104" ht="12.75">
      <c r="A452" s="108">
        <v>90</v>
      </c>
      <c r="B452" s="109" t="s">
        <v>553</v>
      </c>
      <c r="C452" s="110" t="s">
        <v>554</v>
      </c>
      <c r="D452" s="111" t="s">
        <v>555</v>
      </c>
      <c r="E452" s="112">
        <v>10</v>
      </c>
      <c r="F452" s="113"/>
      <c r="G452" s="114">
        <f>E452*F452</f>
        <v>0</v>
      </c>
      <c r="H452" s="115">
        <v>0</v>
      </c>
      <c r="I452" s="116">
        <f>E452*H452</f>
        <v>0</v>
      </c>
      <c r="J452" s="115">
        <v>0</v>
      </c>
      <c r="K452" s="116">
        <f>E452*J452</f>
        <v>0</v>
      </c>
      <c r="O452" s="107"/>
      <c r="Z452" s="117"/>
      <c r="AA452" s="117">
        <v>1</v>
      </c>
      <c r="AB452" s="117">
        <v>1</v>
      </c>
      <c r="AC452" s="117">
        <v>1</v>
      </c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CA452" s="117">
        <v>1</v>
      </c>
      <c r="CB452" s="117">
        <v>1</v>
      </c>
      <c r="CZ452" s="70">
        <v>1</v>
      </c>
    </row>
    <row r="453" spans="1:63" ht="12.75">
      <c r="A453" s="118"/>
      <c r="B453" s="119"/>
      <c r="C453" s="187" t="s">
        <v>1116</v>
      </c>
      <c r="D453" s="188"/>
      <c r="E453" s="122">
        <v>3</v>
      </c>
      <c r="F453" s="123"/>
      <c r="G453" s="124"/>
      <c r="H453" s="125"/>
      <c r="I453" s="120"/>
      <c r="J453" s="126"/>
      <c r="K453" s="120"/>
      <c r="M453" s="121" t="s">
        <v>1116</v>
      </c>
      <c r="O453" s="10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27" t="str">
        <f aca="true" t="shared" si="20" ref="BD453:BD458">C452</f>
        <v>Vyvěšení dřevěných dveřních křídel pl. do 2 m2</v>
      </c>
      <c r="BE453" s="117"/>
      <c r="BF453" s="117"/>
      <c r="BG453" s="117"/>
      <c r="BH453" s="117"/>
      <c r="BI453" s="117"/>
      <c r="BJ453" s="117"/>
      <c r="BK453" s="117"/>
    </row>
    <row r="454" spans="1:63" ht="12.75">
      <c r="A454" s="118"/>
      <c r="B454" s="119"/>
      <c r="C454" s="187" t="s">
        <v>583</v>
      </c>
      <c r="D454" s="188"/>
      <c r="E454" s="122">
        <v>1</v>
      </c>
      <c r="F454" s="123"/>
      <c r="G454" s="124"/>
      <c r="H454" s="125"/>
      <c r="I454" s="120"/>
      <c r="J454" s="126"/>
      <c r="K454" s="120"/>
      <c r="M454" s="121" t="s">
        <v>583</v>
      </c>
      <c r="O454" s="10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27" t="str">
        <f t="shared" si="20"/>
        <v>m.č. 002:1+2*1</v>
      </c>
      <c r="BE454" s="117"/>
      <c r="BF454" s="117"/>
      <c r="BG454" s="117"/>
      <c r="BH454" s="117"/>
      <c r="BI454" s="117"/>
      <c r="BJ454" s="117"/>
      <c r="BK454" s="117"/>
    </row>
    <row r="455" spans="1:63" ht="12.75">
      <c r="A455" s="118"/>
      <c r="B455" s="119"/>
      <c r="C455" s="187" t="s">
        <v>1117</v>
      </c>
      <c r="D455" s="188"/>
      <c r="E455" s="122">
        <v>1</v>
      </c>
      <c r="F455" s="123"/>
      <c r="G455" s="124"/>
      <c r="H455" s="125"/>
      <c r="I455" s="120"/>
      <c r="J455" s="126"/>
      <c r="K455" s="120"/>
      <c r="M455" s="121" t="s">
        <v>1117</v>
      </c>
      <c r="O455" s="10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27" t="str">
        <f t="shared" si="20"/>
        <v>m.č. 003:1</v>
      </c>
      <c r="BE455" s="117"/>
      <c r="BF455" s="117"/>
      <c r="BG455" s="117"/>
      <c r="BH455" s="117"/>
      <c r="BI455" s="117"/>
      <c r="BJ455" s="117"/>
      <c r="BK455" s="117"/>
    </row>
    <row r="456" spans="1:63" ht="12.75">
      <c r="A456" s="118"/>
      <c r="B456" s="119"/>
      <c r="C456" s="187" t="s">
        <v>1118</v>
      </c>
      <c r="D456" s="188"/>
      <c r="E456" s="122">
        <v>1</v>
      </c>
      <c r="F456" s="123"/>
      <c r="G456" s="124"/>
      <c r="H456" s="125"/>
      <c r="I456" s="120"/>
      <c r="J456" s="126"/>
      <c r="K456" s="120"/>
      <c r="M456" s="121" t="s">
        <v>1118</v>
      </c>
      <c r="O456" s="10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27" t="str">
        <f t="shared" si="20"/>
        <v>m.č. 004:1</v>
      </c>
      <c r="BE456" s="117"/>
      <c r="BF456" s="117"/>
      <c r="BG456" s="117"/>
      <c r="BH456" s="117"/>
      <c r="BI456" s="117"/>
      <c r="BJ456" s="117"/>
      <c r="BK456" s="117"/>
    </row>
    <row r="457" spans="1:63" ht="12.75">
      <c r="A457" s="118"/>
      <c r="B457" s="119"/>
      <c r="C457" s="187" t="s">
        <v>1119</v>
      </c>
      <c r="D457" s="188"/>
      <c r="E457" s="122">
        <v>1</v>
      </c>
      <c r="F457" s="123"/>
      <c r="G457" s="124"/>
      <c r="H457" s="125"/>
      <c r="I457" s="120"/>
      <c r="J457" s="126"/>
      <c r="K457" s="120"/>
      <c r="M457" s="121" t="s">
        <v>1119</v>
      </c>
      <c r="O457" s="10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27" t="str">
        <f t="shared" si="20"/>
        <v>m.č. 005:1</v>
      </c>
      <c r="BE457" s="117"/>
      <c r="BF457" s="117"/>
      <c r="BG457" s="117"/>
      <c r="BH457" s="117"/>
      <c r="BI457" s="117"/>
      <c r="BJ457" s="117"/>
      <c r="BK457" s="117"/>
    </row>
    <row r="458" spans="1:63" ht="12.75">
      <c r="A458" s="118"/>
      <c r="B458" s="119"/>
      <c r="C458" s="187" t="s">
        <v>1120</v>
      </c>
      <c r="D458" s="188"/>
      <c r="E458" s="122">
        <v>3</v>
      </c>
      <c r="F458" s="123"/>
      <c r="G458" s="124"/>
      <c r="H458" s="125"/>
      <c r="I458" s="120"/>
      <c r="J458" s="126"/>
      <c r="K458" s="120"/>
      <c r="M458" s="121" t="s">
        <v>1120</v>
      </c>
      <c r="O458" s="10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27" t="str">
        <f t="shared" si="20"/>
        <v>m.č. 006:1</v>
      </c>
      <c r="BE458" s="117"/>
      <c r="BF458" s="117"/>
      <c r="BG458" s="117"/>
      <c r="BH458" s="117"/>
      <c r="BI458" s="117"/>
      <c r="BJ458" s="117"/>
      <c r="BK458" s="117"/>
    </row>
    <row r="459" spans="1:104" ht="12.75">
      <c r="A459" s="108">
        <v>91</v>
      </c>
      <c r="B459" s="109" t="s">
        <v>557</v>
      </c>
      <c r="C459" s="110" t="s">
        <v>558</v>
      </c>
      <c r="D459" s="111" t="s">
        <v>426</v>
      </c>
      <c r="E459" s="112">
        <v>12.334</v>
      </c>
      <c r="F459" s="113"/>
      <c r="G459" s="114">
        <f>E459*F459</f>
        <v>0</v>
      </c>
      <c r="H459" s="115">
        <v>0.00117000000000012</v>
      </c>
      <c r="I459" s="116">
        <f>E459*H459</f>
        <v>0.014430780000001479</v>
      </c>
      <c r="J459" s="115">
        <v>-0.0760000000000218</v>
      </c>
      <c r="K459" s="116">
        <f>E459*J459</f>
        <v>-0.9373840000002689</v>
      </c>
      <c r="O459" s="107"/>
      <c r="Z459" s="117"/>
      <c r="AA459" s="117">
        <v>1</v>
      </c>
      <c r="AB459" s="117">
        <v>1</v>
      </c>
      <c r="AC459" s="117">
        <v>1</v>
      </c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CA459" s="117">
        <v>1</v>
      </c>
      <c r="CB459" s="117">
        <v>1</v>
      </c>
      <c r="CZ459" s="70">
        <v>1</v>
      </c>
    </row>
    <row r="460" spans="1:63" ht="12.75">
      <c r="A460" s="118"/>
      <c r="B460" s="119"/>
      <c r="C460" s="187" t="s">
        <v>1121</v>
      </c>
      <c r="D460" s="188"/>
      <c r="E460" s="122">
        <v>1.6</v>
      </c>
      <c r="F460" s="123"/>
      <c r="G460" s="124"/>
      <c r="H460" s="125"/>
      <c r="I460" s="120"/>
      <c r="J460" s="126"/>
      <c r="K460" s="120"/>
      <c r="M460" s="121" t="s">
        <v>1121</v>
      </c>
      <c r="O460" s="10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27" t="str">
        <f aca="true" t="shared" si="21" ref="BD460:BD465">C459</f>
        <v>Vybourání kovových dveřních zárubní pl. do 2 m2</v>
      </c>
      <c r="BE460" s="117"/>
      <c r="BF460" s="117"/>
      <c r="BG460" s="117"/>
      <c r="BH460" s="117"/>
      <c r="BI460" s="117"/>
      <c r="BJ460" s="117"/>
      <c r="BK460" s="117"/>
    </row>
    <row r="461" spans="1:63" ht="12.75">
      <c r="A461" s="118"/>
      <c r="B461" s="119"/>
      <c r="C461" s="187" t="s">
        <v>1122</v>
      </c>
      <c r="D461" s="188"/>
      <c r="E461" s="122">
        <v>1.776</v>
      </c>
      <c r="F461" s="123"/>
      <c r="G461" s="124"/>
      <c r="H461" s="125"/>
      <c r="I461" s="120"/>
      <c r="J461" s="126"/>
      <c r="K461" s="120"/>
      <c r="M461" s="121" t="s">
        <v>1122</v>
      </c>
      <c r="O461" s="10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27" t="str">
        <f t="shared" si="21"/>
        <v>m.č. 002:0,8*2,0</v>
      </c>
      <c r="BE461" s="117"/>
      <c r="BF461" s="117"/>
      <c r="BG461" s="117"/>
      <c r="BH461" s="117"/>
      <c r="BI461" s="117"/>
      <c r="BJ461" s="117"/>
      <c r="BK461" s="117"/>
    </row>
    <row r="462" spans="1:63" ht="12.75">
      <c r="A462" s="118"/>
      <c r="B462" s="119"/>
      <c r="C462" s="187" t="s">
        <v>1123</v>
      </c>
      <c r="D462" s="188"/>
      <c r="E462" s="122">
        <v>1.6</v>
      </c>
      <c r="F462" s="123"/>
      <c r="G462" s="124"/>
      <c r="H462" s="125"/>
      <c r="I462" s="120"/>
      <c r="J462" s="126"/>
      <c r="K462" s="120"/>
      <c r="M462" s="121" t="s">
        <v>1123</v>
      </c>
      <c r="O462" s="10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27" t="str">
        <f t="shared" si="21"/>
        <v>m.č. 003:0,96*1,85</v>
      </c>
      <c r="BE462" s="117"/>
      <c r="BF462" s="117"/>
      <c r="BG462" s="117"/>
      <c r="BH462" s="117"/>
      <c r="BI462" s="117"/>
      <c r="BJ462" s="117"/>
      <c r="BK462" s="117"/>
    </row>
    <row r="463" spans="1:63" ht="12.75">
      <c r="A463" s="118"/>
      <c r="B463" s="119"/>
      <c r="C463" s="187" t="s">
        <v>1124</v>
      </c>
      <c r="D463" s="188"/>
      <c r="E463" s="122">
        <v>0.742</v>
      </c>
      <c r="F463" s="123"/>
      <c r="G463" s="124"/>
      <c r="H463" s="125"/>
      <c r="I463" s="120"/>
      <c r="J463" s="126"/>
      <c r="K463" s="120"/>
      <c r="M463" s="121" t="s">
        <v>1124</v>
      </c>
      <c r="O463" s="10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27" t="str">
        <f t="shared" si="21"/>
        <v>m.č. 004:0,8*2,0</v>
      </c>
      <c r="BE463" s="117"/>
      <c r="BF463" s="117"/>
      <c r="BG463" s="117"/>
      <c r="BH463" s="117"/>
      <c r="BI463" s="117"/>
      <c r="BJ463" s="117"/>
      <c r="BK463" s="117"/>
    </row>
    <row r="464" spans="1:63" ht="12.75">
      <c r="A464" s="118"/>
      <c r="B464" s="119"/>
      <c r="C464" s="187" t="s">
        <v>1125</v>
      </c>
      <c r="D464" s="188"/>
      <c r="E464" s="122">
        <v>1.665</v>
      </c>
      <c r="F464" s="123"/>
      <c r="G464" s="124"/>
      <c r="H464" s="125"/>
      <c r="I464" s="120"/>
      <c r="J464" s="126"/>
      <c r="K464" s="120"/>
      <c r="M464" s="121" t="s">
        <v>1125</v>
      </c>
      <c r="O464" s="10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27" t="str">
        <f t="shared" si="21"/>
        <v>m.č. 005:0,53*1,4</v>
      </c>
      <c r="BE464" s="117"/>
      <c r="BF464" s="117"/>
      <c r="BG464" s="117"/>
      <c r="BH464" s="117"/>
      <c r="BI464" s="117"/>
      <c r="BJ464" s="117"/>
      <c r="BK464" s="117"/>
    </row>
    <row r="465" spans="1:63" ht="12.75">
      <c r="A465" s="118"/>
      <c r="B465" s="119"/>
      <c r="C465" s="187" t="s">
        <v>1126</v>
      </c>
      <c r="D465" s="188"/>
      <c r="E465" s="122">
        <v>4.951</v>
      </c>
      <c r="F465" s="123"/>
      <c r="G465" s="124"/>
      <c r="H465" s="125"/>
      <c r="I465" s="120"/>
      <c r="J465" s="126"/>
      <c r="K465" s="120"/>
      <c r="M465" s="121" t="s">
        <v>1126</v>
      </c>
      <c r="O465" s="10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27" t="str">
        <f t="shared" si="21"/>
        <v>m.č. 006:0,9*1,85</v>
      </c>
      <c r="BE465" s="117"/>
      <c r="BF465" s="117"/>
      <c r="BG465" s="117"/>
      <c r="BH465" s="117"/>
      <c r="BI465" s="117"/>
      <c r="BJ465" s="117"/>
      <c r="BK465" s="117"/>
    </row>
    <row r="466" spans="1:104" ht="12.75">
      <c r="A466" s="108">
        <v>92</v>
      </c>
      <c r="B466" s="109" t="s">
        <v>1127</v>
      </c>
      <c r="C466" s="110" t="s">
        <v>1128</v>
      </c>
      <c r="D466" s="111" t="s">
        <v>426</v>
      </c>
      <c r="E466" s="112">
        <v>2.196</v>
      </c>
      <c r="F466" s="113"/>
      <c r="G466" s="114">
        <f>E466*F466</f>
        <v>0</v>
      </c>
      <c r="H466" s="115">
        <v>0.000999999999999446</v>
      </c>
      <c r="I466" s="116">
        <f>E466*H466</f>
        <v>0.0021959999999987836</v>
      </c>
      <c r="J466" s="115">
        <v>-0.0629999999999882</v>
      </c>
      <c r="K466" s="116">
        <f>E466*J466</f>
        <v>-0.1383479999999741</v>
      </c>
      <c r="O466" s="107"/>
      <c r="Z466" s="117"/>
      <c r="AA466" s="117">
        <v>1</v>
      </c>
      <c r="AB466" s="117">
        <v>1</v>
      </c>
      <c r="AC466" s="117">
        <v>1</v>
      </c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CA466" s="117">
        <v>1</v>
      </c>
      <c r="CB466" s="117">
        <v>1</v>
      </c>
      <c r="CZ466" s="70">
        <v>1</v>
      </c>
    </row>
    <row r="467" spans="1:63" ht="12.75">
      <c r="A467" s="118"/>
      <c r="B467" s="119"/>
      <c r="C467" s="187" t="s">
        <v>1129</v>
      </c>
      <c r="D467" s="188"/>
      <c r="E467" s="122">
        <v>2.196</v>
      </c>
      <c r="F467" s="123"/>
      <c r="G467" s="124"/>
      <c r="H467" s="125"/>
      <c r="I467" s="120"/>
      <c r="J467" s="126"/>
      <c r="K467" s="120"/>
      <c r="M467" s="121" t="s">
        <v>1129</v>
      </c>
      <c r="O467" s="10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27" t="str">
        <f>C466</f>
        <v>Vybourání kovových dveřních zárubní pl. nad 2 m2</v>
      </c>
      <c r="BE467" s="117"/>
      <c r="BF467" s="117"/>
      <c r="BG467" s="117"/>
      <c r="BH467" s="117"/>
      <c r="BI467" s="117"/>
      <c r="BJ467" s="117"/>
      <c r="BK467" s="117"/>
    </row>
    <row r="468" spans="1:104" ht="12.75">
      <c r="A468" s="108">
        <v>93</v>
      </c>
      <c r="B468" s="109" t="s">
        <v>1130</v>
      </c>
      <c r="C468" s="110" t="s">
        <v>1131</v>
      </c>
      <c r="D468" s="111" t="s">
        <v>426</v>
      </c>
      <c r="E468" s="112">
        <v>426.31</v>
      </c>
      <c r="F468" s="113"/>
      <c r="G468" s="114">
        <f>E468*F468</f>
        <v>0</v>
      </c>
      <c r="H468" s="115">
        <v>0</v>
      </c>
      <c r="I468" s="116">
        <f>E468*H468</f>
        <v>0</v>
      </c>
      <c r="J468" s="115">
        <v>-0.0590000000000259</v>
      </c>
      <c r="K468" s="116">
        <f>E468*J468</f>
        <v>-25.152290000011043</v>
      </c>
      <c r="O468" s="107"/>
      <c r="Z468" s="117"/>
      <c r="AA468" s="117">
        <v>1</v>
      </c>
      <c r="AB468" s="117">
        <v>1</v>
      </c>
      <c r="AC468" s="117">
        <v>1</v>
      </c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CA468" s="117">
        <v>1</v>
      </c>
      <c r="CB468" s="117">
        <v>1</v>
      </c>
      <c r="CZ468" s="70">
        <v>1</v>
      </c>
    </row>
    <row r="469" spans="1:63" ht="12.75">
      <c r="A469" s="118"/>
      <c r="B469" s="119"/>
      <c r="C469" s="187" t="s">
        <v>1132</v>
      </c>
      <c r="D469" s="188"/>
      <c r="E469" s="122">
        <v>426.31</v>
      </c>
      <c r="F469" s="123"/>
      <c r="G469" s="124"/>
      <c r="H469" s="125"/>
      <c r="I469" s="120"/>
      <c r="J469" s="126"/>
      <c r="K469" s="120"/>
      <c r="M469" s="121" t="s">
        <v>1132</v>
      </c>
      <c r="O469" s="10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27" t="str">
        <f>C468</f>
        <v>Otlučení omítek vnějších MVC v složit.1-4 do 100 %</v>
      </c>
      <c r="BE469" s="117"/>
      <c r="BF469" s="117"/>
      <c r="BG469" s="117"/>
      <c r="BH469" s="117"/>
      <c r="BI469" s="117"/>
      <c r="BJ469" s="117"/>
      <c r="BK469" s="117"/>
    </row>
    <row r="470" spans="1:104" ht="12.75">
      <c r="A470" s="108">
        <v>94</v>
      </c>
      <c r="B470" s="109" t="s">
        <v>563</v>
      </c>
      <c r="C470" s="110" t="s">
        <v>564</v>
      </c>
      <c r="D470" s="111" t="s">
        <v>426</v>
      </c>
      <c r="E470" s="112">
        <v>530.07</v>
      </c>
      <c r="F470" s="113"/>
      <c r="G470" s="114">
        <f>E470*F470</f>
        <v>0</v>
      </c>
      <c r="H470" s="115">
        <v>0</v>
      </c>
      <c r="I470" s="116">
        <f>E470*H470</f>
        <v>0</v>
      </c>
      <c r="J470" s="115">
        <v>-0.0139999999999958</v>
      </c>
      <c r="K470" s="116">
        <f>E470*J470</f>
        <v>-7.420979999997774</v>
      </c>
      <c r="O470" s="107"/>
      <c r="Z470" s="117"/>
      <c r="AA470" s="117">
        <v>1</v>
      </c>
      <c r="AB470" s="117">
        <v>1</v>
      </c>
      <c r="AC470" s="117">
        <v>1</v>
      </c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CA470" s="117">
        <v>1</v>
      </c>
      <c r="CB470" s="117">
        <v>1</v>
      </c>
      <c r="CZ470" s="70">
        <v>1</v>
      </c>
    </row>
    <row r="471" spans="1:63" ht="12.75">
      <c r="A471" s="118"/>
      <c r="B471" s="119"/>
      <c r="C471" s="187" t="s">
        <v>460</v>
      </c>
      <c r="D471" s="188"/>
      <c r="E471" s="122">
        <v>0</v>
      </c>
      <c r="F471" s="123"/>
      <c r="G471" s="124"/>
      <c r="H471" s="125"/>
      <c r="I471" s="120"/>
      <c r="J471" s="126"/>
      <c r="K471" s="120"/>
      <c r="M471" s="121" t="s">
        <v>460</v>
      </c>
      <c r="O471" s="10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27" t="str">
        <f aca="true" t="shared" si="22" ref="BD471:BD490">C470</f>
        <v>Vysekání a úprava spár zdiva kamenného režného</v>
      </c>
      <c r="BE471" s="117"/>
      <c r="BF471" s="117"/>
      <c r="BG471" s="117"/>
      <c r="BH471" s="117"/>
      <c r="BI471" s="117"/>
      <c r="BJ471" s="117"/>
      <c r="BK471" s="117"/>
    </row>
    <row r="472" spans="1:63" ht="12.75">
      <c r="A472" s="118"/>
      <c r="B472" s="119"/>
      <c r="C472" s="187" t="s">
        <v>1079</v>
      </c>
      <c r="D472" s="188"/>
      <c r="E472" s="122">
        <v>24.45</v>
      </c>
      <c r="F472" s="123"/>
      <c r="G472" s="124"/>
      <c r="H472" s="125"/>
      <c r="I472" s="120"/>
      <c r="J472" s="126"/>
      <c r="K472" s="120"/>
      <c r="M472" s="121" t="s">
        <v>1079</v>
      </c>
      <c r="O472" s="10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27" t="str">
        <f t="shared" si="22"/>
        <v>OMÍTKY VNITŘNÍ:</v>
      </c>
      <c r="BE472" s="117"/>
      <c r="BF472" s="117"/>
      <c r="BG472" s="117"/>
      <c r="BH472" s="117"/>
      <c r="BI472" s="117"/>
      <c r="BJ472" s="117"/>
      <c r="BK472" s="117"/>
    </row>
    <row r="473" spans="1:63" ht="12.75">
      <c r="A473" s="118"/>
      <c r="B473" s="119"/>
      <c r="C473" s="187" t="s">
        <v>1080</v>
      </c>
      <c r="D473" s="188"/>
      <c r="E473" s="122">
        <v>9.75</v>
      </c>
      <c r="F473" s="123"/>
      <c r="G473" s="124"/>
      <c r="H473" s="125"/>
      <c r="I473" s="120"/>
      <c r="J473" s="126"/>
      <c r="K473" s="120"/>
      <c r="M473" s="121" t="s">
        <v>1080</v>
      </c>
      <c r="O473" s="10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27" t="str">
        <f t="shared" si="22"/>
        <v>m.č. 002 : (3,8*1,6)+(8,35*2,2)</v>
      </c>
      <c r="BE473" s="117"/>
      <c r="BF473" s="117"/>
      <c r="BG473" s="117"/>
      <c r="BH473" s="117"/>
      <c r="BI473" s="117"/>
      <c r="BJ473" s="117"/>
      <c r="BK473" s="117"/>
    </row>
    <row r="474" spans="1:63" ht="12.75">
      <c r="A474" s="118"/>
      <c r="B474" s="119"/>
      <c r="C474" s="187" t="s">
        <v>1081</v>
      </c>
      <c r="D474" s="188"/>
      <c r="E474" s="122">
        <v>16.65</v>
      </c>
      <c r="F474" s="123"/>
      <c r="G474" s="124"/>
      <c r="H474" s="125"/>
      <c r="I474" s="120"/>
      <c r="J474" s="126"/>
      <c r="K474" s="120"/>
      <c r="M474" s="121" t="s">
        <v>1081</v>
      </c>
      <c r="O474" s="10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27" t="str">
        <f t="shared" si="22"/>
        <v>m.č. 004 : 6,5*1,5</v>
      </c>
      <c r="BE474" s="117"/>
      <c r="BF474" s="117"/>
      <c r="BG474" s="117"/>
      <c r="BH474" s="117"/>
      <c r="BI474" s="117"/>
      <c r="BJ474" s="117"/>
      <c r="BK474" s="117"/>
    </row>
    <row r="475" spans="1:63" ht="12.75">
      <c r="A475" s="118"/>
      <c r="B475" s="119"/>
      <c r="C475" s="187" t="s">
        <v>1082</v>
      </c>
      <c r="D475" s="188"/>
      <c r="E475" s="122">
        <v>31.215</v>
      </c>
      <c r="F475" s="123"/>
      <c r="G475" s="124"/>
      <c r="H475" s="125"/>
      <c r="I475" s="120"/>
      <c r="J475" s="126"/>
      <c r="K475" s="120"/>
      <c r="M475" s="121" t="s">
        <v>1082</v>
      </c>
      <c r="O475" s="10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27" t="str">
        <f t="shared" si="22"/>
        <v>m.č. 005 : (4,0*2,1)+(3,3*2,5)</v>
      </c>
      <c r="BE475" s="117"/>
      <c r="BF475" s="117"/>
      <c r="BG475" s="117"/>
      <c r="BH475" s="117"/>
      <c r="BI475" s="117"/>
      <c r="BJ475" s="117"/>
      <c r="BK475" s="117"/>
    </row>
    <row r="476" spans="1:63" ht="12.75">
      <c r="A476" s="118"/>
      <c r="B476" s="119"/>
      <c r="C476" s="187" t="s">
        <v>1083</v>
      </c>
      <c r="D476" s="188"/>
      <c r="E476" s="122">
        <v>6.305</v>
      </c>
      <c r="F476" s="123"/>
      <c r="G476" s="124"/>
      <c r="H476" s="125"/>
      <c r="I476" s="120"/>
      <c r="J476" s="126"/>
      <c r="K476" s="120"/>
      <c r="M476" s="121" t="s">
        <v>1083</v>
      </c>
      <c r="O476" s="10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27" t="str">
        <f t="shared" si="22"/>
        <v>m.č. 006 : (8,2*2,1)+(9,2*1,3)+(3,7*0,55)</v>
      </c>
      <c r="BE476" s="117"/>
      <c r="BF476" s="117"/>
      <c r="BG476" s="117"/>
      <c r="BH476" s="117"/>
      <c r="BI476" s="117"/>
      <c r="BJ476" s="117"/>
      <c r="BK476" s="117"/>
    </row>
    <row r="477" spans="1:63" ht="12.75">
      <c r="A477" s="118"/>
      <c r="B477" s="119"/>
      <c r="C477" s="187" t="s">
        <v>1084</v>
      </c>
      <c r="D477" s="188"/>
      <c r="E477" s="122">
        <v>15.37</v>
      </c>
      <c r="F477" s="123"/>
      <c r="G477" s="124"/>
      <c r="H477" s="125"/>
      <c r="I477" s="120"/>
      <c r="J477" s="126"/>
      <c r="K477" s="120"/>
      <c r="M477" s="121" t="s">
        <v>1084</v>
      </c>
      <c r="O477" s="10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27" t="str">
        <f t="shared" si="22"/>
        <v>m.č. 007 : (3,8*0,6)+(8,05*0,5)</v>
      </c>
      <c r="BE477" s="117"/>
      <c r="BF477" s="117"/>
      <c r="BG477" s="117"/>
      <c r="BH477" s="117"/>
      <c r="BI477" s="117"/>
      <c r="BJ477" s="117"/>
      <c r="BK477" s="117"/>
    </row>
    <row r="478" spans="1:63" ht="12.75">
      <c r="A478" s="118"/>
      <c r="B478" s="119"/>
      <c r="C478" s="187" t="s">
        <v>1085</v>
      </c>
      <c r="D478" s="188"/>
      <c r="E478" s="122">
        <v>5.95</v>
      </c>
      <c r="F478" s="123"/>
      <c r="G478" s="124"/>
      <c r="H478" s="125"/>
      <c r="I478" s="120"/>
      <c r="J478" s="126"/>
      <c r="K478" s="120"/>
      <c r="M478" s="121" t="s">
        <v>1085</v>
      </c>
      <c r="O478" s="10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27" t="str">
        <f t="shared" si="22"/>
        <v>m.č. 009 : (2,5*0,6)+(7,3*1,9)</v>
      </c>
      <c r="BE478" s="117"/>
      <c r="BF478" s="117"/>
      <c r="BG478" s="117"/>
      <c r="BH478" s="117"/>
      <c r="BI478" s="117"/>
      <c r="BJ478" s="117"/>
      <c r="BK478" s="117"/>
    </row>
    <row r="479" spans="1:63" ht="12.75">
      <c r="A479" s="118"/>
      <c r="B479" s="119"/>
      <c r="C479" s="187" t="s">
        <v>1086</v>
      </c>
      <c r="D479" s="188"/>
      <c r="E479" s="122">
        <v>10.42</v>
      </c>
      <c r="F479" s="123"/>
      <c r="G479" s="124"/>
      <c r="H479" s="125"/>
      <c r="I479" s="120"/>
      <c r="J479" s="126"/>
      <c r="K479" s="120"/>
      <c r="M479" s="121" t="s">
        <v>1086</v>
      </c>
      <c r="O479" s="10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27" t="str">
        <f t="shared" si="22"/>
        <v>m.č. 010 : (2,9*0,5)+(5,0*0,9)</v>
      </c>
      <c r="BE479" s="117"/>
      <c r="BF479" s="117"/>
      <c r="BG479" s="117"/>
      <c r="BH479" s="117"/>
      <c r="BI479" s="117"/>
      <c r="BJ479" s="117"/>
      <c r="BK479" s="117"/>
    </row>
    <row r="480" spans="1:63" ht="12.75">
      <c r="A480" s="118"/>
      <c r="B480" s="119"/>
      <c r="C480" s="187" t="s">
        <v>1087</v>
      </c>
      <c r="D480" s="188"/>
      <c r="E480" s="122">
        <v>24.225</v>
      </c>
      <c r="F480" s="123"/>
      <c r="G480" s="124"/>
      <c r="H480" s="125"/>
      <c r="I480" s="120"/>
      <c r="J480" s="126"/>
      <c r="K480" s="120"/>
      <c r="M480" s="121" t="s">
        <v>1087</v>
      </c>
      <c r="O480" s="10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27" t="str">
        <f t="shared" si="22"/>
        <v>m.č. 011 : (8,55*1,2)+(2,6*1,5)-(9,35*0,4)</v>
      </c>
      <c r="BE480" s="117"/>
      <c r="BF480" s="117"/>
      <c r="BG480" s="117"/>
      <c r="BH480" s="117"/>
      <c r="BI480" s="117"/>
      <c r="BJ480" s="117"/>
      <c r="BK480" s="117"/>
    </row>
    <row r="481" spans="1:63" ht="21">
      <c r="A481" s="118"/>
      <c r="B481" s="119"/>
      <c r="C481" s="187" t="s">
        <v>1088</v>
      </c>
      <c r="D481" s="188"/>
      <c r="E481" s="122">
        <v>49.63</v>
      </c>
      <c r="F481" s="123"/>
      <c r="G481" s="124"/>
      <c r="H481" s="125"/>
      <c r="I481" s="120"/>
      <c r="J481" s="126"/>
      <c r="K481" s="120"/>
      <c r="M481" s="121" t="s">
        <v>1088</v>
      </c>
      <c r="O481" s="10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27" t="str">
        <f t="shared" si="22"/>
        <v>m.č. 012 : (4,45*1,1)+(1,0*1,1)+(3,8*2,1)+(4,1*2,5)</v>
      </c>
      <c r="BE481" s="117"/>
      <c r="BF481" s="117"/>
      <c r="BG481" s="117"/>
      <c r="BH481" s="117"/>
      <c r="BI481" s="117"/>
      <c r="BJ481" s="117"/>
      <c r="BK481" s="117"/>
    </row>
    <row r="482" spans="1:63" ht="12.75">
      <c r="A482" s="118"/>
      <c r="B482" s="119"/>
      <c r="C482" s="187" t="s">
        <v>1089</v>
      </c>
      <c r="D482" s="188"/>
      <c r="E482" s="122">
        <v>223.44</v>
      </c>
      <c r="F482" s="123"/>
      <c r="G482" s="124"/>
      <c r="H482" s="125"/>
      <c r="I482" s="120"/>
      <c r="J482" s="126"/>
      <c r="K482" s="120"/>
      <c r="M482" s="121" t="s">
        <v>1089</v>
      </c>
      <c r="O482" s="10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27" t="str">
        <f t="shared" si="22"/>
        <v>m.č. 013 : (0,7*0,8)+(4,8*1,2)+(4,2*1,3)+(7,0*1,55)+(13*1,6)+(3,1*2,0)</v>
      </c>
      <c r="BE482" s="117"/>
      <c r="BF482" s="117"/>
      <c r="BG482" s="117"/>
      <c r="BH482" s="117"/>
      <c r="BI482" s="117"/>
      <c r="BJ482" s="117"/>
      <c r="BK482" s="117"/>
    </row>
    <row r="483" spans="1:63" ht="12.75">
      <c r="A483" s="118"/>
      <c r="B483" s="119"/>
      <c r="C483" s="187" t="s">
        <v>501</v>
      </c>
      <c r="D483" s="188"/>
      <c r="E483" s="122">
        <v>0</v>
      </c>
      <c r="F483" s="123"/>
      <c r="G483" s="124"/>
      <c r="H483" s="125"/>
      <c r="I483" s="120"/>
      <c r="J483" s="126"/>
      <c r="K483" s="120"/>
      <c r="M483" s="121" t="s">
        <v>501</v>
      </c>
      <c r="O483" s="10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27" t="str">
        <f t="shared" si="22"/>
        <v>m.č. 014 : 106,4*2,1</v>
      </c>
      <c r="BE483" s="117"/>
      <c r="BF483" s="117"/>
      <c r="BG483" s="117"/>
      <c r="BH483" s="117"/>
      <c r="BI483" s="117"/>
      <c r="BJ483" s="117"/>
      <c r="BK483" s="117"/>
    </row>
    <row r="484" spans="1:63" ht="12.75">
      <c r="A484" s="118"/>
      <c r="B484" s="119"/>
      <c r="C484" s="187" t="s">
        <v>1133</v>
      </c>
      <c r="D484" s="188"/>
      <c r="E484" s="122">
        <v>0</v>
      </c>
      <c r="F484" s="123"/>
      <c r="G484" s="124"/>
      <c r="H484" s="125"/>
      <c r="I484" s="120"/>
      <c r="J484" s="126"/>
      <c r="K484" s="120"/>
      <c r="M484" s="121" t="s">
        <v>1133</v>
      </c>
      <c r="O484" s="10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27" t="str">
        <f t="shared" si="22"/>
        <v>OMÍTKY VNĚJŠÍ:</v>
      </c>
      <c r="BE484" s="117"/>
      <c r="BF484" s="117"/>
      <c r="BG484" s="117"/>
      <c r="BH484" s="117"/>
      <c r="BI484" s="117"/>
      <c r="BJ484" s="117"/>
      <c r="BK484" s="117"/>
    </row>
    <row r="485" spans="1:63" ht="12.75">
      <c r="A485" s="118"/>
      <c r="B485" s="119"/>
      <c r="C485" s="187" t="s">
        <v>1134</v>
      </c>
      <c r="D485" s="188"/>
      <c r="E485" s="122">
        <v>43.715</v>
      </c>
      <c r="F485" s="123"/>
      <c r="G485" s="124"/>
      <c r="H485" s="125"/>
      <c r="I485" s="120"/>
      <c r="J485" s="126"/>
      <c r="K485" s="120"/>
      <c r="M485" s="121" t="s">
        <v>1134</v>
      </c>
      <c r="O485" s="10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27" t="str">
        <f t="shared" si="22"/>
        <v xml:space="preserve">Uliční fasáda : </v>
      </c>
      <c r="BE485" s="117"/>
      <c r="BF485" s="117"/>
      <c r="BG485" s="117"/>
      <c r="BH485" s="117"/>
      <c r="BI485" s="117"/>
      <c r="BJ485" s="117"/>
      <c r="BK485" s="117"/>
    </row>
    <row r="486" spans="1:63" ht="12.75">
      <c r="A486" s="118"/>
      <c r="B486" s="119"/>
      <c r="C486" s="187" t="s">
        <v>1091</v>
      </c>
      <c r="D486" s="188"/>
      <c r="E486" s="122">
        <v>56.39</v>
      </c>
      <c r="F486" s="123"/>
      <c r="G486" s="124"/>
      <c r="H486" s="125"/>
      <c r="I486" s="120"/>
      <c r="J486" s="126"/>
      <c r="K486" s="120"/>
      <c r="M486" s="121" t="s">
        <v>1091</v>
      </c>
      <c r="O486" s="10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27" t="str">
        <f t="shared" si="22"/>
        <v>(4,2*0,05)+(4,55*0,6)+(12,95*0,8)+(12,45*1,9)+(4,6*0,6)+(5,0*0,8)</v>
      </c>
      <c r="BE486" s="117"/>
      <c r="BF486" s="117"/>
      <c r="BG486" s="117"/>
      <c r="BH486" s="117"/>
      <c r="BI486" s="117"/>
      <c r="BJ486" s="117"/>
      <c r="BK486" s="117"/>
    </row>
    <row r="487" spans="1:63" ht="12.75">
      <c r="A487" s="118"/>
      <c r="B487" s="119"/>
      <c r="C487" s="187" t="s">
        <v>1092</v>
      </c>
      <c r="D487" s="188"/>
      <c r="E487" s="122">
        <v>1.8</v>
      </c>
      <c r="F487" s="123"/>
      <c r="G487" s="124"/>
      <c r="H487" s="125"/>
      <c r="I487" s="120"/>
      <c r="J487" s="126"/>
      <c r="K487" s="120"/>
      <c r="M487" s="121" t="s">
        <v>1092</v>
      </c>
      <c r="O487" s="10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27" t="str">
        <f t="shared" si="22"/>
        <v>(3,8*2,0)+(21,25*0,6)+(10,0*0,4)+(2,0*3,1)+(3,6*0,4)+(12,2*2,0)</v>
      </c>
      <c r="BE487" s="117"/>
      <c r="BF487" s="117"/>
      <c r="BG487" s="117"/>
      <c r="BH487" s="117"/>
      <c r="BI487" s="117"/>
      <c r="BJ487" s="117"/>
      <c r="BK487" s="117"/>
    </row>
    <row r="488" spans="1:63" ht="12.75">
      <c r="A488" s="118"/>
      <c r="B488" s="119"/>
      <c r="C488" s="187" t="s">
        <v>527</v>
      </c>
      <c r="D488" s="188"/>
      <c r="E488" s="122">
        <v>0</v>
      </c>
      <c r="F488" s="123"/>
      <c r="G488" s="124"/>
      <c r="H488" s="125"/>
      <c r="I488" s="120"/>
      <c r="J488" s="126"/>
      <c r="K488" s="120"/>
      <c r="M488" s="121" t="s">
        <v>527</v>
      </c>
      <c r="O488" s="10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27" t="str">
        <f t="shared" si="22"/>
        <v>(18,0*0,1)</v>
      </c>
      <c r="BE488" s="117"/>
      <c r="BF488" s="117"/>
      <c r="BG488" s="117"/>
      <c r="BH488" s="117"/>
      <c r="BI488" s="117"/>
      <c r="BJ488" s="117"/>
      <c r="BK488" s="117"/>
    </row>
    <row r="489" spans="1:63" ht="12.75">
      <c r="A489" s="118"/>
      <c r="B489" s="119"/>
      <c r="C489" s="187" t="s">
        <v>1135</v>
      </c>
      <c r="D489" s="188"/>
      <c r="E489" s="122">
        <v>6.44</v>
      </c>
      <c r="F489" s="123"/>
      <c r="G489" s="124"/>
      <c r="H489" s="125"/>
      <c r="I489" s="120"/>
      <c r="J489" s="126"/>
      <c r="K489" s="120"/>
      <c r="M489" s="121" t="s">
        <v>1135</v>
      </c>
      <c r="O489" s="10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27" t="str">
        <f t="shared" si="22"/>
        <v xml:space="preserve">dvoní fasáda : </v>
      </c>
      <c r="BE489" s="117"/>
      <c r="BF489" s="117"/>
      <c r="BG489" s="117"/>
      <c r="BH489" s="117"/>
      <c r="BI489" s="117"/>
      <c r="BJ489" s="117"/>
      <c r="BK489" s="117"/>
    </row>
    <row r="490" spans="1:63" ht="12.75">
      <c r="A490" s="118"/>
      <c r="B490" s="119"/>
      <c r="C490" s="187" t="s">
        <v>1094</v>
      </c>
      <c r="D490" s="188"/>
      <c r="E490" s="122">
        <v>4.32</v>
      </c>
      <c r="F490" s="123"/>
      <c r="G490" s="124"/>
      <c r="H490" s="125"/>
      <c r="I490" s="120"/>
      <c r="J490" s="126"/>
      <c r="K490" s="120"/>
      <c r="M490" s="121" t="s">
        <v>1094</v>
      </c>
      <c r="O490" s="10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27" t="str">
        <f t="shared" si="22"/>
        <v>(3,75*0,8)+(12,2*0,15)+(1,3*0,05)+(1,35*0,6)+(1,25*0,3)+(3,6*0,1)</v>
      </c>
      <c r="BE490" s="117"/>
      <c r="BF490" s="117"/>
      <c r="BG490" s="117"/>
      <c r="BH490" s="117"/>
      <c r="BI490" s="117"/>
      <c r="BJ490" s="117"/>
      <c r="BK490" s="117"/>
    </row>
    <row r="491" spans="1:63" ht="12.75">
      <c r="A491" s="128" t="s">
        <v>427</v>
      </c>
      <c r="B491" s="129" t="s">
        <v>536</v>
      </c>
      <c r="C491" s="130" t="s">
        <v>537</v>
      </c>
      <c r="D491" s="131"/>
      <c r="E491" s="132"/>
      <c r="F491" s="132"/>
      <c r="G491" s="133">
        <f>SUM(G417:G490)</f>
        <v>0</v>
      </c>
      <c r="H491" s="134"/>
      <c r="I491" s="135">
        <f>SUM(I417:I490)</f>
        <v>0.01701820400000011</v>
      </c>
      <c r="J491" s="136"/>
      <c r="K491" s="135">
        <f>SUM(K417:K490)</f>
        <v>-135.2877020000422</v>
      </c>
      <c r="O491" s="107"/>
      <c r="X491" s="137">
        <f>K491</f>
        <v>-135.2877020000422</v>
      </c>
      <c r="Y491" s="137">
        <f>I491</f>
        <v>0.01701820400000011</v>
      </c>
      <c r="Z491" s="138">
        <f>G491</f>
        <v>0</v>
      </c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39"/>
      <c r="BB491" s="139"/>
      <c r="BC491" s="139"/>
      <c r="BD491" s="139"/>
      <c r="BE491" s="139"/>
      <c r="BF491" s="139"/>
      <c r="BG491" s="117"/>
      <c r="BH491" s="117"/>
      <c r="BI491" s="117"/>
      <c r="BJ491" s="117"/>
      <c r="BK491" s="117"/>
    </row>
    <row r="492" spans="1:15" ht="14.25" customHeight="1">
      <c r="A492" s="97" t="s">
        <v>422</v>
      </c>
      <c r="B492" s="98" t="s">
        <v>565</v>
      </c>
      <c r="C492" s="99" t="s">
        <v>1136</v>
      </c>
      <c r="D492" s="100"/>
      <c r="E492" s="101"/>
      <c r="F492" s="101"/>
      <c r="G492" s="102"/>
      <c r="H492" s="103"/>
      <c r="I492" s="104"/>
      <c r="J492" s="105"/>
      <c r="K492" s="106"/>
      <c r="O492" s="107"/>
    </row>
    <row r="493" spans="1:104" ht="12.75">
      <c r="A493" s="108">
        <v>95</v>
      </c>
      <c r="B493" s="109" t="s">
        <v>1137</v>
      </c>
      <c r="C493" s="110" t="s">
        <v>1138</v>
      </c>
      <c r="D493" s="111" t="s">
        <v>555</v>
      </c>
      <c r="E493" s="112">
        <v>6</v>
      </c>
      <c r="F493" s="113"/>
      <c r="G493" s="114">
        <f>E493*F493</f>
        <v>0</v>
      </c>
      <c r="H493" s="115">
        <v>0.00132999999999939</v>
      </c>
      <c r="I493" s="116">
        <f>E493*H493</f>
        <v>0.00797999999999634</v>
      </c>
      <c r="J493" s="115">
        <v>-0.523000000000138</v>
      </c>
      <c r="K493" s="116">
        <f>E493*J493</f>
        <v>-3.138000000000828</v>
      </c>
      <c r="O493" s="107"/>
      <c r="Z493" s="117"/>
      <c r="AA493" s="117">
        <v>1</v>
      </c>
      <c r="AB493" s="117">
        <v>1</v>
      </c>
      <c r="AC493" s="117">
        <v>1</v>
      </c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CA493" s="117">
        <v>1</v>
      </c>
      <c r="CB493" s="117">
        <v>1</v>
      </c>
      <c r="CZ493" s="70">
        <v>1</v>
      </c>
    </row>
    <row r="494" spans="1:63" ht="12.75">
      <c r="A494" s="118"/>
      <c r="B494" s="119"/>
      <c r="C494" s="187" t="s">
        <v>935</v>
      </c>
      <c r="D494" s="188"/>
      <c r="E494" s="122">
        <v>6</v>
      </c>
      <c r="F494" s="123"/>
      <c r="G494" s="124"/>
      <c r="H494" s="125"/>
      <c r="I494" s="120"/>
      <c r="J494" s="126"/>
      <c r="K494" s="120"/>
      <c r="M494" s="121" t="s">
        <v>935</v>
      </c>
      <c r="O494" s="10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27" t="str">
        <f>C493</f>
        <v>Vybourání otv. zeď kam. pl. 0,25 m2, tl.100cm, MVC</v>
      </c>
      <c r="BE494" s="117"/>
      <c r="BF494" s="117"/>
      <c r="BG494" s="117"/>
      <c r="BH494" s="117"/>
      <c r="BI494" s="117"/>
      <c r="BJ494" s="117"/>
      <c r="BK494" s="117"/>
    </row>
    <row r="495" spans="1:104" ht="12.75">
      <c r="A495" s="108">
        <v>96</v>
      </c>
      <c r="B495" s="109" t="s">
        <v>1139</v>
      </c>
      <c r="C495" s="110" t="s">
        <v>1140</v>
      </c>
      <c r="D495" s="111" t="s">
        <v>555</v>
      </c>
      <c r="E495" s="112">
        <v>6</v>
      </c>
      <c r="F495" s="113"/>
      <c r="G495" s="114">
        <f>E495*F495</f>
        <v>0</v>
      </c>
      <c r="H495" s="115">
        <v>0</v>
      </c>
      <c r="I495" s="116">
        <f>E495*H495</f>
        <v>0</v>
      </c>
      <c r="J495" s="115">
        <v>-0.0069999999999979</v>
      </c>
      <c r="K495" s="116">
        <f>E495*J495</f>
        <v>-0.0419999999999874</v>
      </c>
      <c r="O495" s="107"/>
      <c r="Z495" s="117"/>
      <c r="AA495" s="117">
        <v>1</v>
      </c>
      <c r="AB495" s="117">
        <v>1</v>
      </c>
      <c r="AC495" s="117">
        <v>1</v>
      </c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CA495" s="117">
        <v>1</v>
      </c>
      <c r="CB495" s="117">
        <v>1</v>
      </c>
      <c r="CZ495" s="70">
        <v>1</v>
      </c>
    </row>
    <row r="496" spans="1:63" ht="12.75">
      <c r="A496" s="118"/>
      <c r="B496" s="119"/>
      <c r="C496" s="187" t="s">
        <v>935</v>
      </c>
      <c r="D496" s="188"/>
      <c r="E496" s="122">
        <v>6</v>
      </c>
      <c r="F496" s="123"/>
      <c r="G496" s="124"/>
      <c r="H496" s="125"/>
      <c r="I496" s="120"/>
      <c r="J496" s="126"/>
      <c r="K496" s="120"/>
      <c r="M496" s="121" t="s">
        <v>935</v>
      </c>
      <c r="O496" s="10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27" t="str">
        <f>C495</f>
        <v>Vybourání otvorů beton 0,0225 m2, tl. 15 cm</v>
      </c>
      <c r="BE496" s="117"/>
      <c r="BF496" s="117"/>
      <c r="BG496" s="117"/>
      <c r="BH496" s="117"/>
      <c r="BI496" s="117"/>
      <c r="BJ496" s="117"/>
      <c r="BK496" s="117"/>
    </row>
    <row r="497" spans="1:104" ht="12.75">
      <c r="A497" s="108">
        <v>97</v>
      </c>
      <c r="B497" s="109" t="s">
        <v>1141</v>
      </c>
      <c r="C497" s="110" t="s">
        <v>1142</v>
      </c>
      <c r="D497" s="111" t="s">
        <v>542</v>
      </c>
      <c r="E497" s="112">
        <v>15.5</v>
      </c>
      <c r="F497" s="113"/>
      <c r="G497" s="114">
        <f>E497*F497</f>
        <v>0</v>
      </c>
      <c r="H497" s="115">
        <v>0.000490000000000101</v>
      </c>
      <c r="I497" s="116">
        <f>E497*H497</f>
        <v>0.007595000000001566</v>
      </c>
      <c r="J497" s="115">
        <v>-0.0400000000000205</v>
      </c>
      <c r="K497" s="116">
        <f>E497*J497</f>
        <v>-0.6200000000003177</v>
      </c>
      <c r="O497" s="107"/>
      <c r="Z497" s="117"/>
      <c r="AA497" s="117">
        <v>1</v>
      </c>
      <c r="AB497" s="117">
        <v>1</v>
      </c>
      <c r="AC497" s="117">
        <v>1</v>
      </c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CA497" s="117">
        <v>1</v>
      </c>
      <c r="CB497" s="117">
        <v>1</v>
      </c>
      <c r="CZ497" s="70">
        <v>1</v>
      </c>
    </row>
    <row r="498" spans="1:63" ht="12.75">
      <c r="A498" s="118"/>
      <c r="B498" s="119"/>
      <c r="C498" s="187" t="s">
        <v>1004</v>
      </c>
      <c r="D498" s="188"/>
      <c r="E498" s="122">
        <v>1.5</v>
      </c>
      <c r="F498" s="123"/>
      <c r="G498" s="124"/>
      <c r="H498" s="125"/>
      <c r="I498" s="120"/>
      <c r="J498" s="126"/>
      <c r="K498" s="120"/>
      <c r="M498" s="121" t="s">
        <v>1004</v>
      </c>
      <c r="O498" s="10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27" t="str">
        <f aca="true" t="shared" si="23" ref="BD498:BD505">C497</f>
        <v>Vysekání rýh ve zdi cihelné 15 x 15 cm</v>
      </c>
      <c r="BE498" s="117"/>
      <c r="BF498" s="117"/>
      <c r="BG498" s="117"/>
      <c r="BH498" s="117"/>
      <c r="BI498" s="117"/>
      <c r="BJ498" s="117"/>
      <c r="BK498" s="117"/>
    </row>
    <row r="499" spans="1:63" ht="12.75">
      <c r="A499" s="118"/>
      <c r="B499" s="119"/>
      <c r="C499" s="187" t="s">
        <v>1005</v>
      </c>
      <c r="D499" s="188"/>
      <c r="E499" s="122">
        <v>2</v>
      </c>
      <c r="F499" s="123"/>
      <c r="G499" s="124"/>
      <c r="H499" s="125"/>
      <c r="I499" s="120"/>
      <c r="J499" s="126"/>
      <c r="K499" s="120"/>
      <c r="M499" s="121" t="s">
        <v>1005</v>
      </c>
      <c r="O499" s="10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27" t="str">
        <f t="shared" si="23"/>
        <v>m.č. 002:3*0,5</v>
      </c>
      <c r="BE499" s="117"/>
      <c r="BF499" s="117"/>
      <c r="BG499" s="117"/>
      <c r="BH499" s="117"/>
      <c r="BI499" s="117"/>
      <c r="BJ499" s="117"/>
      <c r="BK499" s="117"/>
    </row>
    <row r="500" spans="1:63" ht="12.75">
      <c r="A500" s="118"/>
      <c r="B500" s="119"/>
      <c r="C500" s="187" t="s">
        <v>1006</v>
      </c>
      <c r="D500" s="188"/>
      <c r="E500" s="122">
        <v>2</v>
      </c>
      <c r="F500" s="123"/>
      <c r="G500" s="124"/>
      <c r="H500" s="125"/>
      <c r="I500" s="120"/>
      <c r="J500" s="126"/>
      <c r="K500" s="120"/>
      <c r="M500" s="121" t="s">
        <v>1006</v>
      </c>
      <c r="O500" s="10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27" t="str">
        <f t="shared" si="23"/>
        <v>m.č. 003:4*0,5</v>
      </c>
      <c r="BE500" s="117"/>
      <c r="BF500" s="117"/>
      <c r="BG500" s="117"/>
      <c r="BH500" s="117"/>
      <c r="BI500" s="117"/>
      <c r="BJ500" s="117"/>
      <c r="BK500" s="117"/>
    </row>
    <row r="501" spans="1:63" ht="12.75">
      <c r="A501" s="118"/>
      <c r="B501" s="119"/>
      <c r="C501" s="187" t="s">
        <v>1007</v>
      </c>
      <c r="D501" s="188"/>
      <c r="E501" s="122">
        <v>2</v>
      </c>
      <c r="F501" s="123"/>
      <c r="G501" s="124"/>
      <c r="H501" s="125"/>
      <c r="I501" s="120"/>
      <c r="J501" s="126"/>
      <c r="K501" s="120"/>
      <c r="M501" s="121" t="s">
        <v>1007</v>
      </c>
      <c r="O501" s="10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27" t="str">
        <f t="shared" si="23"/>
        <v>m.č. 004:4*0,5</v>
      </c>
      <c r="BE501" s="117"/>
      <c r="BF501" s="117"/>
      <c r="BG501" s="117"/>
      <c r="BH501" s="117"/>
      <c r="BI501" s="117"/>
      <c r="BJ501" s="117"/>
      <c r="BK501" s="117"/>
    </row>
    <row r="502" spans="1:63" ht="12.75">
      <c r="A502" s="118"/>
      <c r="B502" s="119"/>
      <c r="C502" s="187" t="s">
        <v>1008</v>
      </c>
      <c r="D502" s="188"/>
      <c r="E502" s="122">
        <v>2</v>
      </c>
      <c r="F502" s="123"/>
      <c r="G502" s="124"/>
      <c r="H502" s="125"/>
      <c r="I502" s="120"/>
      <c r="J502" s="126"/>
      <c r="K502" s="120"/>
      <c r="M502" s="121" t="s">
        <v>1008</v>
      </c>
      <c r="O502" s="10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27" t="str">
        <f t="shared" si="23"/>
        <v>m.č. 006:4*0,5</v>
      </c>
      <c r="BE502" s="117"/>
      <c r="BF502" s="117"/>
      <c r="BG502" s="117"/>
      <c r="BH502" s="117"/>
      <c r="BI502" s="117"/>
      <c r="BJ502" s="117"/>
      <c r="BK502" s="117"/>
    </row>
    <row r="503" spans="1:63" ht="12.75">
      <c r="A503" s="118"/>
      <c r="B503" s="119"/>
      <c r="C503" s="187" t="s">
        <v>1009</v>
      </c>
      <c r="D503" s="188"/>
      <c r="E503" s="122">
        <v>2</v>
      </c>
      <c r="F503" s="123"/>
      <c r="G503" s="124"/>
      <c r="H503" s="125"/>
      <c r="I503" s="120"/>
      <c r="J503" s="126"/>
      <c r="K503" s="120"/>
      <c r="M503" s="121" t="s">
        <v>1009</v>
      </c>
      <c r="O503" s="10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27" t="str">
        <f t="shared" si="23"/>
        <v>m.č. 007:4*0,5</v>
      </c>
      <c r="BE503" s="117"/>
      <c r="BF503" s="117"/>
      <c r="BG503" s="117"/>
      <c r="BH503" s="117"/>
      <c r="BI503" s="117"/>
      <c r="BJ503" s="117"/>
      <c r="BK503" s="117"/>
    </row>
    <row r="504" spans="1:63" ht="12.75">
      <c r="A504" s="118"/>
      <c r="B504" s="119"/>
      <c r="C504" s="187" t="s">
        <v>1010</v>
      </c>
      <c r="D504" s="188"/>
      <c r="E504" s="122">
        <v>2</v>
      </c>
      <c r="F504" s="123"/>
      <c r="G504" s="124"/>
      <c r="H504" s="125"/>
      <c r="I504" s="120"/>
      <c r="J504" s="126"/>
      <c r="K504" s="120"/>
      <c r="M504" s="121" t="s">
        <v>1010</v>
      </c>
      <c r="O504" s="10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27" t="str">
        <f t="shared" si="23"/>
        <v>m.č. 008:4*0,5</v>
      </c>
      <c r="BE504" s="117"/>
      <c r="BF504" s="117"/>
      <c r="BG504" s="117"/>
      <c r="BH504" s="117"/>
      <c r="BI504" s="117"/>
      <c r="BJ504" s="117"/>
      <c r="BK504" s="117"/>
    </row>
    <row r="505" spans="1:63" ht="12.75">
      <c r="A505" s="118"/>
      <c r="B505" s="119"/>
      <c r="C505" s="187" t="s">
        <v>1011</v>
      </c>
      <c r="D505" s="188"/>
      <c r="E505" s="122">
        <v>2</v>
      </c>
      <c r="F505" s="123"/>
      <c r="G505" s="124"/>
      <c r="H505" s="125"/>
      <c r="I505" s="120"/>
      <c r="J505" s="126"/>
      <c r="K505" s="120"/>
      <c r="M505" s="121" t="s">
        <v>1011</v>
      </c>
      <c r="O505" s="10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27" t="str">
        <f t="shared" si="23"/>
        <v>m.č. 009:4*0,5</v>
      </c>
      <c r="BE505" s="117"/>
      <c r="BF505" s="117"/>
      <c r="BG505" s="117"/>
      <c r="BH505" s="117"/>
      <c r="BI505" s="117"/>
      <c r="BJ505" s="117"/>
      <c r="BK505" s="117"/>
    </row>
    <row r="506" spans="1:104" ht="12.75">
      <c r="A506" s="108">
        <v>98</v>
      </c>
      <c r="B506" s="109" t="s">
        <v>1143</v>
      </c>
      <c r="C506" s="110" t="s">
        <v>1144</v>
      </c>
      <c r="D506" s="111" t="s">
        <v>439</v>
      </c>
      <c r="E506" s="112">
        <v>35.65</v>
      </c>
      <c r="F506" s="113"/>
      <c r="G506" s="114">
        <f>E506*F506</f>
        <v>0</v>
      </c>
      <c r="H506" s="115">
        <v>0</v>
      </c>
      <c r="I506" s="116">
        <f>E506*H506</f>
        <v>0</v>
      </c>
      <c r="J506" s="115">
        <v>-0.0800000000000409</v>
      </c>
      <c r="K506" s="116">
        <f>E506*J506</f>
        <v>-2.852000000001458</v>
      </c>
      <c r="O506" s="107"/>
      <c r="Z506" s="117"/>
      <c r="AA506" s="117">
        <v>1</v>
      </c>
      <c r="AB506" s="117">
        <v>1</v>
      </c>
      <c r="AC506" s="117">
        <v>1</v>
      </c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CA506" s="117">
        <v>1</v>
      </c>
      <c r="CB506" s="117">
        <v>1</v>
      </c>
      <c r="CZ506" s="70">
        <v>1</v>
      </c>
    </row>
    <row r="507" spans="1:63" ht="12.75">
      <c r="A507" s="118"/>
      <c r="B507" s="119"/>
      <c r="C507" s="187" t="s">
        <v>1033</v>
      </c>
      <c r="D507" s="188"/>
      <c r="E507" s="122">
        <v>0</v>
      </c>
      <c r="F507" s="123"/>
      <c r="G507" s="124"/>
      <c r="H507" s="125"/>
      <c r="I507" s="120"/>
      <c r="J507" s="126"/>
      <c r="K507" s="120"/>
      <c r="M507" s="121" t="s">
        <v>1033</v>
      </c>
      <c r="O507" s="10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27" t="str">
        <f>C506</f>
        <v>Odstranění cem. omítek v šachtách</v>
      </c>
      <c r="BE507" s="117"/>
      <c r="BF507" s="117"/>
      <c r="BG507" s="117"/>
      <c r="BH507" s="117"/>
      <c r="BI507" s="117"/>
      <c r="BJ507" s="117"/>
      <c r="BK507" s="117"/>
    </row>
    <row r="508" spans="1:63" ht="12.75">
      <c r="A508" s="118"/>
      <c r="B508" s="119"/>
      <c r="C508" s="187" t="s">
        <v>1034</v>
      </c>
      <c r="D508" s="188"/>
      <c r="E508" s="122">
        <v>31.5</v>
      </c>
      <c r="F508" s="123"/>
      <c r="G508" s="124"/>
      <c r="H508" s="125"/>
      <c r="I508" s="120"/>
      <c r="J508" s="126"/>
      <c r="K508" s="120"/>
      <c r="M508" s="121" t="s">
        <v>1034</v>
      </c>
      <c r="O508" s="10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27" t="str">
        <f>C507</f>
        <v>SVĚTLÍKY:</v>
      </c>
      <c r="BE508" s="117"/>
      <c r="BF508" s="117"/>
      <c r="BG508" s="117"/>
      <c r="BH508" s="117"/>
      <c r="BI508" s="117"/>
      <c r="BJ508" s="117"/>
      <c r="BK508" s="117"/>
    </row>
    <row r="509" spans="1:63" ht="12.75">
      <c r="A509" s="118"/>
      <c r="B509" s="119"/>
      <c r="C509" s="187" t="s">
        <v>1035</v>
      </c>
      <c r="D509" s="188"/>
      <c r="E509" s="122">
        <v>4.15</v>
      </c>
      <c r="F509" s="123"/>
      <c r="G509" s="124"/>
      <c r="H509" s="125"/>
      <c r="I509" s="120"/>
      <c r="J509" s="126"/>
      <c r="K509" s="120"/>
      <c r="M509" s="121" t="s">
        <v>1035</v>
      </c>
      <c r="O509" s="10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27" t="str">
        <f>C508</f>
        <v>1,5*(6*0,6+8*1,2+2*0,8+2*1,1+2*0,9+2*0,7+2*0,4)</v>
      </c>
      <c r="BE509" s="117"/>
      <c r="BF509" s="117"/>
      <c r="BG509" s="117"/>
      <c r="BH509" s="117"/>
      <c r="BI509" s="117"/>
      <c r="BJ509" s="117"/>
      <c r="BK509" s="117"/>
    </row>
    <row r="510" spans="1:104" ht="12.75">
      <c r="A510" s="108">
        <v>99</v>
      </c>
      <c r="B510" s="109" t="s">
        <v>1145</v>
      </c>
      <c r="C510" s="110" t="s">
        <v>1146</v>
      </c>
      <c r="D510" s="111" t="s">
        <v>426</v>
      </c>
      <c r="E510" s="112">
        <v>20.6635</v>
      </c>
      <c r="F510" s="113"/>
      <c r="G510" s="114">
        <f>E510*F510</f>
        <v>0</v>
      </c>
      <c r="H510" s="115">
        <v>0</v>
      </c>
      <c r="I510" s="116">
        <f>E510*H510</f>
        <v>0</v>
      </c>
      <c r="J510" s="115">
        <v>0</v>
      </c>
      <c r="K510" s="116">
        <f>E510*J510</f>
        <v>0</v>
      </c>
      <c r="O510" s="107"/>
      <c r="Z510" s="117"/>
      <c r="AA510" s="117">
        <v>1</v>
      </c>
      <c r="AB510" s="117">
        <v>1</v>
      </c>
      <c r="AC510" s="117">
        <v>1</v>
      </c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CA510" s="117">
        <v>1</v>
      </c>
      <c r="CB510" s="117">
        <v>1</v>
      </c>
      <c r="CZ510" s="70">
        <v>1</v>
      </c>
    </row>
    <row r="511" spans="1:63" ht="12.75">
      <c r="A511" s="118"/>
      <c r="B511" s="119"/>
      <c r="C511" s="187" t="s">
        <v>841</v>
      </c>
      <c r="D511" s="188"/>
      <c r="E511" s="122">
        <v>0</v>
      </c>
      <c r="F511" s="123"/>
      <c r="G511" s="124"/>
      <c r="H511" s="125"/>
      <c r="I511" s="120"/>
      <c r="J511" s="126"/>
      <c r="K511" s="120"/>
      <c r="M511" s="121" t="s">
        <v>841</v>
      </c>
      <c r="O511" s="10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27" t="str">
        <f>C510</f>
        <v>Očištění vybour. dlaždic s výplní kamen. těženým</v>
      </c>
      <c r="BE511" s="117"/>
      <c r="BF511" s="117"/>
      <c r="BG511" s="117"/>
      <c r="BH511" s="117"/>
      <c r="BI511" s="117"/>
      <c r="BJ511" s="117"/>
      <c r="BK511" s="117"/>
    </row>
    <row r="512" spans="1:63" ht="12.75">
      <c r="A512" s="118"/>
      <c r="B512" s="119"/>
      <c r="C512" s="187" t="s">
        <v>845</v>
      </c>
      <c r="D512" s="188"/>
      <c r="E512" s="122">
        <v>20.6635</v>
      </c>
      <c r="F512" s="123"/>
      <c r="G512" s="124"/>
      <c r="H512" s="125"/>
      <c r="I512" s="120"/>
      <c r="J512" s="126"/>
      <c r="K512" s="120"/>
      <c r="M512" s="121" t="s">
        <v>845</v>
      </c>
      <c r="O512" s="10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27" t="str">
        <f>C511</f>
        <v>DVORNÍ ČÁST:</v>
      </c>
      <c r="BE512" s="117"/>
      <c r="BF512" s="117"/>
      <c r="BG512" s="117"/>
      <c r="BH512" s="117"/>
      <c r="BI512" s="117"/>
      <c r="BJ512" s="117"/>
      <c r="BK512" s="117"/>
    </row>
    <row r="513" spans="1:104" ht="12.75">
      <c r="A513" s="108">
        <v>100</v>
      </c>
      <c r="B513" s="109" t="s">
        <v>1147</v>
      </c>
      <c r="C513" s="110" t="s">
        <v>1148</v>
      </c>
      <c r="D513" s="111" t="s">
        <v>426</v>
      </c>
      <c r="E513" s="112">
        <v>21.0339</v>
      </c>
      <c r="F513" s="113"/>
      <c r="G513" s="114">
        <f>E513*F513</f>
        <v>0</v>
      </c>
      <c r="H513" s="115">
        <v>0</v>
      </c>
      <c r="I513" s="116">
        <f>E513*H513</f>
        <v>0</v>
      </c>
      <c r="J513" s="115">
        <v>0</v>
      </c>
      <c r="K513" s="116">
        <f>E513*J513</f>
        <v>0</v>
      </c>
      <c r="O513" s="107"/>
      <c r="Z513" s="117"/>
      <c r="AA513" s="117">
        <v>1</v>
      </c>
      <c r="AB513" s="117">
        <v>1</v>
      </c>
      <c r="AC513" s="117">
        <v>1</v>
      </c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CA513" s="117">
        <v>1</v>
      </c>
      <c r="CB513" s="117">
        <v>1</v>
      </c>
      <c r="CZ513" s="70">
        <v>1</v>
      </c>
    </row>
    <row r="514" spans="1:63" ht="12.75">
      <c r="A514" s="118"/>
      <c r="B514" s="119"/>
      <c r="C514" s="187" t="s">
        <v>841</v>
      </c>
      <c r="D514" s="188"/>
      <c r="E514" s="122">
        <v>0</v>
      </c>
      <c r="F514" s="123"/>
      <c r="G514" s="124"/>
      <c r="H514" s="125"/>
      <c r="I514" s="120"/>
      <c r="J514" s="126"/>
      <c r="K514" s="120"/>
      <c r="M514" s="121" t="s">
        <v>841</v>
      </c>
      <c r="O514" s="10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27" t="str">
        <f>C513</f>
        <v>Očištění vybourané zámk dlaždice</v>
      </c>
      <c r="BE514" s="117"/>
      <c r="BF514" s="117"/>
      <c r="BG514" s="117"/>
      <c r="BH514" s="117"/>
      <c r="BI514" s="117"/>
      <c r="BJ514" s="117"/>
      <c r="BK514" s="117"/>
    </row>
    <row r="515" spans="1:63" ht="12.75">
      <c r="A515" s="118"/>
      <c r="B515" s="119"/>
      <c r="C515" s="187" t="s">
        <v>848</v>
      </c>
      <c r="D515" s="188"/>
      <c r="E515" s="122">
        <v>21.0339</v>
      </c>
      <c r="F515" s="123"/>
      <c r="G515" s="124"/>
      <c r="H515" s="125"/>
      <c r="I515" s="120"/>
      <c r="J515" s="126"/>
      <c r="K515" s="120"/>
      <c r="M515" s="121" t="s">
        <v>848</v>
      </c>
      <c r="O515" s="10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27" t="str">
        <f>C514</f>
        <v>DVORNÍ ČÁST:</v>
      </c>
      <c r="BE515" s="117"/>
      <c r="BF515" s="117"/>
      <c r="BG515" s="117"/>
      <c r="BH515" s="117"/>
      <c r="BI515" s="117"/>
      <c r="BJ515" s="117"/>
      <c r="BK515" s="117"/>
    </row>
    <row r="516" spans="1:63" ht="12.75">
      <c r="A516" s="128" t="s">
        <v>427</v>
      </c>
      <c r="B516" s="129" t="s">
        <v>565</v>
      </c>
      <c r="C516" s="130" t="s">
        <v>1136</v>
      </c>
      <c r="D516" s="131"/>
      <c r="E516" s="132"/>
      <c r="F516" s="132"/>
      <c r="G516" s="133">
        <f>SUM(G492:G515)</f>
        <v>0</v>
      </c>
      <c r="H516" s="134"/>
      <c r="I516" s="135">
        <f>SUM(I492:I515)</f>
        <v>0.015574999999997906</v>
      </c>
      <c r="J516" s="136"/>
      <c r="K516" s="135">
        <f>SUM(K492:K515)</f>
        <v>-6.652000000002591</v>
      </c>
      <c r="O516" s="107"/>
      <c r="X516" s="137">
        <f>K516</f>
        <v>-6.652000000002591</v>
      </c>
      <c r="Y516" s="137">
        <f>I516</f>
        <v>0.015574999999997906</v>
      </c>
      <c r="Z516" s="138">
        <f>G516</f>
        <v>0</v>
      </c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39"/>
      <c r="BB516" s="139"/>
      <c r="BC516" s="139"/>
      <c r="BD516" s="139"/>
      <c r="BE516" s="139"/>
      <c r="BF516" s="139"/>
      <c r="BG516" s="117"/>
      <c r="BH516" s="117"/>
      <c r="BI516" s="117"/>
      <c r="BJ516" s="117"/>
      <c r="BK516" s="117"/>
    </row>
    <row r="517" spans="1:15" ht="14.25" customHeight="1">
      <c r="A517" s="97" t="s">
        <v>422</v>
      </c>
      <c r="B517" s="98" t="s">
        <v>591</v>
      </c>
      <c r="C517" s="99" t="s">
        <v>592</v>
      </c>
      <c r="D517" s="100"/>
      <c r="E517" s="101"/>
      <c r="F517" s="101"/>
      <c r="G517" s="102"/>
      <c r="H517" s="103"/>
      <c r="I517" s="104"/>
      <c r="J517" s="105"/>
      <c r="K517" s="106"/>
      <c r="O517" s="107"/>
    </row>
    <row r="518" spans="1:104" ht="12.75">
      <c r="A518" s="108">
        <v>101</v>
      </c>
      <c r="B518" s="109" t="s">
        <v>593</v>
      </c>
      <c r="C518" s="110" t="s">
        <v>594</v>
      </c>
      <c r="D518" s="111" t="s">
        <v>532</v>
      </c>
      <c r="E518" s="112">
        <v>232.881555863013</v>
      </c>
      <c r="F518" s="113"/>
      <c r="G518" s="114">
        <f>E518*F518</f>
        <v>0</v>
      </c>
      <c r="H518" s="115">
        <v>0</v>
      </c>
      <c r="I518" s="116">
        <f>E518*H518</f>
        <v>0</v>
      </c>
      <c r="J518" s="115"/>
      <c r="K518" s="116">
        <f>E518*J518</f>
        <v>0</v>
      </c>
      <c r="O518" s="107"/>
      <c r="Z518" s="117"/>
      <c r="AA518" s="117">
        <v>7</v>
      </c>
      <c r="AB518" s="117">
        <v>1</v>
      </c>
      <c r="AC518" s="117">
        <v>2</v>
      </c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CA518" s="117">
        <v>7</v>
      </c>
      <c r="CB518" s="117">
        <v>1</v>
      </c>
      <c r="CZ518" s="70">
        <v>1</v>
      </c>
    </row>
    <row r="519" spans="1:63" ht="12.75">
      <c r="A519" s="128" t="s">
        <v>427</v>
      </c>
      <c r="B519" s="129" t="s">
        <v>591</v>
      </c>
      <c r="C519" s="130" t="s">
        <v>592</v>
      </c>
      <c r="D519" s="131"/>
      <c r="E519" s="132"/>
      <c r="F519" s="132"/>
      <c r="G519" s="133">
        <f>SUM(G517:G518)</f>
        <v>0</v>
      </c>
      <c r="H519" s="134"/>
      <c r="I519" s="135">
        <f>SUM(I517:I518)</f>
        <v>0</v>
      </c>
      <c r="J519" s="136"/>
      <c r="K519" s="135">
        <f>SUM(K517:K518)</f>
        <v>0</v>
      </c>
      <c r="O519" s="107"/>
      <c r="X519" s="137">
        <f>K519</f>
        <v>0</v>
      </c>
      <c r="Y519" s="137">
        <f>I519</f>
        <v>0</v>
      </c>
      <c r="Z519" s="138">
        <f>G519</f>
        <v>0</v>
      </c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39"/>
      <c r="BB519" s="139"/>
      <c r="BC519" s="139"/>
      <c r="BD519" s="139"/>
      <c r="BE519" s="139"/>
      <c r="BF519" s="139"/>
      <c r="BG519" s="117"/>
      <c r="BH519" s="117"/>
      <c r="BI519" s="117"/>
      <c r="BJ519" s="117"/>
      <c r="BK519" s="117"/>
    </row>
    <row r="520" spans="1:15" ht="14.25" customHeight="1">
      <c r="A520" s="97" t="s">
        <v>422</v>
      </c>
      <c r="B520" s="98" t="s">
        <v>595</v>
      </c>
      <c r="C520" s="99" t="s">
        <v>596</v>
      </c>
      <c r="D520" s="100"/>
      <c r="E520" s="101"/>
      <c r="F520" s="101"/>
      <c r="G520" s="102"/>
      <c r="H520" s="103"/>
      <c r="I520" s="104"/>
      <c r="J520" s="105"/>
      <c r="K520" s="106"/>
      <c r="O520" s="107"/>
    </row>
    <row r="521" spans="1:104" ht="20.4">
      <c r="A521" s="108">
        <v>102</v>
      </c>
      <c r="B521" s="109" t="s">
        <v>1149</v>
      </c>
      <c r="C521" s="110" t="s">
        <v>1150</v>
      </c>
      <c r="D521" s="111" t="s">
        <v>426</v>
      </c>
      <c r="E521" s="112">
        <v>6.1164</v>
      </c>
      <c r="F521" s="113"/>
      <c r="G521" s="114">
        <f>E521*F521</f>
        <v>0</v>
      </c>
      <c r="H521" s="115">
        <v>0.000300000000000189</v>
      </c>
      <c r="I521" s="116">
        <f>E521*H521</f>
        <v>0.0018349200000011558</v>
      </c>
      <c r="J521" s="115">
        <v>0</v>
      </c>
      <c r="K521" s="116">
        <f>E521*J521</f>
        <v>0</v>
      </c>
      <c r="O521" s="107"/>
      <c r="Z521" s="117"/>
      <c r="AA521" s="117">
        <v>1</v>
      </c>
      <c r="AB521" s="117">
        <v>7</v>
      </c>
      <c r="AC521" s="117">
        <v>7</v>
      </c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CA521" s="117">
        <v>1</v>
      </c>
      <c r="CB521" s="117">
        <v>7</v>
      </c>
      <c r="CZ521" s="70">
        <v>2</v>
      </c>
    </row>
    <row r="522" spans="1:63" ht="26.4">
      <c r="A522" s="118"/>
      <c r="B522" s="119"/>
      <c r="C522" s="187" t="s">
        <v>1050</v>
      </c>
      <c r="D522" s="188"/>
      <c r="E522" s="122">
        <v>6.1164</v>
      </c>
      <c r="F522" s="123"/>
      <c r="G522" s="124"/>
      <c r="H522" s="125"/>
      <c r="I522" s="120"/>
      <c r="J522" s="126"/>
      <c r="K522" s="120"/>
      <c r="M522" s="121" t="s">
        <v>1050</v>
      </c>
      <c r="O522" s="10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27" t="str">
        <f>C521</f>
        <v>Izolace proti vlhkosti vodor. nátěr ALP za studena 1x nátěr - včetně dodávky penetračního laku ALP</v>
      </c>
      <c r="BE522" s="117"/>
      <c r="BF522" s="117"/>
      <c r="BG522" s="117"/>
      <c r="BH522" s="117"/>
      <c r="BI522" s="117"/>
      <c r="BJ522" s="117"/>
      <c r="BK522" s="117"/>
    </row>
    <row r="523" spans="1:104" ht="20.4">
      <c r="A523" s="108">
        <v>103</v>
      </c>
      <c r="B523" s="109" t="s">
        <v>1151</v>
      </c>
      <c r="C523" s="110" t="s">
        <v>1152</v>
      </c>
      <c r="D523" s="111" t="s">
        <v>426</v>
      </c>
      <c r="E523" s="112">
        <v>3.7485</v>
      </c>
      <c r="F523" s="113"/>
      <c r="G523" s="114">
        <f>E523*F523</f>
        <v>0</v>
      </c>
      <c r="H523" s="115">
        <v>0.000519999999999854</v>
      </c>
      <c r="I523" s="116">
        <f>E523*H523</f>
        <v>0.0019492199999994527</v>
      </c>
      <c r="J523" s="115">
        <v>0</v>
      </c>
      <c r="K523" s="116">
        <f>E523*J523</f>
        <v>0</v>
      </c>
      <c r="O523" s="107"/>
      <c r="Z523" s="117"/>
      <c r="AA523" s="117">
        <v>1</v>
      </c>
      <c r="AB523" s="117">
        <v>7</v>
      </c>
      <c r="AC523" s="117">
        <v>7</v>
      </c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CA523" s="117">
        <v>1</v>
      </c>
      <c r="CB523" s="117">
        <v>7</v>
      </c>
      <c r="CZ523" s="70">
        <v>2</v>
      </c>
    </row>
    <row r="524" spans="1:63" ht="26.4">
      <c r="A524" s="118"/>
      <c r="B524" s="119"/>
      <c r="C524" s="187" t="s">
        <v>1153</v>
      </c>
      <c r="D524" s="188"/>
      <c r="E524" s="122">
        <v>3.7485</v>
      </c>
      <c r="F524" s="123"/>
      <c r="G524" s="124"/>
      <c r="H524" s="125"/>
      <c r="I524" s="120"/>
      <c r="J524" s="126"/>
      <c r="K524" s="120"/>
      <c r="M524" s="121" t="s">
        <v>1153</v>
      </c>
      <c r="O524" s="10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27" t="str">
        <f>C523</f>
        <v>Izolace proti vlhkosti svis. nátěr ALP, za studena 1x nátěr - včetně dodávky asfaltového laku</v>
      </c>
      <c r="BE524" s="117"/>
      <c r="BF524" s="117"/>
      <c r="BG524" s="117"/>
      <c r="BH524" s="117"/>
      <c r="BI524" s="117"/>
      <c r="BJ524" s="117"/>
      <c r="BK524" s="117"/>
    </row>
    <row r="525" spans="1:104" ht="12.75">
      <c r="A525" s="108">
        <v>104</v>
      </c>
      <c r="B525" s="109" t="s">
        <v>1154</v>
      </c>
      <c r="C525" s="110" t="s">
        <v>1155</v>
      </c>
      <c r="D525" s="111" t="s">
        <v>426</v>
      </c>
      <c r="E525" s="112">
        <v>6.1164</v>
      </c>
      <c r="F525" s="113"/>
      <c r="G525" s="114">
        <f>E525*F525</f>
        <v>0</v>
      </c>
      <c r="H525" s="115">
        <v>0</v>
      </c>
      <c r="I525" s="116">
        <f>E525*H525</f>
        <v>0</v>
      </c>
      <c r="J525" s="115">
        <v>0</v>
      </c>
      <c r="K525" s="116">
        <f>E525*J525</f>
        <v>0</v>
      </c>
      <c r="O525" s="107"/>
      <c r="Z525" s="117"/>
      <c r="AA525" s="117">
        <v>1</v>
      </c>
      <c r="AB525" s="117">
        <v>7</v>
      </c>
      <c r="AC525" s="117">
        <v>7</v>
      </c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CA525" s="117">
        <v>1</v>
      </c>
      <c r="CB525" s="117">
        <v>7</v>
      </c>
      <c r="CZ525" s="70">
        <v>2</v>
      </c>
    </row>
    <row r="526" spans="1:63" ht="12.75">
      <c r="A526" s="118"/>
      <c r="B526" s="119"/>
      <c r="C526" s="187" t="s">
        <v>1050</v>
      </c>
      <c r="D526" s="188"/>
      <c r="E526" s="122">
        <v>6.1164</v>
      </c>
      <c r="F526" s="123"/>
      <c r="G526" s="124"/>
      <c r="H526" s="125"/>
      <c r="I526" s="120"/>
      <c r="J526" s="126"/>
      <c r="K526" s="120"/>
      <c r="M526" s="121" t="s">
        <v>1050</v>
      </c>
      <c r="O526" s="10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27" t="str">
        <f>C525</f>
        <v>Provedení izolace nopovou fólií vodor, vč. pásky</v>
      </c>
      <c r="BE526" s="117"/>
      <c r="BF526" s="117"/>
      <c r="BG526" s="117"/>
      <c r="BH526" s="117"/>
      <c r="BI526" s="117"/>
      <c r="BJ526" s="117"/>
      <c r="BK526" s="117"/>
    </row>
    <row r="527" spans="1:104" ht="12.75">
      <c r="A527" s="108">
        <v>105</v>
      </c>
      <c r="B527" s="109" t="s">
        <v>1156</v>
      </c>
      <c r="C527" s="110" t="s">
        <v>1157</v>
      </c>
      <c r="D527" s="111" t="s">
        <v>426</v>
      </c>
      <c r="E527" s="112">
        <v>3.7485</v>
      </c>
      <c r="F527" s="113"/>
      <c r="G527" s="114">
        <f>E527*F527</f>
        <v>0</v>
      </c>
      <c r="H527" s="115">
        <v>7.9999999999969E-05</v>
      </c>
      <c r="I527" s="116">
        <f>E527*H527</f>
        <v>0.0002998799999998838</v>
      </c>
      <c r="J527" s="115">
        <v>0</v>
      </c>
      <c r="K527" s="116">
        <f>E527*J527</f>
        <v>0</v>
      </c>
      <c r="O527" s="107"/>
      <c r="Z527" s="117"/>
      <c r="AA527" s="117">
        <v>1</v>
      </c>
      <c r="AB527" s="117">
        <v>7</v>
      </c>
      <c r="AC527" s="117">
        <v>7</v>
      </c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CA527" s="117">
        <v>1</v>
      </c>
      <c r="CB527" s="117">
        <v>7</v>
      </c>
      <c r="CZ527" s="70">
        <v>2</v>
      </c>
    </row>
    <row r="528" spans="1:63" ht="12.75">
      <c r="A528" s="118"/>
      <c r="B528" s="119"/>
      <c r="C528" s="187" t="s">
        <v>1153</v>
      </c>
      <c r="D528" s="188"/>
      <c r="E528" s="122">
        <v>3.7485</v>
      </c>
      <c r="F528" s="123"/>
      <c r="G528" s="124"/>
      <c r="H528" s="125"/>
      <c r="I528" s="120"/>
      <c r="J528" s="126"/>
      <c r="K528" s="120"/>
      <c r="M528" s="121" t="s">
        <v>1153</v>
      </c>
      <c r="O528" s="10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27" t="str">
        <f>C527</f>
        <v>Prov. izolace nopovou fólií svisle, vč.uchyc.prvků</v>
      </c>
      <c r="BE528" s="117"/>
      <c r="BF528" s="117"/>
      <c r="BG528" s="117"/>
      <c r="BH528" s="117"/>
      <c r="BI528" s="117"/>
      <c r="BJ528" s="117"/>
      <c r="BK528" s="117"/>
    </row>
    <row r="529" spans="1:104" ht="12.75">
      <c r="A529" s="108">
        <v>106</v>
      </c>
      <c r="B529" s="109" t="s">
        <v>1158</v>
      </c>
      <c r="C529" s="110" t="s">
        <v>1159</v>
      </c>
      <c r="D529" s="111" t="s">
        <v>426</v>
      </c>
      <c r="E529" s="112">
        <v>7.6455</v>
      </c>
      <c r="F529" s="113"/>
      <c r="G529" s="114">
        <f>E529*F529</f>
        <v>0</v>
      </c>
      <c r="H529" s="115">
        <v>0</v>
      </c>
      <c r="I529" s="116">
        <f>E529*H529</f>
        <v>0</v>
      </c>
      <c r="J529" s="115">
        <v>-0.00486999999999682</v>
      </c>
      <c r="K529" s="116">
        <f>E529*J529</f>
        <v>-0.037233584999975686</v>
      </c>
      <c r="O529" s="107"/>
      <c r="Z529" s="117"/>
      <c r="AA529" s="117">
        <v>1</v>
      </c>
      <c r="AB529" s="117">
        <v>7</v>
      </c>
      <c r="AC529" s="117">
        <v>7</v>
      </c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CA529" s="117">
        <v>1</v>
      </c>
      <c r="CB529" s="117">
        <v>7</v>
      </c>
      <c r="CZ529" s="70">
        <v>2</v>
      </c>
    </row>
    <row r="530" spans="1:63" ht="12.75">
      <c r="A530" s="118"/>
      <c r="B530" s="119"/>
      <c r="C530" s="187" t="s">
        <v>1160</v>
      </c>
      <c r="D530" s="188"/>
      <c r="E530" s="122">
        <v>7.6455</v>
      </c>
      <c r="F530" s="123"/>
      <c r="G530" s="124"/>
      <c r="H530" s="125"/>
      <c r="I530" s="120"/>
      <c r="J530" s="126"/>
      <c r="K530" s="120"/>
      <c r="M530" s="121" t="s">
        <v>1160</v>
      </c>
      <c r="O530" s="10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27" t="str">
        <f>C529</f>
        <v>Odstr.izolace proti vlhk.vodor. pásy přitav.,1vrst</v>
      </c>
      <c r="BE530" s="117"/>
      <c r="BF530" s="117"/>
      <c r="BG530" s="117"/>
      <c r="BH530" s="117"/>
      <c r="BI530" s="117"/>
      <c r="BJ530" s="117"/>
      <c r="BK530" s="117"/>
    </row>
    <row r="531" spans="1:104" ht="20.4">
      <c r="A531" s="108">
        <v>107</v>
      </c>
      <c r="B531" s="109" t="s">
        <v>1161</v>
      </c>
      <c r="C531" s="110" t="s">
        <v>0</v>
      </c>
      <c r="D531" s="111" t="s">
        <v>426</v>
      </c>
      <c r="E531" s="112">
        <v>18.3492</v>
      </c>
      <c r="F531" s="113"/>
      <c r="G531" s="114">
        <f>E531*F531</f>
        <v>0</v>
      </c>
      <c r="H531" s="115">
        <v>0.000410000000000021</v>
      </c>
      <c r="I531" s="116">
        <f>E531*H531</f>
        <v>0.007523172000000386</v>
      </c>
      <c r="J531" s="115">
        <v>0</v>
      </c>
      <c r="K531" s="116">
        <f>E531*J531</f>
        <v>0</v>
      </c>
      <c r="O531" s="107"/>
      <c r="Z531" s="117"/>
      <c r="AA531" s="117">
        <v>1</v>
      </c>
      <c r="AB531" s="117">
        <v>7</v>
      </c>
      <c r="AC531" s="117">
        <v>7</v>
      </c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CA531" s="117">
        <v>1</v>
      </c>
      <c r="CB531" s="117">
        <v>7</v>
      </c>
      <c r="CZ531" s="70">
        <v>2</v>
      </c>
    </row>
    <row r="532" spans="1:63" ht="26.4">
      <c r="A532" s="118"/>
      <c r="B532" s="119"/>
      <c r="C532" s="187" t="s">
        <v>1</v>
      </c>
      <c r="D532" s="188"/>
      <c r="E532" s="122">
        <v>18.3492</v>
      </c>
      <c r="F532" s="123"/>
      <c r="G532" s="124"/>
      <c r="H532" s="125"/>
      <c r="I532" s="120"/>
      <c r="J532" s="126"/>
      <c r="K532" s="120"/>
      <c r="M532" s="121" t="s">
        <v>1</v>
      </c>
      <c r="O532" s="10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27" t="str">
        <f>C531</f>
        <v>Izolace proti vlhk. vodorovná pásy přitavením 1 vrstva - materiál ve specifikaci</v>
      </c>
      <c r="BE532" s="117"/>
      <c r="BF532" s="117"/>
      <c r="BG532" s="117"/>
      <c r="BH532" s="117"/>
      <c r="BI532" s="117"/>
      <c r="BJ532" s="117"/>
      <c r="BK532" s="117"/>
    </row>
    <row r="533" spans="1:104" ht="20.4">
      <c r="A533" s="108">
        <v>108</v>
      </c>
      <c r="B533" s="109" t="s">
        <v>2</v>
      </c>
      <c r="C533" s="110" t="s">
        <v>3</v>
      </c>
      <c r="D533" s="111" t="s">
        <v>426</v>
      </c>
      <c r="E533" s="112">
        <v>11.2455</v>
      </c>
      <c r="F533" s="113"/>
      <c r="G533" s="114">
        <f>E533*F533</f>
        <v>0</v>
      </c>
      <c r="H533" s="115">
        <v>0.000580000000000247</v>
      </c>
      <c r="I533" s="116">
        <f>E533*H533</f>
        <v>0.006522390000002778</v>
      </c>
      <c r="J533" s="115">
        <v>0</v>
      </c>
      <c r="K533" s="116">
        <f>E533*J533</f>
        <v>0</v>
      </c>
      <c r="O533" s="107"/>
      <c r="Z533" s="117"/>
      <c r="AA533" s="117">
        <v>1</v>
      </c>
      <c r="AB533" s="117">
        <v>7</v>
      </c>
      <c r="AC533" s="117">
        <v>7</v>
      </c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CA533" s="117">
        <v>1</v>
      </c>
      <c r="CB533" s="117">
        <v>7</v>
      </c>
      <c r="CZ533" s="70">
        <v>2</v>
      </c>
    </row>
    <row r="534" spans="1:63" ht="26.4">
      <c r="A534" s="118"/>
      <c r="B534" s="119"/>
      <c r="C534" s="187" t="s">
        <v>4</v>
      </c>
      <c r="D534" s="188"/>
      <c r="E534" s="122">
        <v>11.2455</v>
      </c>
      <c r="F534" s="123"/>
      <c r="G534" s="124"/>
      <c r="H534" s="125"/>
      <c r="I534" s="120"/>
      <c r="J534" s="126"/>
      <c r="K534" s="120"/>
      <c r="M534" s="121" t="s">
        <v>4</v>
      </c>
      <c r="O534" s="10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27" t="str">
        <f>C533</f>
        <v>Izolace proti vlhkosti svislá pásy přitavením 1 vrstva - materiál ve specifikaci</v>
      </c>
      <c r="BE534" s="117"/>
      <c r="BF534" s="117"/>
      <c r="BG534" s="117"/>
      <c r="BH534" s="117"/>
      <c r="BI534" s="117"/>
      <c r="BJ534" s="117"/>
      <c r="BK534" s="117"/>
    </row>
    <row r="535" spans="1:104" ht="20.4">
      <c r="A535" s="108">
        <v>109</v>
      </c>
      <c r="B535" s="109" t="s">
        <v>5</v>
      </c>
      <c r="C535" s="110" t="s">
        <v>6</v>
      </c>
      <c r="D535" s="111" t="s">
        <v>426</v>
      </c>
      <c r="E535" s="112">
        <v>6.1164</v>
      </c>
      <c r="F535" s="113"/>
      <c r="G535" s="114">
        <f>E535*F535</f>
        <v>0</v>
      </c>
      <c r="H535" s="115">
        <v>0</v>
      </c>
      <c r="I535" s="116">
        <f>E535*H535</f>
        <v>0</v>
      </c>
      <c r="J535" s="115">
        <v>0</v>
      </c>
      <c r="K535" s="116">
        <f>E535*J535</f>
        <v>0</v>
      </c>
      <c r="O535" s="107"/>
      <c r="Z535" s="117"/>
      <c r="AA535" s="117">
        <v>1</v>
      </c>
      <c r="AB535" s="117">
        <v>7</v>
      </c>
      <c r="AC535" s="117">
        <v>7</v>
      </c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CA535" s="117">
        <v>1</v>
      </c>
      <c r="CB535" s="117">
        <v>7</v>
      </c>
      <c r="CZ535" s="70">
        <v>2</v>
      </c>
    </row>
    <row r="536" spans="1:63" ht="12.75">
      <c r="A536" s="118"/>
      <c r="B536" s="119"/>
      <c r="C536" s="187" t="s">
        <v>1050</v>
      </c>
      <c r="D536" s="188"/>
      <c r="E536" s="122">
        <v>6.1164</v>
      </c>
      <c r="F536" s="123"/>
      <c r="G536" s="124"/>
      <c r="H536" s="125"/>
      <c r="I536" s="120"/>
      <c r="J536" s="126"/>
      <c r="K536" s="120"/>
      <c r="M536" s="121" t="s">
        <v>1050</v>
      </c>
      <c r="O536" s="10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27" t="str">
        <f>C535</f>
        <v>Izolace tlaková, podkladní textilie, vodorovná materiál ve specifikaci</v>
      </c>
      <c r="BE536" s="117"/>
      <c r="BF536" s="117"/>
      <c r="BG536" s="117"/>
      <c r="BH536" s="117"/>
      <c r="BI536" s="117"/>
      <c r="BJ536" s="117"/>
      <c r="BK536" s="117"/>
    </row>
    <row r="537" spans="1:104" ht="20.4">
      <c r="A537" s="108">
        <v>110</v>
      </c>
      <c r="B537" s="109" t="s">
        <v>7</v>
      </c>
      <c r="C537" s="110" t="s">
        <v>8</v>
      </c>
      <c r="D537" s="111" t="s">
        <v>426</v>
      </c>
      <c r="E537" s="112">
        <v>6.1164</v>
      </c>
      <c r="F537" s="113"/>
      <c r="G537" s="114">
        <f>E537*F537</f>
        <v>0</v>
      </c>
      <c r="H537" s="115">
        <v>0</v>
      </c>
      <c r="I537" s="116">
        <f>E537*H537</f>
        <v>0</v>
      </c>
      <c r="J537" s="115">
        <v>0</v>
      </c>
      <c r="K537" s="116">
        <f>E537*J537</f>
        <v>0</v>
      </c>
      <c r="O537" s="107"/>
      <c r="Z537" s="117"/>
      <c r="AA537" s="117">
        <v>1</v>
      </c>
      <c r="AB537" s="117">
        <v>7</v>
      </c>
      <c r="AC537" s="117">
        <v>7</v>
      </c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CA537" s="117">
        <v>1</v>
      </c>
      <c r="CB537" s="117">
        <v>7</v>
      </c>
      <c r="CZ537" s="70">
        <v>2</v>
      </c>
    </row>
    <row r="538" spans="1:63" ht="12.75">
      <c r="A538" s="118"/>
      <c r="B538" s="119"/>
      <c r="C538" s="187" t="s">
        <v>9</v>
      </c>
      <c r="D538" s="188"/>
      <c r="E538" s="122">
        <v>6.1164</v>
      </c>
      <c r="F538" s="123"/>
      <c r="G538" s="124"/>
      <c r="H538" s="125"/>
      <c r="I538" s="120"/>
      <c r="J538" s="126"/>
      <c r="K538" s="120"/>
      <c r="M538" s="121" t="s">
        <v>9</v>
      </c>
      <c r="O538" s="10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27" t="str">
        <f>C537</f>
        <v>Izolace tlaková, ochranná textilie, vodorovná materiál ve specifikaci</v>
      </c>
      <c r="BE538" s="117"/>
      <c r="BF538" s="117"/>
      <c r="BG538" s="117"/>
      <c r="BH538" s="117"/>
      <c r="BI538" s="117"/>
      <c r="BJ538" s="117"/>
      <c r="BK538" s="117"/>
    </row>
    <row r="539" spans="1:104" ht="20.4">
      <c r="A539" s="108">
        <v>111</v>
      </c>
      <c r="B539" s="109" t="s">
        <v>10</v>
      </c>
      <c r="C539" s="110" t="s">
        <v>11</v>
      </c>
      <c r="D539" s="111" t="s">
        <v>426</v>
      </c>
      <c r="E539" s="112">
        <v>3.7485</v>
      </c>
      <c r="F539" s="113"/>
      <c r="G539" s="114">
        <f>E539*F539</f>
        <v>0</v>
      </c>
      <c r="H539" s="115">
        <v>0.000170000000000003</v>
      </c>
      <c r="I539" s="116">
        <f>E539*H539</f>
        <v>0.0006372450000000112</v>
      </c>
      <c r="J539" s="115">
        <v>0</v>
      </c>
      <c r="K539" s="116">
        <f>E539*J539</f>
        <v>0</v>
      </c>
      <c r="O539" s="107"/>
      <c r="Z539" s="117"/>
      <c r="AA539" s="117">
        <v>1</v>
      </c>
      <c r="AB539" s="117">
        <v>7</v>
      </c>
      <c r="AC539" s="117">
        <v>7</v>
      </c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CA539" s="117">
        <v>1</v>
      </c>
      <c r="CB539" s="117">
        <v>7</v>
      </c>
      <c r="CZ539" s="70">
        <v>2</v>
      </c>
    </row>
    <row r="540" spans="1:63" ht="12.75">
      <c r="A540" s="118"/>
      <c r="B540" s="119"/>
      <c r="C540" s="187" t="s">
        <v>1153</v>
      </c>
      <c r="D540" s="188"/>
      <c r="E540" s="122">
        <v>3.7485</v>
      </c>
      <c r="F540" s="123"/>
      <c r="G540" s="124"/>
      <c r="H540" s="125"/>
      <c r="I540" s="120"/>
      <c r="J540" s="126"/>
      <c r="K540" s="120"/>
      <c r="M540" s="121" t="s">
        <v>1153</v>
      </c>
      <c r="O540" s="10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27" t="str">
        <f>C539</f>
        <v>Izolace tlaková, podkladní textilie svislá materiál ve specifikaci</v>
      </c>
      <c r="BE540" s="117"/>
      <c r="BF540" s="117"/>
      <c r="BG540" s="117"/>
      <c r="BH540" s="117"/>
      <c r="BI540" s="117"/>
      <c r="BJ540" s="117"/>
      <c r="BK540" s="117"/>
    </row>
    <row r="541" spans="1:104" ht="20.4">
      <c r="A541" s="108">
        <v>112</v>
      </c>
      <c r="B541" s="109" t="s">
        <v>12</v>
      </c>
      <c r="C541" s="110" t="s">
        <v>13</v>
      </c>
      <c r="D541" s="111" t="s">
        <v>426</v>
      </c>
      <c r="E541" s="112">
        <v>3.7485</v>
      </c>
      <c r="F541" s="113"/>
      <c r="G541" s="114">
        <f>E541*F541</f>
        <v>0</v>
      </c>
      <c r="H541" s="115">
        <v>0.000189999999999912</v>
      </c>
      <c r="I541" s="116">
        <f>E541*H541</f>
        <v>0.0007122149999996702</v>
      </c>
      <c r="J541" s="115">
        <v>0</v>
      </c>
      <c r="K541" s="116">
        <f>E541*J541</f>
        <v>0</v>
      </c>
      <c r="O541" s="107"/>
      <c r="Z541" s="117"/>
      <c r="AA541" s="117">
        <v>1</v>
      </c>
      <c r="AB541" s="117">
        <v>7</v>
      </c>
      <c r="AC541" s="117">
        <v>7</v>
      </c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CA541" s="117">
        <v>1</v>
      </c>
      <c r="CB541" s="117">
        <v>7</v>
      </c>
      <c r="CZ541" s="70">
        <v>2</v>
      </c>
    </row>
    <row r="542" spans="1:104" ht="12.75">
      <c r="A542" s="108">
        <v>113</v>
      </c>
      <c r="B542" s="109" t="s">
        <v>14</v>
      </c>
      <c r="C542" s="110" t="s">
        <v>15</v>
      </c>
      <c r="D542" s="111" t="s">
        <v>426</v>
      </c>
      <c r="E542" s="112">
        <v>11.3446</v>
      </c>
      <c r="F542" s="113"/>
      <c r="G542" s="114">
        <f>E542*F542</f>
        <v>0</v>
      </c>
      <c r="H542" s="115">
        <v>0.000399999999999956</v>
      </c>
      <c r="I542" s="116">
        <f>E542*H542</f>
        <v>0.004537839999999501</v>
      </c>
      <c r="J542" s="115"/>
      <c r="K542" s="116">
        <f>E542*J542</f>
        <v>0</v>
      </c>
      <c r="O542" s="107"/>
      <c r="Z542" s="117"/>
      <c r="AA542" s="117">
        <v>3</v>
      </c>
      <c r="AB542" s="117">
        <v>7</v>
      </c>
      <c r="AC542" s="117">
        <v>28323135</v>
      </c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CA542" s="117">
        <v>3</v>
      </c>
      <c r="CB542" s="117">
        <v>7</v>
      </c>
      <c r="CZ542" s="70">
        <v>2</v>
      </c>
    </row>
    <row r="543" spans="1:63" ht="12.75">
      <c r="A543" s="118"/>
      <c r="B543" s="119"/>
      <c r="C543" s="187" t="s">
        <v>16</v>
      </c>
      <c r="D543" s="188"/>
      <c r="E543" s="122">
        <v>11.3446</v>
      </c>
      <c r="F543" s="123"/>
      <c r="G543" s="124"/>
      <c r="H543" s="125"/>
      <c r="I543" s="120"/>
      <c r="J543" s="126"/>
      <c r="K543" s="120"/>
      <c r="M543" s="121" t="s">
        <v>16</v>
      </c>
      <c r="O543" s="10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27" t="str">
        <f>C542</f>
        <v>Fólie nopová tl. 1mm š.2000mm nopy 20mm</v>
      </c>
      <c r="BE543" s="117"/>
      <c r="BF543" s="117"/>
      <c r="BG543" s="117"/>
      <c r="BH543" s="117"/>
      <c r="BI543" s="117"/>
      <c r="BJ543" s="117"/>
      <c r="BK543" s="117"/>
    </row>
    <row r="544" spans="1:104" ht="12.75">
      <c r="A544" s="108">
        <v>114</v>
      </c>
      <c r="B544" s="109" t="s">
        <v>17</v>
      </c>
      <c r="C544" s="110" t="s">
        <v>18</v>
      </c>
      <c r="D544" s="111" t="s">
        <v>426</v>
      </c>
      <c r="E544" s="112">
        <v>7.0339</v>
      </c>
      <c r="F544" s="113"/>
      <c r="G544" s="114">
        <f>E544*F544</f>
        <v>0</v>
      </c>
      <c r="H544" s="115">
        <v>0.00339999999999918</v>
      </c>
      <c r="I544" s="116">
        <f>E544*H544</f>
        <v>0.023915259999994234</v>
      </c>
      <c r="J544" s="115"/>
      <c r="K544" s="116">
        <f>E544*J544</f>
        <v>0</v>
      </c>
      <c r="O544" s="107"/>
      <c r="Z544" s="117"/>
      <c r="AA544" s="117">
        <v>3</v>
      </c>
      <c r="AB544" s="117">
        <v>7</v>
      </c>
      <c r="AC544" s="117">
        <v>62843026</v>
      </c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CA544" s="117">
        <v>3</v>
      </c>
      <c r="CB544" s="117">
        <v>7</v>
      </c>
      <c r="CZ544" s="70">
        <v>2</v>
      </c>
    </row>
    <row r="545" spans="1:63" ht="12.75">
      <c r="A545" s="118"/>
      <c r="B545" s="119"/>
      <c r="C545" s="187" t="s">
        <v>19</v>
      </c>
      <c r="D545" s="188"/>
      <c r="E545" s="122">
        <v>7.0339</v>
      </c>
      <c r="F545" s="123"/>
      <c r="G545" s="124"/>
      <c r="H545" s="125"/>
      <c r="I545" s="120"/>
      <c r="J545" s="126"/>
      <c r="K545" s="120"/>
      <c r="M545" s="121" t="s">
        <v>19</v>
      </c>
      <c r="O545" s="10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27" t="str">
        <f>C544</f>
        <v>Pás modifikovaný s jemnozrnným posypem tl 3,0 mm</v>
      </c>
      <c r="BE545" s="117"/>
      <c r="BF545" s="117"/>
      <c r="BG545" s="117"/>
      <c r="BH545" s="117"/>
      <c r="BI545" s="117"/>
      <c r="BJ545" s="117"/>
      <c r="BK545" s="117"/>
    </row>
    <row r="546" spans="1:104" ht="12.75">
      <c r="A546" s="108">
        <v>115</v>
      </c>
      <c r="B546" s="109" t="s">
        <v>20</v>
      </c>
      <c r="C546" s="110" t="s">
        <v>21</v>
      </c>
      <c r="D546" s="111" t="s">
        <v>426</v>
      </c>
      <c r="E546" s="112">
        <v>7.0339</v>
      </c>
      <c r="F546" s="113"/>
      <c r="G546" s="114">
        <f>E546*F546</f>
        <v>0</v>
      </c>
      <c r="H546" s="115">
        <v>0.00439999999999685</v>
      </c>
      <c r="I546" s="116">
        <f>E546*H546</f>
        <v>0.030949159999977844</v>
      </c>
      <c r="J546" s="115"/>
      <c r="K546" s="116">
        <f>E546*J546</f>
        <v>0</v>
      </c>
      <c r="O546" s="107"/>
      <c r="Z546" s="117"/>
      <c r="AA546" s="117">
        <v>3</v>
      </c>
      <c r="AB546" s="117">
        <v>7</v>
      </c>
      <c r="AC546" s="117">
        <v>62843027</v>
      </c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CA546" s="117">
        <v>3</v>
      </c>
      <c r="CB546" s="117">
        <v>7</v>
      </c>
      <c r="CZ546" s="70">
        <v>2</v>
      </c>
    </row>
    <row r="547" spans="1:63" ht="12.75">
      <c r="A547" s="118"/>
      <c r="B547" s="119"/>
      <c r="C547" s="187" t="s">
        <v>19</v>
      </c>
      <c r="D547" s="188"/>
      <c r="E547" s="122">
        <v>7.0339</v>
      </c>
      <c r="F547" s="123"/>
      <c r="G547" s="124"/>
      <c r="H547" s="125"/>
      <c r="I547" s="120"/>
      <c r="J547" s="126"/>
      <c r="K547" s="120"/>
      <c r="M547" s="121" t="s">
        <v>19</v>
      </c>
      <c r="O547" s="10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27" t="str">
        <f>C546</f>
        <v>Pás modifikovaný s jemnozrnným posypem tl 4,0 mm</v>
      </c>
      <c r="BE547" s="117"/>
      <c r="BF547" s="117"/>
      <c r="BG547" s="117"/>
      <c r="BH547" s="117"/>
      <c r="BI547" s="117"/>
      <c r="BJ547" s="117"/>
      <c r="BK547" s="117"/>
    </row>
    <row r="548" spans="1:104" ht="12.75">
      <c r="A548" s="108">
        <v>116</v>
      </c>
      <c r="B548" s="109" t="s">
        <v>22</v>
      </c>
      <c r="C548" s="110" t="s">
        <v>23</v>
      </c>
      <c r="D548" s="111" t="s">
        <v>426</v>
      </c>
      <c r="E548" s="112">
        <v>7.0339</v>
      </c>
      <c r="F548" s="113"/>
      <c r="G548" s="114">
        <f>E548*F548</f>
        <v>0</v>
      </c>
      <c r="H548" s="115">
        <v>0.00690000000000168</v>
      </c>
      <c r="I548" s="116">
        <f>E548*H548</f>
        <v>0.048533910000011816</v>
      </c>
      <c r="J548" s="115"/>
      <c r="K548" s="116">
        <f>E548*J548</f>
        <v>0</v>
      </c>
      <c r="O548" s="107"/>
      <c r="Z548" s="117"/>
      <c r="AA548" s="117">
        <v>3</v>
      </c>
      <c r="AB548" s="117">
        <v>7</v>
      </c>
      <c r="AC548" s="117">
        <v>62857008</v>
      </c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CA548" s="117">
        <v>3</v>
      </c>
      <c r="CB548" s="117">
        <v>7</v>
      </c>
      <c r="CZ548" s="70">
        <v>2</v>
      </c>
    </row>
    <row r="549" spans="1:63" ht="12.75">
      <c r="A549" s="118"/>
      <c r="B549" s="119"/>
      <c r="C549" s="187" t="s">
        <v>19</v>
      </c>
      <c r="D549" s="188"/>
      <c r="E549" s="122">
        <v>7.0339</v>
      </c>
      <c r="F549" s="123"/>
      <c r="G549" s="124"/>
      <c r="H549" s="125"/>
      <c r="I549" s="120"/>
      <c r="J549" s="126"/>
      <c r="K549" s="120"/>
      <c r="M549" s="121" t="s">
        <v>19</v>
      </c>
      <c r="O549" s="10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27" t="str">
        <f>C548</f>
        <v>Pás modifikovaný asfalt s aditivy tl 5,3 mm</v>
      </c>
      <c r="BE549" s="117"/>
      <c r="BF549" s="117"/>
      <c r="BG549" s="117"/>
      <c r="BH549" s="117"/>
      <c r="BI549" s="117"/>
      <c r="BJ549" s="117"/>
      <c r="BK549" s="117"/>
    </row>
    <row r="550" spans="1:104" ht="12.75">
      <c r="A550" s="108">
        <v>117</v>
      </c>
      <c r="B550" s="109" t="s">
        <v>24</v>
      </c>
      <c r="C550" s="110" t="s">
        <v>25</v>
      </c>
      <c r="D550" s="111" t="s">
        <v>426</v>
      </c>
      <c r="E550" s="112">
        <v>22.6893</v>
      </c>
      <c r="F550" s="113"/>
      <c r="G550" s="114">
        <f>E550*F550</f>
        <v>0</v>
      </c>
      <c r="H550" s="115">
        <v>0.000300000000000189</v>
      </c>
      <c r="I550" s="116">
        <f>E550*H550</f>
        <v>0.006806790000004288</v>
      </c>
      <c r="J550" s="115"/>
      <c r="K550" s="116">
        <f>E550*J550</f>
        <v>0</v>
      </c>
      <c r="O550" s="107"/>
      <c r="Z550" s="117"/>
      <c r="AA550" s="117">
        <v>3</v>
      </c>
      <c r="AB550" s="117">
        <v>7</v>
      </c>
      <c r="AC550" s="117">
        <v>69366198</v>
      </c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CA550" s="117">
        <v>3</v>
      </c>
      <c r="CB550" s="117">
        <v>7</v>
      </c>
      <c r="CZ550" s="70">
        <v>2</v>
      </c>
    </row>
    <row r="551" spans="1:63" ht="12.75">
      <c r="A551" s="118"/>
      <c r="B551" s="119"/>
      <c r="C551" s="187" t="s">
        <v>26</v>
      </c>
      <c r="D551" s="188"/>
      <c r="E551" s="122">
        <v>22.6893</v>
      </c>
      <c r="F551" s="123"/>
      <c r="G551" s="124"/>
      <c r="H551" s="125"/>
      <c r="I551" s="120"/>
      <c r="J551" s="126"/>
      <c r="K551" s="120"/>
      <c r="M551" s="121" t="s">
        <v>26</v>
      </c>
      <c r="O551" s="10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27" t="str">
        <f>C550</f>
        <v>Geotextilie 300 g/m2 š. 200cm 100% PP</v>
      </c>
      <c r="BE551" s="117"/>
      <c r="BF551" s="117"/>
      <c r="BG551" s="117"/>
      <c r="BH551" s="117"/>
      <c r="BI551" s="117"/>
      <c r="BJ551" s="117"/>
      <c r="BK551" s="117"/>
    </row>
    <row r="552" spans="1:104" ht="12.75">
      <c r="A552" s="108">
        <v>118</v>
      </c>
      <c r="B552" s="109" t="s">
        <v>621</v>
      </c>
      <c r="C552" s="110" t="s">
        <v>622</v>
      </c>
      <c r="D552" s="111" t="s">
        <v>532</v>
      </c>
      <c r="E552" s="112">
        <v>0.134222001999991</v>
      </c>
      <c r="F552" s="113"/>
      <c r="G552" s="114">
        <f>E552*F552</f>
        <v>0</v>
      </c>
      <c r="H552" s="115">
        <v>0</v>
      </c>
      <c r="I552" s="116">
        <f>E552*H552</f>
        <v>0</v>
      </c>
      <c r="J552" s="115"/>
      <c r="K552" s="116">
        <f>E552*J552</f>
        <v>0</v>
      </c>
      <c r="O552" s="107"/>
      <c r="Z552" s="117"/>
      <c r="AA552" s="117">
        <v>7</v>
      </c>
      <c r="AB552" s="117">
        <v>1001</v>
      </c>
      <c r="AC552" s="117">
        <v>5</v>
      </c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CA552" s="117">
        <v>7</v>
      </c>
      <c r="CB552" s="117">
        <v>1001</v>
      </c>
      <c r="CZ552" s="70">
        <v>2</v>
      </c>
    </row>
    <row r="553" spans="1:63" ht="12.75">
      <c r="A553" s="128" t="s">
        <v>427</v>
      </c>
      <c r="B553" s="129" t="s">
        <v>595</v>
      </c>
      <c r="C553" s="130" t="s">
        <v>596</v>
      </c>
      <c r="D553" s="131"/>
      <c r="E553" s="132"/>
      <c r="F553" s="132"/>
      <c r="G553" s="133">
        <f>SUM(G520:G552)</f>
        <v>0</v>
      </c>
      <c r="H553" s="134"/>
      <c r="I553" s="135">
        <f>SUM(I520:I552)</f>
        <v>0.13422200199999101</v>
      </c>
      <c r="J553" s="136"/>
      <c r="K553" s="135">
        <f>SUM(K520:K552)</f>
        <v>-0.037233584999975686</v>
      </c>
      <c r="O553" s="107"/>
      <c r="X553" s="137">
        <f>K553</f>
        <v>-0.037233584999975686</v>
      </c>
      <c r="Y553" s="137">
        <f>I553</f>
        <v>0.13422200199999101</v>
      </c>
      <c r="Z553" s="138">
        <f>G553</f>
        <v>0</v>
      </c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39"/>
      <c r="BB553" s="139"/>
      <c r="BC553" s="139"/>
      <c r="BD553" s="139"/>
      <c r="BE553" s="139"/>
      <c r="BF553" s="139"/>
      <c r="BG553" s="117"/>
      <c r="BH553" s="117"/>
      <c r="BI553" s="117"/>
      <c r="BJ553" s="117"/>
      <c r="BK553" s="117"/>
    </row>
    <row r="554" spans="1:15" ht="14.25" customHeight="1">
      <c r="A554" s="97" t="s">
        <v>422</v>
      </c>
      <c r="B554" s="98" t="s">
        <v>27</v>
      </c>
      <c r="C554" s="99" t="s">
        <v>28</v>
      </c>
      <c r="D554" s="100"/>
      <c r="E554" s="101"/>
      <c r="F554" s="101"/>
      <c r="G554" s="102"/>
      <c r="H554" s="103"/>
      <c r="I554" s="104"/>
      <c r="J554" s="105"/>
      <c r="K554" s="106"/>
      <c r="O554" s="107"/>
    </row>
    <row r="555" spans="1:104" ht="12.75">
      <c r="A555" s="108">
        <v>119</v>
      </c>
      <c r="B555" s="109" t="s">
        <v>29</v>
      </c>
      <c r="C555" s="110" t="s">
        <v>30</v>
      </c>
      <c r="D555" s="111" t="s">
        <v>542</v>
      </c>
      <c r="E555" s="112">
        <v>7.75</v>
      </c>
      <c r="F555" s="113"/>
      <c r="G555" s="114">
        <f>E555*F555</f>
        <v>0</v>
      </c>
      <c r="H555" s="115">
        <v>0</v>
      </c>
      <c r="I555" s="116">
        <f>E555*H555</f>
        <v>0</v>
      </c>
      <c r="J555" s="115">
        <v>0</v>
      </c>
      <c r="K555" s="116">
        <f>E555*J555</f>
        <v>0</v>
      </c>
      <c r="O555" s="107"/>
      <c r="Z555" s="117"/>
      <c r="AA555" s="117">
        <v>1</v>
      </c>
      <c r="AB555" s="117">
        <v>7</v>
      </c>
      <c r="AC555" s="117">
        <v>7</v>
      </c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CA555" s="117">
        <v>1</v>
      </c>
      <c r="CB555" s="117">
        <v>7</v>
      </c>
      <c r="CZ555" s="70">
        <v>2</v>
      </c>
    </row>
    <row r="556" spans="1:63" ht="12.75">
      <c r="A556" s="118"/>
      <c r="B556" s="119"/>
      <c r="C556" s="187" t="s">
        <v>31</v>
      </c>
      <c r="D556" s="188"/>
      <c r="E556" s="122">
        <v>0.75</v>
      </c>
      <c r="F556" s="123"/>
      <c r="G556" s="124"/>
      <c r="H556" s="125"/>
      <c r="I556" s="120"/>
      <c r="J556" s="126"/>
      <c r="K556" s="120"/>
      <c r="M556" s="121" t="s">
        <v>31</v>
      </c>
      <c r="O556" s="10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27" t="str">
        <f aca="true" t="shared" si="24" ref="BD556:BD563">C555</f>
        <v>Montáž potrubí plastového kruhového do d 100 mm</v>
      </c>
      <c r="BE556" s="117"/>
      <c r="BF556" s="117"/>
      <c r="BG556" s="117"/>
      <c r="BH556" s="117"/>
      <c r="BI556" s="117"/>
      <c r="BJ556" s="117"/>
      <c r="BK556" s="117"/>
    </row>
    <row r="557" spans="1:63" ht="12.75">
      <c r="A557" s="118"/>
      <c r="B557" s="119"/>
      <c r="C557" s="187" t="s">
        <v>32</v>
      </c>
      <c r="D557" s="188"/>
      <c r="E557" s="122">
        <v>1</v>
      </c>
      <c r="F557" s="123"/>
      <c r="G557" s="124"/>
      <c r="H557" s="125"/>
      <c r="I557" s="120"/>
      <c r="J557" s="126"/>
      <c r="K557" s="120"/>
      <c r="M557" s="121" t="s">
        <v>32</v>
      </c>
      <c r="O557" s="10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27" t="str">
        <f t="shared" si="24"/>
        <v>m.č. 002:3*0,25</v>
      </c>
      <c r="BE557" s="117"/>
      <c r="BF557" s="117"/>
      <c r="BG557" s="117"/>
      <c r="BH557" s="117"/>
      <c r="BI557" s="117"/>
      <c r="BJ557" s="117"/>
      <c r="BK557" s="117"/>
    </row>
    <row r="558" spans="1:63" ht="12.75">
      <c r="A558" s="118"/>
      <c r="B558" s="119"/>
      <c r="C558" s="187" t="s">
        <v>33</v>
      </c>
      <c r="D558" s="188"/>
      <c r="E558" s="122">
        <v>1</v>
      </c>
      <c r="F558" s="123"/>
      <c r="G558" s="124"/>
      <c r="H558" s="125"/>
      <c r="I558" s="120"/>
      <c r="J558" s="126"/>
      <c r="K558" s="120"/>
      <c r="M558" s="121" t="s">
        <v>33</v>
      </c>
      <c r="O558" s="10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27" t="str">
        <f t="shared" si="24"/>
        <v>m.č. 003:4*0,25</v>
      </c>
      <c r="BE558" s="117"/>
      <c r="BF558" s="117"/>
      <c r="BG558" s="117"/>
      <c r="BH558" s="117"/>
      <c r="BI558" s="117"/>
      <c r="BJ558" s="117"/>
      <c r="BK558" s="117"/>
    </row>
    <row r="559" spans="1:63" ht="12.75">
      <c r="A559" s="118"/>
      <c r="B559" s="119"/>
      <c r="C559" s="187" t="s">
        <v>34</v>
      </c>
      <c r="D559" s="188"/>
      <c r="E559" s="122">
        <v>1</v>
      </c>
      <c r="F559" s="123"/>
      <c r="G559" s="124"/>
      <c r="H559" s="125"/>
      <c r="I559" s="120"/>
      <c r="J559" s="126"/>
      <c r="K559" s="120"/>
      <c r="M559" s="121" t="s">
        <v>34</v>
      </c>
      <c r="O559" s="10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27" t="str">
        <f t="shared" si="24"/>
        <v>m.č. 004:4*0,25</v>
      </c>
      <c r="BE559" s="117"/>
      <c r="BF559" s="117"/>
      <c r="BG559" s="117"/>
      <c r="BH559" s="117"/>
      <c r="BI559" s="117"/>
      <c r="BJ559" s="117"/>
      <c r="BK559" s="117"/>
    </row>
    <row r="560" spans="1:63" ht="12.75">
      <c r="A560" s="118"/>
      <c r="B560" s="119"/>
      <c r="C560" s="187" t="s">
        <v>35</v>
      </c>
      <c r="D560" s="188"/>
      <c r="E560" s="122">
        <v>1</v>
      </c>
      <c r="F560" s="123"/>
      <c r="G560" s="124"/>
      <c r="H560" s="125"/>
      <c r="I560" s="120"/>
      <c r="J560" s="126"/>
      <c r="K560" s="120"/>
      <c r="M560" s="121" t="s">
        <v>35</v>
      </c>
      <c r="O560" s="10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27" t="str">
        <f t="shared" si="24"/>
        <v>m.č. 006:4*0,25</v>
      </c>
      <c r="BE560" s="117"/>
      <c r="BF560" s="117"/>
      <c r="BG560" s="117"/>
      <c r="BH560" s="117"/>
      <c r="BI560" s="117"/>
      <c r="BJ560" s="117"/>
      <c r="BK560" s="117"/>
    </row>
    <row r="561" spans="1:63" ht="12.75">
      <c r="A561" s="118"/>
      <c r="B561" s="119"/>
      <c r="C561" s="187" t="s">
        <v>36</v>
      </c>
      <c r="D561" s="188"/>
      <c r="E561" s="122">
        <v>1</v>
      </c>
      <c r="F561" s="123"/>
      <c r="G561" s="124"/>
      <c r="H561" s="125"/>
      <c r="I561" s="120"/>
      <c r="J561" s="126"/>
      <c r="K561" s="120"/>
      <c r="M561" s="121" t="s">
        <v>36</v>
      </c>
      <c r="O561" s="10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27" t="str">
        <f t="shared" si="24"/>
        <v>m.č. 007:4*0,25</v>
      </c>
      <c r="BE561" s="117"/>
      <c r="BF561" s="117"/>
      <c r="BG561" s="117"/>
      <c r="BH561" s="117"/>
      <c r="BI561" s="117"/>
      <c r="BJ561" s="117"/>
      <c r="BK561" s="117"/>
    </row>
    <row r="562" spans="1:63" ht="12.75">
      <c r="A562" s="118"/>
      <c r="B562" s="119"/>
      <c r="C562" s="187" t="s">
        <v>37</v>
      </c>
      <c r="D562" s="188"/>
      <c r="E562" s="122">
        <v>1</v>
      </c>
      <c r="F562" s="123"/>
      <c r="G562" s="124"/>
      <c r="H562" s="125"/>
      <c r="I562" s="120"/>
      <c r="J562" s="126"/>
      <c r="K562" s="120"/>
      <c r="M562" s="121" t="s">
        <v>37</v>
      </c>
      <c r="O562" s="10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27" t="str">
        <f t="shared" si="24"/>
        <v>m.č. 008:4*0,25</v>
      </c>
      <c r="BE562" s="117"/>
      <c r="BF562" s="117"/>
      <c r="BG562" s="117"/>
      <c r="BH562" s="117"/>
      <c r="BI562" s="117"/>
      <c r="BJ562" s="117"/>
      <c r="BK562" s="117"/>
    </row>
    <row r="563" spans="1:63" ht="12.75">
      <c r="A563" s="118"/>
      <c r="B563" s="119"/>
      <c r="C563" s="187" t="s">
        <v>38</v>
      </c>
      <c r="D563" s="188"/>
      <c r="E563" s="122">
        <v>1</v>
      </c>
      <c r="F563" s="123"/>
      <c r="G563" s="124"/>
      <c r="H563" s="125"/>
      <c r="I563" s="120"/>
      <c r="J563" s="126"/>
      <c r="K563" s="120"/>
      <c r="M563" s="121" t="s">
        <v>38</v>
      </c>
      <c r="O563" s="10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27" t="str">
        <f t="shared" si="24"/>
        <v>m.č. 009:4*0,25</v>
      </c>
      <c r="BE563" s="117"/>
      <c r="BF563" s="117"/>
      <c r="BG563" s="117"/>
      <c r="BH563" s="117"/>
      <c r="BI563" s="117"/>
      <c r="BJ563" s="117"/>
      <c r="BK563" s="117"/>
    </row>
    <row r="564" spans="1:104" ht="12.75">
      <c r="A564" s="108">
        <v>120</v>
      </c>
      <c r="B564" s="109" t="s">
        <v>39</v>
      </c>
      <c r="C564" s="110" t="s">
        <v>40</v>
      </c>
      <c r="D564" s="111" t="s">
        <v>555</v>
      </c>
      <c r="E564" s="112">
        <v>62</v>
      </c>
      <c r="F564" s="113"/>
      <c r="G564" s="114">
        <f>E564*F564</f>
        <v>0</v>
      </c>
      <c r="H564" s="115">
        <v>0</v>
      </c>
      <c r="I564" s="116">
        <f>E564*H564</f>
        <v>0</v>
      </c>
      <c r="J564" s="115">
        <v>0</v>
      </c>
      <c r="K564" s="116">
        <f>E564*J564</f>
        <v>0</v>
      </c>
      <c r="O564" s="107"/>
      <c r="Z564" s="117"/>
      <c r="AA564" s="117">
        <v>1</v>
      </c>
      <c r="AB564" s="117">
        <v>7</v>
      </c>
      <c r="AC564" s="117">
        <v>7</v>
      </c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CA564" s="117">
        <v>1</v>
      </c>
      <c r="CB564" s="117">
        <v>7</v>
      </c>
      <c r="CZ564" s="70">
        <v>2</v>
      </c>
    </row>
    <row r="565" spans="1:63" ht="12.75">
      <c r="A565" s="118"/>
      <c r="B565" s="119"/>
      <c r="C565" s="187" t="s">
        <v>41</v>
      </c>
      <c r="D565" s="188"/>
      <c r="E565" s="122">
        <v>6</v>
      </c>
      <c r="F565" s="123"/>
      <c r="G565" s="124"/>
      <c r="H565" s="125"/>
      <c r="I565" s="120"/>
      <c r="J565" s="126"/>
      <c r="K565" s="120"/>
      <c r="M565" s="121" t="s">
        <v>41</v>
      </c>
      <c r="O565" s="10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27" t="str">
        <f aca="true" t="shared" si="25" ref="BD565:BD572">C564</f>
        <v>Montáž oblouku plastového kruhového do d 100 mm</v>
      </c>
      <c r="BE565" s="117"/>
      <c r="BF565" s="117"/>
      <c r="BG565" s="117"/>
      <c r="BH565" s="117"/>
      <c r="BI565" s="117"/>
      <c r="BJ565" s="117"/>
      <c r="BK565" s="117"/>
    </row>
    <row r="566" spans="1:63" ht="12.75">
      <c r="A566" s="118"/>
      <c r="B566" s="119"/>
      <c r="C566" s="187" t="s">
        <v>42</v>
      </c>
      <c r="D566" s="188"/>
      <c r="E566" s="122">
        <v>8</v>
      </c>
      <c r="F566" s="123"/>
      <c r="G566" s="124"/>
      <c r="H566" s="125"/>
      <c r="I566" s="120"/>
      <c r="J566" s="126"/>
      <c r="K566" s="120"/>
      <c r="M566" s="121" t="s">
        <v>42</v>
      </c>
      <c r="O566" s="10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27" t="str">
        <f t="shared" si="25"/>
        <v>m.č. 002:2*3</v>
      </c>
      <c r="BE566" s="117"/>
      <c r="BF566" s="117"/>
      <c r="BG566" s="117"/>
      <c r="BH566" s="117"/>
      <c r="BI566" s="117"/>
      <c r="BJ566" s="117"/>
      <c r="BK566" s="117"/>
    </row>
    <row r="567" spans="1:63" ht="12.75">
      <c r="A567" s="118"/>
      <c r="B567" s="119"/>
      <c r="C567" s="187" t="s">
        <v>43</v>
      </c>
      <c r="D567" s="188"/>
      <c r="E567" s="122">
        <v>8</v>
      </c>
      <c r="F567" s="123"/>
      <c r="G567" s="124"/>
      <c r="H567" s="125"/>
      <c r="I567" s="120"/>
      <c r="J567" s="126"/>
      <c r="K567" s="120"/>
      <c r="M567" s="121" t="s">
        <v>43</v>
      </c>
      <c r="O567" s="10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27" t="str">
        <f t="shared" si="25"/>
        <v>m.č. 003:2*4</v>
      </c>
      <c r="BE567" s="117"/>
      <c r="BF567" s="117"/>
      <c r="BG567" s="117"/>
      <c r="BH567" s="117"/>
      <c r="BI567" s="117"/>
      <c r="BJ567" s="117"/>
      <c r="BK567" s="117"/>
    </row>
    <row r="568" spans="1:63" ht="12.75">
      <c r="A568" s="118"/>
      <c r="B568" s="119"/>
      <c r="C568" s="187" t="s">
        <v>44</v>
      </c>
      <c r="D568" s="188"/>
      <c r="E568" s="122">
        <v>8</v>
      </c>
      <c r="F568" s="123"/>
      <c r="G568" s="124"/>
      <c r="H568" s="125"/>
      <c r="I568" s="120"/>
      <c r="J568" s="126"/>
      <c r="K568" s="120"/>
      <c r="M568" s="121" t="s">
        <v>44</v>
      </c>
      <c r="O568" s="10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27" t="str">
        <f t="shared" si="25"/>
        <v>m.č. 004:2*4</v>
      </c>
      <c r="BE568" s="117"/>
      <c r="BF568" s="117"/>
      <c r="BG568" s="117"/>
      <c r="BH568" s="117"/>
      <c r="BI568" s="117"/>
      <c r="BJ568" s="117"/>
      <c r="BK568" s="117"/>
    </row>
    <row r="569" spans="1:63" ht="12.75">
      <c r="A569" s="118"/>
      <c r="B569" s="119"/>
      <c r="C569" s="187" t="s">
        <v>45</v>
      </c>
      <c r="D569" s="188"/>
      <c r="E569" s="122">
        <v>8</v>
      </c>
      <c r="F569" s="123"/>
      <c r="G569" s="124"/>
      <c r="H569" s="125"/>
      <c r="I569" s="120"/>
      <c r="J569" s="126"/>
      <c r="K569" s="120"/>
      <c r="M569" s="121" t="s">
        <v>45</v>
      </c>
      <c r="O569" s="10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27" t="str">
        <f t="shared" si="25"/>
        <v>m.č. 006:2*4</v>
      </c>
      <c r="BE569" s="117"/>
      <c r="BF569" s="117"/>
      <c r="BG569" s="117"/>
      <c r="BH569" s="117"/>
      <c r="BI569" s="117"/>
      <c r="BJ569" s="117"/>
      <c r="BK569" s="117"/>
    </row>
    <row r="570" spans="1:63" ht="12.75">
      <c r="A570" s="118"/>
      <c r="B570" s="119"/>
      <c r="C570" s="187" t="s">
        <v>46</v>
      </c>
      <c r="D570" s="188"/>
      <c r="E570" s="122">
        <v>8</v>
      </c>
      <c r="F570" s="123"/>
      <c r="G570" s="124"/>
      <c r="H570" s="125"/>
      <c r="I570" s="120"/>
      <c r="J570" s="126"/>
      <c r="K570" s="120"/>
      <c r="M570" s="121" t="s">
        <v>46</v>
      </c>
      <c r="O570" s="10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27" t="str">
        <f t="shared" si="25"/>
        <v>m.č. 007:2*4</v>
      </c>
      <c r="BE570" s="117"/>
      <c r="BF570" s="117"/>
      <c r="BG570" s="117"/>
      <c r="BH570" s="117"/>
      <c r="BI570" s="117"/>
      <c r="BJ570" s="117"/>
      <c r="BK570" s="117"/>
    </row>
    <row r="571" spans="1:63" ht="12.75">
      <c r="A571" s="118"/>
      <c r="B571" s="119"/>
      <c r="C571" s="187" t="s">
        <v>47</v>
      </c>
      <c r="D571" s="188"/>
      <c r="E571" s="122">
        <v>8</v>
      </c>
      <c r="F571" s="123"/>
      <c r="G571" s="124"/>
      <c r="H571" s="125"/>
      <c r="I571" s="120"/>
      <c r="J571" s="126"/>
      <c r="K571" s="120"/>
      <c r="M571" s="121" t="s">
        <v>47</v>
      </c>
      <c r="O571" s="10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27" t="str">
        <f t="shared" si="25"/>
        <v>m.č. 008:2*4</v>
      </c>
      <c r="BE571" s="117"/>
      <c r="BF571" s="117"/>
      <c r="BG571" s="117"/>
      <c r="BH571" s="117"/>
      <c r="BI571" s="117"/>
      <c r="BJ571" s="117"/>
      <c r="BK571" s="117"/>
    </row>
    <row r="572" spans="1:63" ht="12.75">
      <c r="A572" s="118"/>
      <c r="B572" s="119"/>
      <c r="C572" s="187" t="s">
        <v>48</v>
      </c>
      <c r="D572" s="188"/>
      <c r="E572" s="122">
        <v>8</v>
      </c>
      <c r="F572" s="123"/>
      <c r="G572" s="124"/>
      <c r="H572" s="125"/>
      <c r="I572" s="120"/>
      <c r="J572" s="126"/>
      <c r="K572" s="120"/>
      <c r="M572" s="121" t="s">
        <v>48</v>
      </c>
      <c r="O572" s="10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27" t="str">
        <f t="shared" si="25"/>
        <v>m.č. 009:2*4</v>
      </c>
      <c r="BE572" s="117"/>
      <c r="BF572" s="117"/>
      <c r="BG572" s="117"/>
      <c r="BH572" s="117"/>
      <c r="BI572" s="117"/>
      <c r="BJ572" s="117"/>
      <c r="BK572" s="117"/>
    </row>
    <row r="573" spans="1:104" ht="12.75">
      <c r="A573" s="108">
        <v>121</v>
      </c>
      <c r="B573" s="109" t="s">
        <v>49</v>
      </c>
      <c r="C573" s="110" t="s">
        <v>50</v>
      </c>
      <c r="D573" s="111" t="s">
        <v>555</v>
      </c>
      <c r="E573" s="112">
        <v>31</v>
      </c>
      <c r="F573" s="113"/>
      <c r="G573" s="114">
        <f>E573*F573</f>
        <v>0</v>
      </c>
      <c r="H573" s="115">
        <v>0.00030999999999981</v>
      </c>
      <c r="I573" s="116">
        <f>E573*H573</f>
        <v>0.00960999999999411</v>
      </c>
      <c r="J573" s="115"/>
      <c r="K573" s="116">
        <f>E573*J573</f>
        <v>0</v>
      </c>
      <c r="O573" s="107"/>
      <c r="Z573" s="117"/>
      <c r="AA573" s="117">
        <v>3</v>
      </c>
      <c r="AB573" s="117">
        <v>7</v>
      </c>
      <c r="AC573" s="117" t="s">
        <v>49</v>
      </c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CA573" s="117">
        <v>3</v>
      </c>
      <c r="CB573" s="117">
        <v>7</v>
      </c>
      <c r="CZ573" s="70">
        <v>2</v>
      </c>
    </row>
    <row r="574" spans="1:63" ht="12.75">
      <c r="A574" s="118"/>
      <c r="B574" s="119"/>
      <c r="C574" s="187" t="s">
        <v>51</v>
      </c>
      <c r="D574" s="188"/>
      <c r="E574" s="122">
        <v>3</v>
      </c>
      <c r="F574" s="123"/>
      <c r="G574" s="124"/>
      <c r="H574" s="125"/>
      <c r="I574" s="120"/>
      <c r="J574" s="126"/>
      <c r="K574" s="120"/>
      <c r="M574" s="121" t="s">
        <v>51</v>
      </c>
      <c r="O574" s="10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27" t="str">
        <f aca="true" t="shared" si="26" ref="BD574:BD581">C573</f>
        <v>Trubka s hrdlem DN 100 mm délka  250 mm</v>
      </c>
      <c r="BE574" s="117"/>
      <c r="BF574" s="117"/>
      <c r="BG574" s="117"/>
      <c r="BH574" s="117"/>
      <c r="BI574" s="117"/>
      <c r="BJ574" s="117"/>
      <c r="BK574" s="117"/>
    </row>
    <row r="575" spans="1:63" ht="12.75">
      <c r="A575" s="118"/>
      <c r="B575" s="119"/>
      <c r="C575" s="187" t="s">
        <v>52</v>
      </c>
      <c r="D575" s="188"/>
      <c r="E575" s="122">
        <v>4</v>
      </c>
      <c r="F575" s="123"/>
      <c r="G575" s="124"/>
      <c r="H575" s="125"/>
      <c r="I575" s="120"/>
      <c r="J575" s="126"/>
      <c r="K575" s="120"/>
      <c r="M575" s="121" t="s">
        <v>52</v>
      </c>
      <c r="O575" s="10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27" t="str">
        <f t="shared" si="26"/>
        <v>m.č. 002:3</v>
      </c>
      <c r="BE575" s="117"/>
      <c r="BF575" s="117"/>
      <c r="BG575" s="117"/>
      <c r="BH575" s="117"/>
      <c r="BI575" s="117"/>
      <c r="BJ575" s="117"/>
      <c r="BK575" s="117"/>
    </row>
    <row r="576" spans="1:63" ht="12.75">
      <c r="A576" s="118"/>
      <c r="B576" s="119"/>
      <c r="C576" s="187" t="s">
        <v>53</v>
      </c>
      <c r="D576" s="188"/>
      <c r="E576" s="122">
        <v>4</v>
      </c>
      <c r="F576" s="123"/>
      <c r="G576" s="124"/>
      <c r="H576" s="125"/>
      <c r="I576" s="120"/>
      <c r="J576" s="126"/>
      <c r="K576" s="120"/>
      <c r="M576" s="121" t="s">
        <v>53</v>
      </c>
      <c r="O576" s="10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27" t="str">
        <f t="shared" si="26"/>
        <v>m.č. 003:4</v>
      </c>
      <c r="BE576" s="117"/>
      <c r="BF576" s="117"/>
      <c r="BG576" s="117"/>
      <c r="BH576" s="117"/>
      <c r="BI576" s="117"/>
      <c r="BJ576" s="117"/>
      <c r="BK576" s="117"/>
    </row>
    <row r="577" spans="1:63" ht="12.75">
      <c r="A577" s="118"/>
      <c r="B577" s="119"/>
      <c r="C577" s="187" t="s">
        <v>54</v>
      </c>
      <c r="D577" s="188"/>
      <c r="E577" s="122">
        <v>4</v>
      </c>
      <c r="F577" s="123"/>
      <c r="G577" s="124"/>
      <c r="H577" s="125"/>
      <c r="I577" s="120"/>
      <c r="J577" s="126"/>
      <c r="K577" s="120"/>
      <c r="M577" s="121" t="s">
        <v>54</v>
      </c>
      <c r="O577" s="10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27" t="str">
        <f t="shared" si="26"/>
        <v>m.č. 004:4</v>
      </c>
      <c r="BE577" s="117"/>
      <c r="BF577" s="117"/>
      <c r="BG577" s="117"/>
      <c r="BH577" s="117"/>
      <c r="BI577" s="117"/>
      <c r="BJ577" s="117"/>
      <c r="BK577" s="117"/>
    </row>
    <row r="578" spans="1:63" ht="12.75">
      <c r="A578" s="118"/>
      <c r="B578" s="119"/>
      <c r="C578" s="187" t="s">
        <v>55</v>
      </c>
      <c r="D578" s="188"/>
      <c r="E578" s="122">
        <v>4</v>
      </c>
      <c r="F578" s="123"/>
      <c r="G578" s="124"/>
      <c r="H578" s="125"/>
      <c r="I578" s="120"/>
      <c r="J578" s="126"/>
      <c r="K578" s="120"/>
      <c r="M578" s="121" t="s">
        <v>55</v>
      </c>
      <c r="O578" s="10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27" t="str">
        <f t="shared" si="26"/>
        <v>m.č. 006:4</v>
      </c>
      <c r="BE578" s="117"/>
      <c r="BF578" s="117"/>
      <c r="BG578" s="117"/>
      <c r="BH578" s="117"/>
      <c r="BI578" s="117"/>
      <c r="BJ578" s="117"/>
      <c r="BK578" s="117"/>
    </row>
    <row r="579" spans="1:63" ht="12.75">
      <c r="A579" s="118"/>
      <c r="B579" s="119"/>
      <c r="C579" s="187" t="s">
        <v>56</v>
      </c>
      <c r="D579" s="188"/>
      <c r="E579" s="122">
        <v>4</v>
      </c>
      <c r="F579" s="123"/>
      <c r="G579" s="124"/>
      <c r="H579" s="125"/>
      <c r="I579" s="120"/>
      <c r="J579" s="126"/>
      <c r="K579" s="120"/>
      <c r="M579" s="121" t="s">
        <v>56</v>
      </c>
      <c r="O579" s="10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27" t="str">
        <f t="shared" si="26"/>
        <v>m.č. 007:4</v>
      </c>
      <c r="BE579" s="117"/>
      <c r="BF579" s="117"/>
      <c r="BG579" s="117"/>
      <c r="BH579" s="117"/>
      <c r="BI579" s="117"/>
      <c r="BJ579" s="117"/>
      <c r="BK579" s="117"/>
    </row>
    <row r="580" spans="1:63" ht="12.75">
      <c r="A580" s="118"/>
      <c r="B580" s="119"/>
      <c r="C580" s="187" t="s">
        <v>57</v>
      </c>
      <c r="D580" s="188"/>
      <c r="E580" s="122">
        <v>4</v>
      </c>
      <c r="F580" s="123"/>
      <c r="G580" s="124"/>
      <c r="H580" s="125"/>
      <c r="I580" s="120"/>
      <c r="J580" s="126"/>
      <c r="K580" s="120"/>
      <c r="M580" s="121" t="s">
        <v>57</v>
      </c>
      <c r="O580" s="10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27" t="str">
        <f t="shared" si="26"/>
        <v>m.č. 008:4</v>
      </c>
      <c r="BE580" s="117"/>
      <c r="BF580" s="117"/>
      <c r="BG580" s="117"/>
      <c r="BH580" s="117"/>
      <c r="BI580" s="117"/>
      <c r="BJ580" s="117"/>
      <c r="BK580" s="117"/>
    </row>
    <row r="581" spans="1:63" ht="12.75">
      <c r="A581" s="118"/>
      <c r="B581" s="119"/>
      <c r="C581" s="187" t="s">
        <v>58</v>
      </c>
      <c r="D581" s="188"/>
      <c r="E581" s="122">
        <v>4</v>
      </c>
      <c r="F581" s="123"/>
      <c r="G581" s="124"/>
      <c r="H581" s="125"/>
      <c r="I581" s="120"/>
      <c r="J581" s="126"/>
      <c r="K581" s="120"/>
      <c r="M581" s="121" t="s">
        <v>58</v>
      </c>
      <c r="O581" s="10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27" t="str">
        <f t="shared" si="26"/>
        <v>m.č. 009:4</v>
      </c>
      <c r="BE581" s="117"/>
      <c r="BF581" s="117"/>
      <c r="BG581" s="117"/>
      <c r="BH581" s="117"/>
      <c r="BI581" s="117"/>
      <c r="BJ581" s="117"/>
      <c r="BK581" s="117"/>
    </row>
    <row r="582" spans="1:104" ht="12.75">
      <c r="A582" s="108">
        <v>122</v>
      </c>
      <c r="B582" s="109" t="s">
        <v>59</v>
      </c>
      <c r="C582" s="110" t="s">
        <v>60</v>
      </c>
      <c r="D582" s="111" t="s">
        <v>555</v>
      </c>
      <c r="E582" s="112">
        <v>62</v>
      </c>
      <c r="F582" s="113"/>
      <c r="G582" s="114">
        <f>E582*F582</f>
        <v>0</v>
      </c>
      <c r="H582" s="115">
        <v>0.000229999999999952</v>
      </c>
      <c r="I582" s="116">
        <f>E582*H582</f>
        <v>0.014259999999997025</v>
      </c>
      <c r="J582" s="115"/>
      <c r="K582" s="116">
        <f>E582*J582</f>
        <v>0</v>
      </c>
      <c r="O582" s="107"/>
      <c r="Z582" s="117"/>
      <c r="AA582" s="117">
        <v>3</v>
      </c>
      <c r="AB582" s="117">
        <v>7</v>
      </c>
      <c r="AC582" s="117" t="s">
        <v>59</v>
      </c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CA582" s="117">
        <v>3</v>
      </c>
      <c r="CB582" s="117">
        <v>7</v>
      </c>
      <c r="CZ582" s="70">
        <v>2</v>
      </c>
    </row>
    <row r="583" spans="1:63" ht="12.75">
      <c r="A583" s="118"/>
      <c r="B583" s="119"/>
      <c r="C583" s="187" t="s">
        <v>41</v>
      </c>
      <c r="D583" s="188"/>
      <c r="E583" s="122">
        <v>6</v>
      </c>
      <c r="F583" s="123"/>
      <c r="G583" s="124"/>
      <c r="H583" s="125"/>
      <c r="I583" s="120"/>
      <c r="J583" s="126"/>
      <c r="K583" s="120"/>
      <c r="M583" s="121" t="s">
        <v>41</v>
      </c>
      <c r="O583" s="10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27" t="str">
        <f aca="true" t="shared" si="27" ref="BD583:BD590">C582</f>
        <v>Koleno s hrdlem DN 100 mm 87°</v>
      </c>
      <c r="BE583" s="117"/>
      <c r="BF583" s="117"/>
      <c r="BG583" s="117"/>
      <c r="BH583" s="117"/>
      <c r="BI583" s="117"/>
      <c r="BJ583" s="117"/>
      <c r="BK583" s="117"/>
    </row>
    <row r="584" spans="1:63" ht="12.75">
      <c r="A584" s="118"/>
      <c r="B584" s="119"/>
      <c r="C584" s="187" t="s">
        <v>42</v>
      </c>
      <c r="D584" s="188"/>
      <c r="E584" s="122">
        <v>8</v>
      </c>
      <c r="F584" s="123"/>
      <c r="G584" s="124"/>
      <c r="H584" s="125"/>
      <c r="I584" s="120"/>
      <c r="J584" s="126"/>
      <c r="K584" s="120"/>
      <c r="M584" s="121" t="s">
        <v>42</v>
      </c>
      <c r="O584" s="10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27" t="str">
        <f t="shared" si="27"/>
        <v>m.č. 002:2*3</v>
      </c>
      <c r="BE584" s="117"/>
      <c r="BF584" s="117"/>
      <c r="BG584" s="117"/>
      <c r="BH584" s="117"/>
      <c r="BI584" s="117"/>
      <c r="BJ584" s="117"/>
      <c r="BK584" s="117"/>
    </row>
    <row r="585" spans="1:63" ht="12.75">
      <c r="A585" s="118"/>
      <c r="B585" s="119"/>
      <c r="C585" s="187" t="s">
        <v>43</v>
      </c>
      <c r="D585" s="188"/>
      <c r="E585" s="122">
        <v>8</v>
      </c>
      <c r="F585" s="123"/>
      <c r="G585" s="124"/>
      <c r="H585" s="125"/>
      <c r="I585" s="120"/>
      <c r="J585" s="126"/>
      <c r="K585" s="120"/>
      <c r="M585" s="121" t="s">
        <v>43</v>
      </c>
      <c r="O585" s="10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27" t="str">
        <f t="shared" si="27"/>
        <v>m.č. 003:2*4</v>
      </c>
      <c r="BE585" s="117"/>
      <c r="BF585" s="117"/>
      <c r="BG585" s="117"/>
      <c r="BH585" s="117"/>
      <c r="BI585" s="117"/>
      <c r="BJ585" s="117"/>
      <c r="BK585" s="117"/>
    </row>
    <row r="586" spans="1:63" ht="12.75">
      <c r="A586" s="118"/>
      <c r="B586" s="119"/>
      <c r="C586" s="187" t="s">
        <v>44</v>
      </c>
      <c r="D586" s="188"/>
      <c r="E586" s="122">
        <v>8</v>
      </c>
      <c r="F586" s="123"/>
      <c r="G586" s="124"/>
      <c r="H586" s="125"/>
      <c r="I586" s="120"/>
      <c r="J586" s="126"/>
      <c r="K586" s="120"/>
      <c r="M586" s="121" t="s">
        <v>44</v>
      </c>
      <c r="O586" s="10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27" t="str">
        <f t="shared" si="27"/>
        <v>m.č. 004:2*4</v>
      </c>
      <c r="BE586" s="117"/>
      <c r="BF586" s="117"/>
      <c r="BG586" s="117"/>
      <c r="BH586" s="117"/>
      <c r="BI586" s="117"/>
      <c r="BJ586" s="117"/>
      <c r="BK586" s="117"/>
    </row>
    <row r="587" spans="1:63" ht="12.75">
      <c r="A587" s="118"/>
      <c r="B587" s="119"/>
      <c r="C587" s="187" t="s">
        <v>45</v>
      </c>
      <c r="D587" s="188"/>
      <c r="E587" s="122">
        <v>8</v>
      </c>
      <c r="F587" s="123"/>
      <c r="G587" s="124"/>
      <c r="H587" s="125"/>
      <c r="I587" s="120"/>
      <c r="J587" s="126"/>
      <c r="K587" s="120"/>
      <c r="M587" s="121" t="s">
        <v>45</v>
      </c>
      <c r="O587" s="10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27" t="str">
        <f t="shared" si="27"/>
        <v>m.č. 006:2*4</v>
      </c>
      <c r="BE587" s="117"/>
      <c r="BF587" s="117"/>
      <c r="BG587" s="117"/>
      <c r="BH587" s="117"/>
      <c r="BI587" s="117"/>
      <c r="BJ587" s="117"/>
      <c r="BK587" s="117"/>
    </row>
    <row r="588" spans="1:63" ht="12.75">
      <c r="A588" s="118"/>
      <c r="B588" s="119"/>
      <c r="C588" s="187" t="s">
        <v>46</v>
      </c>
      <c r="D588" s="188"/>
      <c r="E588" s="122">
        <v>8</v>
      </c>
      <c r="F588" s="123"/>
      <c r="G588" s="124"/>
      <c r="H588" s="125"/>
      <c r="I588" s="120"/>
      <c r="J588" s="126"/>
      <c r="K588" s="120"/>
      <c r="M588" s="121" t="s">
        <v>46</v>
      </c>
      <c r="O588" s="10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27" t="str">
        <f t="shared" si="27"/>
        <v>m.č. 007:2*4</v>
      </c>
      <c r="BE588" s="117"/>
      <c r="BF588" s="117"/>
      <c r="BG588" s="117"/>
      <c r="BH588" s="117"/>
      <c r="BI588" s="117"/>
      <c r="BJ588" s="117"/>
      <c r="BK588" s="117"/>
    </row>
    <row r="589" spans="1:63" ht="12.75">
      <c r="A589" s="118"/>
      <c r="B589" s="119"/>
      <c r="C589" s="187" t="s">
        <v>47</v>
      </c>
      <c r="D589" s="188"/>
      <c r="E589" s="122">
        <v>8</v>
      </c>
      <c r="F589" s="123"/>
      <c r="G589" s="124"/>
      <c r="H589" s="125"/>
      <c r="I589" s="120"/>
      <c r="J589" s="126"/>
      <c r="K589" s="120"/>
      <c r="M589" s="121" t="s">
        <v>47</v>
      </c>
      <c r="O589" s="10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27" t="str">
        <f t="shared" si="27"/>
        <v>m.č. 008:2*4</v>
      </c>
      <c r="BE589" s="117"/>
      <c r="BF589" s="117"/>
      <c r="BG589" s="117"/>
      <c r="BH589" s="117"/>
      <c r="BI589" s="117"/>
      <c r="BJ589" s="117"/>
      <c r="BK589" s="117"/>
    </row>
    <row r="590" spans="1:63" ht="12.75">
      <c r="A590" s="118"/>
      <c r="B590" s="119"/>
      <c r="C590" s="187" t="s">
        <v>48</v>
      </c>
      <c r="D590" s="188"/>
      <c r="E590" s="122">
        <v>8</v>
      </c>
      <c r="F590" s="123"/>
      <c r="G590" s="124"/>
      <c r="H590" s="125"/>
      <c r="I590" s="120"/>
      <c r="J590" s="126"/>
      <c r="K590" s="120"/>
      <c r="M590" s="121" t="s">
        <v>48</v>
      </c>
      <c r="O590" s="10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27" t="str">
        <f t="shared" si="27"/>
        <v>m.č. 009:2*4</v>
      </c>
      <c r="BE590" s="117"/>
      <c r="BF590" s="117"/>
      <c r="BG590" s="117"/>
      <c r="BH590" s="117"/>
      <c r="BI590" s="117"/>
      <c r="BJ590" s="117"/>
      <c r="BK590" s="117"/>
    </row>
    <row r="591" spans="1:104" ht="12.75">
      <c r="A591" s="108">
        <v>123</v>
      </c>
      <c r="B591" s="109" t="s">
        <v>61</v>
      </c>
      <c r="C591" s="110" t="s">
        <v>62</v>
      </c>
      <c r="D591" s="111" t="s">
        <v>532</v>
      </c>
      <c r="E591" s="112">
        <v>0.0238699999999911</v>
      </c>
      <c r="F591" s="113"/>
      <c r="G591" s="114">
        <f>E591*F591</f>
        <v>0</v>
      </c>
      <c r="H591" s="115">
        <v>0</v>
      </c>
      <c r="I591" s="116">
        <f>E591*H591</f>
        <v>0</v>
      </c>
      <c r="J591" s="115"/>
      <c r="K591" s="116">
        <f>E591*J591</f>
        <v>0</v>
      </c>
      <c r="O591" s="107"/>
      <c r="Z591" s="117"/>
      <c r="AA591" s="117">
        <v>7</v>
      </c>
      <c r="AB591" s="117">
        <v>1001</v>
      </c>
      <c r="AC591" s="117">
        <v>5</v>
      </c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CA591" s="117">
        <v>7</v>
      </c>
      <c r="CB591" s="117">
        <v>1001</v>
      </c>
      <c r="CZ591" s="70">
        <v>2</v>
      </c>
    </row>
    <row r="592" spans="1:63" ht="12.75">
      <c r="A592" s="128" t="s">
        <v>427</v>
      </c>
      <c r="B592" s="129" t="s">
        <v>27</v>
      </c>
      <c r="C592" s="130" t="s">
        <v>28</v>
      </c>
      <c r="D592" s="131"/>
      <c r="E592" s="132"/>
      <c r="F592" s="132"/>
      <c r="G592" s="133">
        <f>SUM(G554:G591)</f>
        <v>0</v>
      </c>
      <c r="H592" s="134"/>
      <c r="I592" s="135">
        <f>SUM(I554:I591)</f>
        <v>0.023869999999991134</v>
      </c>
      <c r="J592" s="136"/>
      <c r="K592" s="135">
        <f>SUM(K554:K591)</f>
        <v>0</v>
      </c>
      <c r="O592" s="107"/>
      <c r="X592" s="137">
        <f>K592</f>
        <v>0</v>
      </c>
      <c r="Y592" s="137">
        <f>I592</f>
        <v>0.023869999999991134</v>
      </c>
      <c r="Z592" s="138">
        <f>G592</f>
        <v>0</v>
      </c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39"/>
      <c r="BB592" s="139"/>
      <c r="BC592" s="139"/>
      <c r="BD592" s="139"/>
      <c r="BE592" s="139"/>
      <c r="BF592" s="139"/>
      <c r="BG592" s="117"/>
      <c r="BH592" s="117"/>
      <c r="BI592" s="117"/>
      <c r="BJ592" s="117"/>
      <c r="BK592" s="117"/>
    </row>
    <row r="593" spans="1:15" ht="14.25" customHeight="1">
      <c r="A593" s="97" t="s">
        <v>422</v>
      </c>
      <c r="B593" s="98" t="s">
        <v>623</v>
      </c>
      <c r="C593" s="99" t="s">
        <v>624</v>
      </c>
      <c r="D593" s="100"/>
      <c r="E593" s="101"/>
      <c r="F593" s="101"/>
      <c r="G593" s="102"/>
      <c r="H593" s="103"/>
      <c r="I593" s="104"/>
      <c r="J593" s="105"/>
      <c r="K593" s="106"/>
      <c r="O593" s="107"/>
    </row>
    <row r="594" spans="1:104" ht="12.75">
      <c r="A594" s="108">
        <v>124</v>
      </c>
      <c r="B594" s="109" t="s">
        <v>63</v>
      </c>
      <c r="C594" s="110" t="s">
        <v>64</v>
      </c>
      <c r="D594" s="111" t="s">
        <v>645</v>
      </c>
      <c r="E594" s="112">
        <v>1</v>
      </c>
      <c r="F594" s="113"/>
      <c r="G594" s="114">
        <f>E594*F594</f>
        <v>0</v>
      </c>
      <c r="H594" s="115">
        <v>0</v>
      </c>
      <c r="I594" s="116">
        <f>E594*H594</f>
        <v>0</v>
      </c>
      <c r="J594" s="115"/>
      <c r="K594" s="116">
        <f>E594*J594</f>
        <v>0</v>
      </c>
      <c r="O594" s="107"/>
      <c r="Z594" s="117"/>
      <c r="AA594" s="117">
        <v>12</v>
      </c>
      <c r="AB594" s="117">
        <v>0</v>
      </c>
      <c r="AC594" s="117">
        <v>32</v>
      </c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CA594" s="117">
        <v>12</v>
      </c>
      <c r="CB594" s="117">
        <v>0</v>
      </c>
      <c r="CZ594" s="70">
        <v>2</v>
      </c>
    </row>
    <row r="595" spans="1:63" ht="12.75">
      <c r="A595" s="118"/>
      <c r="B595" s="119"/>
      <c r="C595" s="190" t="s">
        <v>65</v>
      </c>
      <c r="D595" s="191"/>
      <c r="E595" s="191"/>
      <c r="F595" s="191"/>
      <c r="G595" s="192"/>
      <c r="I595" s="120"/>
      <c r="K595" s="120"/>
      <c r="L595" s="121" t="s">
        <v>65</v>
      </c>
      <c r="O595" s="10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</row>
    <row r="596" spans="1:104" ht="12.75">
      <c r="A596" s="108">
        <v>125</v>
      </c>
      <c r="B596" s="109" t="s">
        <v>66</v>
      </c>
      <c r="C596" s="110" t="s">
        <v>67</v>
      </c>
      <c r="D596" s="111" t="s">
        <v>645</v>
      </c>
      <c r="E596" s="112">
        <v>1</v>
      </c>
      <c r="F596" s="113"/>
      <c r="G596" s="114">
        <f>E596*F596</f>
        <v>0</v>
      </c>
      <c r="H596" s="115">
        <v>0</v>
      </c>
      <c r="I596" s="116">
        <f>E596*H596</f>
        <v>0</v>
      </c>
      <c r="J596" s="115"/>
      <c r="K596" s="116">
        <f>E596*J596</f>
        <v>0</v>
      </c>
      <c r="O596" s="107"/>
      <c r="Z596" s="117"/>
      <c r="AA596" s="117">
        <v>12</v>
      </c>
      <c r="AB596" s="117">
        <v>0</v>
      </c>
      <c r="AC596" s="117">
        <v>33</v>
      </c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CA596" s="117">
        <v>12</v>
      </c>
      <c r="CB596" s="117">
        <v>0</v>
      </c>
      <c r="CZ596" s="70">
        <v>2</v>
      </c>
    </row>
    <row r="597" spans="1:63" ht="12.75">
      <c r="A597" s="118"/>
      <c r="B597" s="119"/>
      <c r="C597" s="190" t="s">
        <v>65</v>
      </c>
      <c r="D597" s="191"/>
      <c r="E597" s="191"/>
      <c r="F597" s="191"/>
      <c r="G597" s="192"/>
      <c r="I597" s="120"/>
      <c r="K597" s="120"/>
      <c r="L597" s="121" t="s">
        <v>65</v>
      </c>
      <c r="O597" s="10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</row>
    <row r="598" spans="1:63" ht="12.75">
      <c r="A598" s="128" t="s">
        <v>427</v>
      </c>
      <c r="B598" s="129" t="s">
        <v>623</v>
      </c>
      <c r="C598" s="130" t="s">
        <v>624</v>
      </c>
      <c r="D598" s="131"/>
      <c r="E598" s="132"/>
      <c r="F598" s="132"/>
      <c r="G598" s="133">
        <f>SUM(G593:G597)</f>
        <v>0</v>
      </c>
      <c r="H598" s="134"/>
      <c r="I598" s="135">
        <f>SUM(I593:I597)</f>
        <v>0</v>
      </c>
      <c r="J598" s="136"/>
      <c r="K598" s="135">
        <f>SUM(K593:K597)</f>
        <v>0</v>
      </c>
      <c r="O598" s="107"/>
      <c r="X598" s="137">
        <f>K598</f>
        <v>0</v>
      </c>
      <c r="Y598" s="137">
        <f>I598</f>
        <v>0</v>
      </c>
      <c r="Z598" s="138">
        <f>G598</f>
        <v>0</v>
      </c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39"/>
      <c r="BB598" s="139"/>
      <c r="BC598" s="139"/>
      <c r="BD598" s="139"/>
      <c r="BE598" s="139"/>
      <c r="BF598" s="139"/>
      <c r="BG598" s="117"/>
      <c r="BH598" s="117"/>
      <c r="BI598" s="117"/>
      <c r="BJ598" s="117"/>
      <c r="BK598" s="117"/>
    </row>
    <row r="599" spans="1:15" ht="14.25" customHeight="1">
      <c r="A599" s="97" t="s">
        <v>422</v>
      </c>
      <c r="B599" s="98" t="s">
        <v>648</v>
      </c>
      <c r="C599" s="99" t="s">
        <v>649</v>
      </c>
      <c r="D599" s="100"/>
      <c r="E599" s="101"/>
      <c r="F599" s="101"/>
      <c r="G599" s="102"/>
      <c r="H599" s="103"/>
      <c r="I599" s="104"/>
      <c r="J599" s="105"/>
      <c r="K599" s="106"/>
      <c r="O599" s="107"/>
    </row>
    <row r="600" spans="1:104" ht="12.75">
      <c r="A600" s="108">
        <v>126</v>
      </c>
      <c r="B600" s="109" t="s">
        <v>68</v>
      </c>
      <c r="C600" s="110" t="s">
        <v>69</v>
      </c>
      <c r="D600" s="111" t="s">
        <v>555</v>
      </c>
      <c r="E600" s="112">
        <v>1</v>
      </c>
      <c r="F600" s="113"/>
      <c r="G600" s="114">
        <f>E600*F600</f>
        <v>0</v>
      </c>
      <c r="H600" s="115">
        <v>0</v>
      </c>
      <c r="I600" s="116">
        <f>E600*H600</f>
        <v>0</v>
      </c>
      <c r="J600" s="115">
        <v>0</v>
      </c>
      <c r="K600" s="116">
        <f>E600*J600</f>
        <v>0</v>
      </c>
      <c r="O600" s="107"/>
      <c r="Z600" s="117"/>
      <c r="AA600" s="117">
        <v>1</v>
      </c>
      <c r="AB600" s="117">
        <v>7</v>
      </c>
      <c r="AC600" s="117">
        <v>7</v>
      </c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CA600" s="117">
        <v>1</v>
      </c>
      <c r="CB600" s="117">
        <v>7</v>
      </c>
      <c r="CZ600" s="70">
        <v>2</v>
      </c>
    </row>
    <row r="601" spans="1:63" ht="12.75">
      <c r="A601" s="118"/>
      <c r="B601" s="119"/>
      <c r="C601" s="187" t="s">
        <v>70</v>
      </c>
      <c r="D601" s="188"/>
      <c r="E601" s="122">
        <v>1</v>
      </c>
      <c r="F601" s="123"/>
      <c r="G601" s="124"/>
      <c r="H601" s="125"/>
      <c r="I601" s="120"/>
      <c r="J601" s="126"/>
      <c r="K601" s="120"/>
      <c r="M601" s="121" t="s">
        <v>70</v>
      </c>
      <c r="O601" s="10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27" t="str">
        <f>C600</f>
        <v>Montáž žaluzie čtyřhranné do 0,15 m2</v>
      </c>
      <c r="BE601" s="117"/>
      <c r="BF601" s="117"/>
      <c r="BG601" s="117"/>
      <c r="BH601" s="117"/>
      <c r="BI601" s="117"/>
      <c r="BJ601" s="117"/>
      <c r="BK601" s="117"/>
    </row>
    <row r="602" spans="1:104" ht="12.75">
      <c r="A602" s="108">
        <v>127</v>
      </c>
      <c r="B602" s="109" t="s">
        <v>71</v>
      </c>
      <c r="C602" s="110" t="s">
        <v>72</v>
      </c>
      <c r="D602" s="111" t="s">
        <v>555</v>
      </c>
      <c r="E602" s="112">
        <v>6</v>
      </c>
      <c r="F602" s="113"/>
      <c r="G602" s="114">
        <f>E602*F602</f>
        <v>0</v>
      </c>
      <c r="H602" s="115">
        <v>0</v>
      </c>
      <c r="I602" s="116">
        <f>E602*H602</f>
        <v>0</v>
      </c>
      <c r="J602" s="115">
        <v>0</v>
      </c>
      <c r="K602" s="116">
        <f>E602*J602</f>
        <v>0</v>
      </c>
      <c r="O602" s="107"/>
      <c r="Z602" s="117"/>
      <c r="AA602" s="117">
        <v>1</v>
      </c>
      <c r="AB602" s="117">
        <v>7</v>
      </c>
      <c r="AC602" s="117">
        <v>7</v>
      </c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CA602" s="117">
        <v>1</v>
      </c>
      <c r="CB602" s="117">
        <v>7</v>
      </c>
      <c r="CZ602" s="70">
        <v>2</v>
      </c>
    </row>
    <row r="603" spans="1:63" ht="12.75">
      <c r="A603" s="118"/>
      <c r="B603" s="119"/>
      <c r="C603" s="187" t="s">
        <v>73</v>
      </c>
      <c r="D603" s="188"/>
      <c r="E603" s="122">
        <v>4</v>
      </c>
      <c r="F603" s="123"/>
      <c r="G603" s="124"/>
      <c r="H603" s="125"/>
      <c r="I603" s="120"/>
      <c r="J603" s="126"/>
      <c r="K603" s="120"/>
      <c r="M603" s="121" t="s">
        <v>73</v>
      </c>
      <c r="O603" s="10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27" t="str">
        <f>C602</f>
        <v>Oprava okování větracích křídel světlíků</v>
      </c>
      <c r="BE603" s="117"/>
      <c r="BF603" s="117"/>
      <c r="BG603" s="117"/>
      <c r="BH603" s="117"/>
      <c r="BI603" s="117"/>
      <c r="BJ603" s="117"/>
      <c r="BK603" s="117"/>
    </row>
    <row r="604" spans="1:63" ht="12.75">
      <c r="A604" s="118"/>
      <c r="B604" s="119"/>
      <c r="C604" s="187" t="s">
        <v>74</v>
      </c>
      <c r="D604" s="188"/>
      <c r="E604" s="122">
        <v>2</v>
      </c>
      <c r="F604" s="123"/>
      <c r="G604" s="124"/>
      <c r="H604" s="125"/>
      <c r="I604" s="120"/>
      <c r="J604" s="126"/>
      <c r="K604" s="120"/>
      <c r="M604" s="121" t="s">
        <v>74</v>
      </c>
      <c r="O604" s="10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27" t="str">
        <f>C603</f>
        <v>Z01:2*2</v>
      </c>
      <c r="BE604" s="117"/>
      <c r="BF604" s="117"/>
      <c r="BG604" s="117"/>
      <c r="BH604" s="117"/>
      <c r="BI604" s="117"/>
      <c r="BJ604" s="117"/>
      <c r="BK604" s="117"/>
    </row>
    <row r="605" spans="1:104" ht="12.75">
      <c r="A605" s="108">
        <v>128</v>
      </c>
      <c r="B605" s="109" t="s">
        <v>75</v>
      </c>
      <c r="C605" s="110" t="s">
        <v>76</v>
      </c>
      <c r="D605" s="111" t="s">
        <v>908</v>
      </c>
      <c r="E605" s="112">
        <v>3.9</v>
      </c>
      <c r="F605" s="113"/>
      <c r="G605" s="114">
        <f>E605*F605</f>
        <v>0</v>
      </c>
      <c r="H605" s="115">
        <v>6.00000000000045E-05</v>
      </c>
      <c r="I605" s="116">
        <f>E605*H605</f>
        <v>0.00023400000000001756</v>
      </c>
      <c r="J605" s="115">
        <v>0</v>
      </c>
      <c r="K605" s="116">
        <f>E605*J605</f>
        <v>0</v>
      </c>
      <c r="O605" s="107"/>
      <c r="Z605" s="117"/>
      <c r="AA605" s="117">
        <v>1</v>
      </c>
      <c r="AB605" s="117">
        <v>7</v>
      </c>
      <c r="AC605" s="117">
        <v>7</v>
      </c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CA605" s="117">
        <v>1</v>
      </c>
      <c r="CB605" s="117">
        <v>7</v>
      </c>
      <c r="CZ605" s="70">
        <v>2</v>
      </c>
    </row>
    <row r="606" spans="1:63" ht="12.75">
      <c r="A606" s="118"/>
      <c r="B606" s="119"/>
      <c r="C606" s="187" t="s">
        <v>77</v>
      </c>
      <c r="D606" s="188"/>
      <c r="E606" s="122">
        <v>3.9</v>
      </c>
      <c r="F606" s="123"/>
      <c r="G606" s="124"/>
      <c r="H606" s="125"/>
      <c r="I606" s="120"/>
      <c r="J606" s="126"/>
      <c r="K606" s="120"/>
      <c r="M606" s="121" t="s">
        <v>77</v>
      </c>
      <c r="O606" s="10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27" t="str">
        <f>C605</f>
        <v>Výroba a montáž kov. atypických konstr. do 5 kg</v>
      </c>
      <c r="BE606" s="117"/>
      <c r="BF606" s="117"/>
      <c r="BG606" s="117"/>
      <c r="BH606" s="117"/>
      <c r="BI606" s="117"/>
      <c r="BJ606" s="117"/>
      <c r="BK606" s="117"/>
    </row>
    <row r="607" spans="1:104" ht="12.75">
      <c r="A607" s="108">
        <v>129</v>
      </c>
      <c r="B607" s="109" t="s">
        <v>78</v>
      </c>
      <c r="C607" s="110" t="s">
        <v>79</v>
      </c>
      <c r="D607" s="111" t="s">
        <v>908</v>
      </c>
      <c r="E607" s="112">
        <v>23</v>
      </c>
      <c r="F607" s="113"/>
      <c r="G607" s="114">
        <f>E607*F607</f>
        <v>0</v>
      </c>
      <c r="H607" s="115">
        <v>4.99999999999945E-05</v>
      </c>
      <c r="I607" s="116">
        <f>E607*H607</f>
        <v>0.0011499999999998736</v>
      </c>
      <c r="J607" s="115">
        <v>-0.000999999999999446</v>
      </c>
      <c r="K607" s="116">
        <f>E607*J607</f>
        <v>-0.022999999999987256</v>
      </c>
      <c r="O607" s="107"/>
      <c r="Z607" s="117"/>
      <c r="AA607" s="117">
        <v>1</v>
      </c>
      <c r="AB607" s="117">
        <v>7</v>
      </c>
      <c r="AC607" s="117">
        <v>7</v>
      </c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CA607" s="117">
        <v>1</v>
      </c>
      <c r="CB607" s="117">
        <v>7</v>
      </c>
      <c r="CZ607" s="70">
        <v>2</v>
      </c>
    </row>
    <row r="608" spans="1:63" ht="12.75">
      <c r="A608" s="118"/>
      <c r="B608" s="119"/>
      <c r="C608" s="187" t="s">
        <v>80</v>
      </c>
      <c r="D608" s="188"/>
      <c r="E608" s="122">
        <v>0</v>
      </c>
      <c r="F608" s="123"/>
      <c r="G608" s="124"/>
      <c r="H608" s="125"/>
      <c r="I608" s="120"/>
      <c r="J608" s="126"/>
      <c r="K608" s="120"/>
      <c r="M608" s="121" t="s">
        <v>80</v>
      </c>
      <c r="O608" s="10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27" t="str">
        <f>C607</f>
        <v>Demontáž atypických ocelových konstr. do 50 kg</v>
      </c>
      <c r="BE608" s="117"/>
      <c r="BF608" s="117"/>
      <c r="BG608" s="117"/>
      <c r="BH608" s="117"/>
      <c r="BI608" s="117"/>
      <c r="BJ608" s="117"/>
      <c r="BK608" s="117"/>
    </row>
    <row r="609" spans="1:63" ht="12.75">
      <c r="A609" s="118"/>
      <c r="B609" s="119"/>
      <c r="C609" s="187" t="s">
        <v>81</v>
      </c>
      <c r="D609" s="188"/>
      <c r="E609" s="122">
        <v>20</v>
      </c>
      <c r="F609" s="123"/>
      <c r="G609" s="124"/>
      <c r="H609" s="125"/>
      <c r="I609" s="120"/>
      <c r="J609" s="126"/>
      <c r="K609" s="120"/>
      <c r="M609" s="121" t="s">
        <v>81</v>
      </c>
      <c r="O609" s="10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27" t="str">
        <f>C608</f>
        <v>ŽEBŘÍK:</v>
      </c>
      <c r="BE609" s="117"/>
      <c r="BF609" s="117"/>
      <c r="BG609" s="117"/>
      <c r="BH609" s="117"/>
      <c r="BI609" s="117"/>
      <c r="BJ609" s="117"/>
      <c r="BK609" s="117"/>
    </row>
    <row r="610" spans="1:63" ht="12.75">
      <c r="A610" s="118"/>
      <c r="B610" s="119"/>
      <c r="C610" s="187" t="s">
        <v>82</v>
      </c>
      <c r="D610" s="188"/>
      <c r="E610" s="122">
        <v>0</v>
      </c>
      <c r="F610" s="123"/>
      <c r="G610" s="124"/>
      <c r="H610" s="125"/>
      <c r="I610" s="120"/>
      <c r="J610" s="126"/>
      <c r="K610" s="120"/>
      <c r="M610" s="121" t="s">
        <v>82</v>
      </c>
      <c r="O610" s="10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27" t="str">
        <f>C609</f>
        <v>m.č. 006:20</v>
      </c>
      <c r="BE610" s="117"/>
      <c r="BF610" s="117"/>
      <c r="BG610" s="117"/>
      <c r="BH610" s="117"/>
      <c r="BI610" s="117"/>
      <c r="BJ610" s="117"/>
      <c r="BK610" s="117"/>
    </row>
    <row r="611" spans="1:63" ht="12.75">
      <c r="A611" s="118"/>
      <c r="B611" s="119"/>
      <c r="C611" s="187" t="s">
        <v>83</v>
      </c>
      <c r="D611" s="188"/>
      <c r="E611" s="122">
        <v>3</v>
      </c>
      <c r="F611" s="123"/>
      <c r="G611" s="124"/>
      <c r="H611" s="125"/>
      <c r="I611" s="120"/>
      <c r="J611" s="126"/>
      <c r="K611" s="120"/>
      <c r="M611" s="121" t="s">
        <v>83</v>
      </c>
      <c r="O611" s="10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27" t="str">
        <f>C610</f>
        <v>MŘÍŽKA:</v>
      </c>
      <c r="BE611" s="117"/>
      <c r="BF611" s="117"/>
      <c r="BG611" s="117"/>
      <c r="BH611" s="117"/>
      <c r="BI611" s="117"/>
      <c r="BJ611" s="117"/>
      <c r="BK611" s="117"/>
    </row>
    <row r="612" spans="1:104" ht="12.75">
      <c r="A612" s="108">
        <v>130</v>
      </c>
      <c r="B612" s="109" t="s">
        <v>84</v>
      </c>
      <c r="C612" s="110" t="s">
        <v>85</v>
      </c>
      <c r="D612" s="111" t="s">
        <v>532</v>
      </c>
      <c r="E612" s="112">
        <v>0.0025</v>
      </c>
      <c r="F612" s="113"/>
      <c r="G612" s="114">
        <f>E612*F612</f>
        <v>0</v>
      </c>
      <c r="H612" s="115">
        <v>1</v>
      </c>
      <c r="I612" s="116">
        <f>E612*H612</f>
        <v>0.0025</v>
      </c>
      <c r="J612" s="115"/>
      <c r="K612" s="116">
        <f>E612*J612</f>
        <v>0</v>
      </c>
      <c r="O612" s="107"/>
      <c r="Z612" s="117"/>
      <c r="AA612" s="117">
        <v>3</v>
      </c>
      <c r="AB612" s="117">
        <v>1</v>
      </c>
      <c r="AC612" s="117" t="s">
        <v>84</v>
      </c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CA612" s="117">
        <v>3</v>
      </c>
      <c r="CB612" s="117">
        <v>1</v>
      </c>
      <c r="CZ612" s="70">
        <v>2</v>
      </c>
    </row>
    <row r="613" spans="1:63" ht="12.75">
      <c r="A613" s="118"/>
      <c r="B613" s="119"/>
      <c r="C613" s="187" t="s">
        <v>86</v>
      </c>
      <c r="D613" s="188"/>
      <c r="E613" s="122">
        <v>0.0025</v>
      </c>
      <c r="F613" s="123"/>
      <c r="G613" s="124"/>
      <c r="H613" s="125"/>
      <c r="I613" s="120"/>
      <c r="J613" s="126"/>
      <c r="K613" s="120"/>
      <c r="M613" s="121" t="s">
        <v>86</v>
      </c>
      <c r="O613" s="10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27" t="str">
        <f>C612</f>
        <v>Ocel pásová jakost S235  50x5,0 mm</v>
      </c>
      <c r="BE613" s="117"/>
      <c r="BF613" s="117"/>
      <c r="BG613" s="117"/>
      <c r="BH613" s="117"/>
      <c r="BI613" s="117"/>
      <c r="BJ613" s="117"/>
      <c r="BK613" s="117"/>
    </row>
    <row r="614" spans="1:104" ht="12.75">
      <c r="A614" s="108">
        <v>131</v>
      </c>
      <c r="B614" s="109" t="s">
        <v>87</v>
      </c>
      <c r="C614" s="110" t="s">
        <v>88</v>
      </c>
      <c r="D614" s="111" t="s">
        <v>532</v>
      </c>
      <c r="E614" s="112">
        <v>0.0014</v>
      </c>
      <c r="F614" s="113"/>
      <c r="G614" s="114">
        <f>E614*F614</f>
        <v>0</v>
      </c>
      <c r="H614" s="115">
        <v>1</v>
      </c>
      <c r="I614" s="116">
        <f>E614*H614</f>
        <v>0.0014</v>
      </c>
      <c r="J614" s="115"/>
      <c r="K614" s="116">
        <f>E614*J614</f>
        <v>0</v>
      </c>
      <c r="O614" s="107"/>
      <c r="Z614" s="117"/>
      <c r="AA614" s="117">
        <v>3</v>
      </c>
      <c r="AB614" s="117">
        <v>7</v>
      </c>
      <c r="AC614" s="117">
        <v>15574037</v>
      </c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CA614" s="117">
        <v>3</v>
      </c>
      <c r="CB614" s="117">
        <v>7</v>
      </c>
      <c r="CZ614" s="70">
        <v>2</v>
      </c>
    </row>
    <row r="615" spans="1:63" ht="12.75">
      <c r="A615" s="118"/>
      <c r="B615" s="119"/>
      <c r="C615" s="187" t="s">
        <v>89</v>
      </c>
      <c r="D615" s="188"/>
      <c r="E615" s="122">
        <v>0.0014</v>
      </c>
      <c r="F615" s="123"/>
      <c r="G615" s="124"/>
      <c r="H615" s="125"/>
      <c r="I615" s="120"/>
      <c r="J615" s="126"/>
      <c r="K615" s="120"/>
      <c r="M615" s="121" t="s">
        <v>89</v>
      </c>
      <c r="O615" s="10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27" t="str">
        <f>C614</f>
        <v>Ocel tažená čtyřhranná 20x20 mm</v>
      </c>
      <c r="BE615" s="117"/>
      <c r="BF615" s="117"/>
      <c r="BG615" s="117"/>
      <c r="BH615" s="117"/>
      <c r="BI615" s="117"/>
      <c r="BJ615" s="117"/>
      <c r="BK615" s="117"/>
    </row>
    <row r="616" spans="1:104" ht="12.75">
      <c r="A616" s="108">
        <v>132</v>
      </c>
      <c r="B616" s="109" t="s">
        <v>90</v>
      </c>
      <c r="C616" s="110" t="s">
        <v>91</v>
      </c>
      <c r="D616" s="111" t="s">
        <v>818</v>
      </c>
      <c r="E616" s="112">
        <v>1</v>
      </c>
      <c r="F616" s="113"/>
      <c r="G616" s="114">
        <f>E616*F616</f>
        <v>0</v>
      </c>
      <c r="H616" s="115">
        <v>0.000399999999999956</v>
      </c>
      <c r="I616" s="116">
        <f>E616*H616</f>
        <v>0.000399999999999956</v>
      </c>
      <c r="J616" s="115"/>
      <c r="K616" s="116">
        <f>E616*J616</f>
        <v>0</v>
      </c>
      <c r="O616" s="107"/>
      <c r="Z616" s="117"/>
      <c r="AA616" s="117">
        <v>12</v>
      </c>
      <c r="AB616" s="117">
        <v>1</v>
      </c>
      <c r="AC616" s="117">
        <v>36</v>
      </c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CA616" s="117">
        <v>12</v>
      </c>
      <c r="CB616" s="117">
        <v>1</v>
      </c>
      <c r="CZ616" s="70">
        <v>2</v>
      </c>
    </row>
    <row r="617" spans="1:63" ht="12.75">
      <c r="A617" s="118"/>
      <c r="B617" s="119"/>
      <c r="C617" s="187" t="s">
        <v>70</v>
      </c>
      <c r="D617" s="188"/>
      <c r="E617" s="122">
        <v>1</v>
      </c>
      <c r="F617" s="123"/>
      <c r="G617" s="124"/>
      <c r="H617" s="125"/>
      <c r="I617" s="120"/>
      <c r="J617" s="126"/>
      <c r="K617" s="120"/>
      <c r="M617" s="121" t="s">
        <v>70</v>
      </c>
      <c r="O617" s="10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27" t="str">
        <f>C616</f>
        <v>Drobný instalační materiál</v>
      </c>
      <c r="BE617" s="117"/>
      <c r="BF617" s="117"/>
      <c r="BG617" s="117"/>
      <c r="BH617" s="117"/>
      <c r="BI617" s="117"/>
      <c r="BJ617" s="117"/>
      <c r="BK617" s="117"/>
    </row>
    <row r="618" spans="1:104" ht="12.75">
      <c r="A618" s="108">
        <v>133</v>
      </c>
      <c r="B618" s="109" t="s">
        <v>92</v>
      </c>
      <c r="C618" s="110" t="s">
        <v>93</v>
      </c>
      <c r="D618" s="111" t="s">
        <v>555</v>
      </c>
      <c r="E618" s="112">
        <v>1</v>
      </c>
      <c r="F618" s="113"/>
      <c r="G618" s="114">
        <f>E618*F618</f>
        <v>0</v>
      </c>
      <c r="H618" s="115">
        <v>0.000199999999999978</v>
      </c>
      <c r="I618" s="116">
        <f>E618*H618</f>
        <v>0.000199999999999978</v>
      </c>
      <c r="J618" s="115"/>
      <c r="K618" s="116">
        <f>E618*J618</f>
        <v>0</v>
      </c>
      <c r="O618" s="107"/>
      <c r="Z618" s="117"/>
      <c r="AA618" s="117">
        <v>12</v>
      </c>
      <c r="AB618" s="117">
        <v>1</v>
      </c>
      <c r="AC618" s="117">
        <v>37</v>
      </c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CA618" s="117">
        <v>12</v>
      </c>
      <c r="CB618" s="117">
        <v>1</v>
      </c>
      <c r="CZ618" s="70">
        <v>2</v>
      </c>
    </row>
    <row r="619" spans="1:63" ht="12.75">
      <c r="A619" s="118"/>
      <c r="B619" s="119"/>
      <c r="C619" s="187" t="s">
        <v>70</v>
      </c>
      <c r="D619" s="188"/>
      <c r="E619" s="122">
        <v>1</v>
      </c>
      <c r="F619" s="123"/>
      <c r="G619" s="124"/>
      <c r="H619" s="125"/>
      <c r="I619" s="120"/>
      <c r="J619" s="126"/>
      <c r="K619" s="120"/>
      <c r="M619" s="121" t="s">
        <v>70</v>
      </c>
      <c r="O619" s="10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27" t="str">
        <f>C618</f>
        <v>Žaluzie plechová okno 50x15 cm, ovl. táhlo</v>
      </c>
      <c r="BE619" s="117"/>
      <c r="BF619" s="117"/>
      <c r="BG619" s="117"/>
      <c r="BH619" s="117"/>
      <c r="BI619" s="117"/>
      <c r="BJ619" s="117"/>
      <c r="BK619" s="117"/>
    </row>
    <row r="620" spans="1:104" ht="12.75">
      <c r="A620" s="108">
        <v>134</v>
      </c>
      <c r="B620" s="109" t="s">
        <v>668</v>
      </c>
      <c r="C620" s="110" t="s">
        <v>669</v>
      </c>
      <c r="D620" s="111" t="s">
        <v>532</v>
      </c>
      <c r="E620" s="112">
        <v>0.00588399999999983</v>
      </c>
      <c r="F620" s="113"/>
      <c r="G620" s="114">
        <f>E620*F620</f>
        <v>0</v>
      </c>
      <c r="H620" s="115">
        <v>0</v>
      </c>
      <c r="I620" s="116">
        <f>E620*H620</f>
        <v>0</v>
      </c>
      <c r="J620" s="115"/>
      <c r="K620" s="116">
        <f>E620*J620</f>
        <v>0</v>
      </c>
      <c r="O620" s="107"/>
      <c r="Z620" s="117"/>
      <c r="AA620" s="117">
        <v>7</v>
      </c>
      <c r="AB620" s="117">
        <v>1001</v>
      </c>
      <c r="AC620" s="117">
        <v>5</v>
      </c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CA620" s="117">
        <v>7</v>
      </c>
      <c r="CB620" s="117">
        <v>1001</v>
      </c>
      <c r="CZ620" s="70">
        <v>2</v>
      </c>
    </row>
    <row r="621" spans="1:63" ht="12.75">
      <c r="A621" s="128" t="s">
        <v>427</v>
      </c>
      <c r="B621" s="129" t="s">
        <v>648</v>
      </c>
      <c r="C621" s="130" t="s">
        <v>649</v>
      </c>
      <c r="D621" s="131"/>
      <c r="E621" s="132"/>
      <c r="F621" s="132"/>
      <c r="G621" s="133">
        <f>SUM(G599:G620)</f>
        <v>0</v>
      </c>
      <c r="H621" s="134"/>
      <c r="I621" s="135">
        <f>SUM(I599:I620)</f>
        <v>0.005883999999999825</v>
      </c>
      <c r="J621" s="136"/>
      <c r="K621" s="135">
        <f>SUM(K599:K620)</f>
        <v>-0.022999999999987256</v>
      </c>
      <c r="O621" s="107"/>
      <c r="X621" s="137">
        <f>K621</f>
        <v>-0.022999999999987256</v>
      </c>
      <c r="Y621" s="137">
        <f>I621</f>
        <v>0.005883999999999825</v>
      </c>
      <c r="Z621" s="138">
        <f>G621</f>
        <v>0</v>
      </c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39"/>
      <c r="BB621" s="139"/>
      <c r="BC621" s="139"/>
      <c r="BD621" s="139"/>
      <c r="BE621" s="139"/>
      <c r="BF621" s="139"/>
      <c r="BG621" s="117"/>
      <c r="BH621" s="117"/>
      <c r="BI621" s="117"/>
      <c r="BJ621" s="117"/>
      <c r="BK621" s="117"/>
    </row>
    <row r="622" spans="1:15" ht="14.25" customHeight="1">
      <c r="A622" s="97" t="s">
        <v>422</v>
      </c>
      <c r="B622" s="98" t="s">
        <v>94</v>
      </c>
      <c r="C622" s="99" t="s">
        <v>95</v>
      </c>
      <c r="D622" s="100"/>
      <c r="E622" s="101"/>
      <c r="F622" s="101"/>
      <c r="G622" s="102"/>
      <c r="H622" s="103"/>
      <c r="I622" s="104"/>
      <c r="J622" s="105"/>
      <c r="K622" s="106"/>
      <c r="O622" s="107"/>
    </row>
    <row r="623" spans="1:104" ht="12.75">
      <c r="A623" s="108">
        <v>135</v>
      </c>
      <c r="B623" s="109" t="s">
        <v>96</v>
      </c>
      <c r="C623" s="110" t="s">
        <v>97</v>
      </c>
      <c r="D623" s="111" t="s">
        <v>426</v>
      </c>
      <c r="E623" s="112">
        <v>11.0928</v>
      </c>
      <c r="F623" s="113"/>
      <c r="G623" s="114">
        <f>E623*F623</f>
        <v>0</v>
      </c>
      <c r="H623" s="115">
        <v>0</v>
      </c>
      <c r="I623" s="116">
        <f>E623*H623</f>
        <v>0</v>
      </c>
      <c r="J623" s="115">
        <v>0</v>
      </c>
      <c r="K623" s="116">
        <f>E623*J623</f>
        <v>0</v>
      </c>
      <c r="O623" s="107"/>
      <c r="Z623" s="117"/>
      <c r="AA623" s="117">
        <v>1</v>
      </c>
      <c r="AB623" s="117">
        <v>1</v>
      </c>
      <c r="AC623" s="117">
        <v>1</v>
      </c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CA623" s="117">
        <v>1</v>
      </c>
      <c r="CB623" s="117">
        <v>1</v>
      </c>
      <c r="CZ623" s="70">
        <v>2</v>
      </c>
    </row>
    <row r="624" spans="1:104" ht="12.75">
      <c r="A624" s="108">
        <v>136</v>
      </c>
      <c r="B624" s="109" t="s">
        <v>98</v>
      </c>
      <c r="C624" s="110" t="s">
        <v>99</v>
      </c>
      <c r="D624" s="111" t="s">
        <v>426</v>
      </c>
      <c r="E624" s="112">
        <v>11.0928</v>
      </c>
      <c r="F624" s="113"/>
      <c r="G624" s="114">
        <f>E624*F624</f>
        <v>0</v>
      </c>
      <c r="H624" s="115">
        <v>0.0310100000000091</v>
      </c>
      <c r="I624" s="116">
        <f>E624*H624</f>
        <v>0.34398772800010097</v>
      </c>
      <c r="J624" s="115">
        <v>0</v>
      </c>
      <c r="K624" s="116">
        <f>E624*J624</f>
        <v>0</v>
      </c>
      <c r="O624" s="107"/>
      <c r="Z624" s="117"/>
      <c r="AA624" s="117">
        <v>1</v>
      </c>
      <c r="AB624" s="117">
        <v>7</v>
      </c>
      <c r="AC624" s="117">
        <v>7</v>
      </c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CA624" s="117">
        <v>1</v>
      </c>
      <c r="CB624" s="117">
        <v>7</v>
      </c>
      <c r="CZ624" s="70">
        <v>2</v>
      </c>
    </row>
    <row r="625" spans="1:63" ht="12.75">
      <c r="A625" s="118"/>
      <c r="B625" s="119"/>
      <c r="C625" s="187" t="s">
        <v>587</v>
      </c>
      <c r="D625" s="188"/>
      <c r="E625" s="122">
        <v>0</v>
      </c>
      <c r="F625" s="123"/>
      <c r="G625" s="124"/>
      <c r="H625" s="125"/>
      <c r="I625" s="120"/>
      <c r="J625" s="126"/>
      <c r="K625" s="120"/>
      <c r="M625" s="121" t="s">
        <v>587</v>
      </c>
      <c r="O625" s="10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27" t="str">
        <f>C624</f>
        <v>Obklad stěn kamen. měkkým, rovným tl. 2,5 a 3 cm</v>
      </c>
      <c r="BE625" s="117"/>
      <c r="BF625" s="117"/>
      <c r="BG625" s="117"/>
      <c r="BH625" s="117"/>
      <c r="BI625" s="117"/>
      <c r="BJ625" s="117"/>
      <c r="BK625" s="117"/>
    </row>
    <row r="626" spans="1:63" ht="12.75">
      <c r="A626" s="118"/>
      <c r="B626" s="119"/>
      <c r="C626" s="187" t="s">
        <v>588</v>
      </c>
      <c r="D626" s="188"/>
      <c r="E626" s="122">
        <v>11.0928</v>
      </c>
      <c r="F626" s="123"/>
      <c r="G626" s="124"/>
      <c r="H626" s="125"/>
      <c r="I626" s="120"/>
      <c r="J626" s="126"/>
      <c r="K626" s="120"/>
      <c r="M626" s="121" t="s">
        <v>588</v>
      </c>
      <c r="O626" s="10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27" t="str">
        <f>C625</f>
        <v>ULIČNÍ FASÁDA:</v>
      </c>
      <c r="BE626" s="117"/>
      <c r="BF626" s="117"/>
      <c r="BG626" s="117"/>
      <c r="BH626" s="117"/>
      <c r="BI626" s="117"/>
      <c r="BJ626" s="117"/>
      <c r="BK626" s="117"/>
    </row>
    <row r="627" spans="1:104" ht="12.75">
      <c r="A627" s="108">
        <v>137</v>
      </c>
      <c r="B627" s="109" t="s">
        <v>100</v>
      </c>
      <c r="C627" s="110" t="s">
        <v>101</v>
      </c>
      <c r="D627" s="111" t="s">
        <v>532</v>
      </c>
      <c r="E627" s="112">
        <v>0.343987728000101</v>
      </c>
      <c r="F627" s="113"/>
      <c r="G627" s="114">
        <f>E627*F627</f>
        <v>0</v>
      </c>
      <c r="H627" s="115">
        <v>0</v>
      </c>
      <c r="I627" s="116">
        <f>E627*H627</f>
        <v>0</v>
      </c>
      <c r="J627" s="115"/>
      <c r="K627" s="116">
        <f>E627*J627</f>
        <v>0</v>
      </c>
      <c r="O627" s="107"/>
      <c r="Z627" s="117"/>
      <c r="AA627" s="117">
        <v>7</v>
      </c>
      <c r="AB627" s="117">
        <v>1001</v>
      </c>
      <c r="AC627" s="117">
        <v>5</v>
      </c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CA627" s="117">
        <v>7</v>
      </c>
      <c r="CB627" s="117">
        <v>1001</v>
      </c>
      <c r="CZ627" s="70">
        <v>2</v>
      </c>
    </row>
    <row r="628" spans="1:63" ht="12.75">
      <c r="A628" s="128" t="s">
        <v>427</v>
      </c>
      <c r="B628" s="129" t="s">
        <v>94</v>
      </c>
      <c r="C628" s="130" t="s">
        <v>95</v>
      </c>
      <c r="D628" s="131"/>
      <c r="E628" s="132"/>
      <c r="F628" s="132"/>
      <c r="G628" s="133">
        <f>SUM(G622:G627)</f>
        <v>0</v>
      </c>
      <c r="H628" s="134"/>
      <c r="I628" s="135">
        <f>SUM(I622:I627)</f>
        <v>0.34398772800010097</v>
      </c>
      <c r="J628" s="136"/>
      <c r="K628" s="135">
        <f>SUM(K622:K627)</f>
        <v>0</v>
      </c>
      <c r="O628" s="107"/>
      <c r="X628" s="137">
        <f>K628</f>
        <v>0</v>
      </c>
      <c r="Y628" s="137">
        <f>I628</f>
        <v>0.34398772800010097</v>
      </c>
      <c r="Z628" s="138">
        <f>G628</f>
        <v>0</v>
      </c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39"/>
      <c r="BB628" s="139"/>
      <c r="BC628" s="139"/>
      <c r="BD628" s="139"/>
      <c r="BE628" s="139"/>
      <c r="BF628" s="139"/>
      <c r="BG628" s="117"/>
      <c r="BH628" s="117"/>
      <c r="BI628" s="117"/>
      <c r="BJ628" s="117"/>
      <c r="BK628" s="117"/>
    </row>
    <row r="629" spans="1:15" ht="14.25" customHeight="1">
      <c r="A629" s="97" t="s">
        <v>422</v>
      </c>
      <c r="B629" s="98" t="s">
        <v>102</v>
      </c>
      <c r="C629" s="99" t="s">
        <v>103</v>
      </c>
      <c r="D629" s="100"/>
      <c r="E629" s="101"/>
      <c r="F629" s="101"/>
      <c r="G629" s="102"/>
      <c r="H629" s="103"/>
      <c r="I629" s="104"/>
      <c r="J629" s="105"/>
      <c r="K629" s="106"/>
      <c r="O629" s="107"/>
    </row>
    <row r="630" spans="1:104" ht="12.75">
      <c r="A630" s="108">
        <v>138</v>
      </c>
      <c r="B630" s="109" t="s">
        <v>104</v>
      </c>
      <c r="C630" s="110" t="s">
        <v>105</v>
      </c>
      <c r="D630" s="111" t="s">
        <v>426</v>
      </c>
      <c r="E630" s="112">
        <v>4.2</v>
      </c>
      <c r="F630" s="113"/>
      <c r="G630" s="114">
        <f>E630*F630</f>
        <v>0</v>
      </c>
      <c r="H630" s="115">
        <v>9.99999999999612E-06</v>
      </c>
      <c r="I630" s="116">
        <f>E630*H630</f>
        <v>4.199999999998371E-05</v>
      </c>
      <c r="J630" s="115">
        <v>0</v>
      </c>
      <c r="K630" s="116">
        <f>E630*J630</f>
        <v>0</v>
      </c>
      <c r="O630" s="107"/>
      <c r="Z630" s="117"/>
      <c r="AA630" s="117">
        <v>1</v>
      </c>
      <c r="AB630" s="117">
        <v>7</v>
      </c>
      <c r="AC630" s="117">
        <v>7</v>
      </c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CA630" s="117">
        <v>1</v>
      </c>
      <c r="CB630" s="117">
        <v>7</v>
      </c>
      <c r="CZ630" s="70">
        <v>2</v>
      </c>
    </row>
    <row r="631" spans="1:63" ht="12.75">
      <c r="A631" s="118"/>
      <c r="B631" s="119"/>
      <c r="C631" s="187" t="s">
        <v>106</v>
      </c>
      <c r="D631" s="188"/>
      <c r="E631" s="122">
        <v>3</v>
      </c>
      <c r="F631" s="123"/>
      <c r="G631" s="124"/>
      <c r="H631" s="125"/>
      <c r="I631" s="120"/>
      <c r="J631" s="126"/>
      <c r="K631" s="120"/>
      <c r="M631" s="121" t="s">
        <v>106</v>
      </c>
      <c r="O631" s="10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27" t="str">
        <f>C630</f>
        <v>Odstranění nátěrů z ocel.konstrukcí oškrábáním</v>
      </c>
      <c r="BE631" s="117"/>
      <c r="BF631" s="117"/>
      <c r="BG631" s="117"/>
      <c r="BH631" s="117"/>
      <c r="BI631" s="117"/>
      <c r="BJ631" s="117"/>
      <c r="BK631" s="117"/>
    </row>
    <row r="632" spans="1:63" ht="12.75">
      <c r="A632" s="118"/>
      <c r="B632" s="119"/>
      <c r="C632" s="187" t="s">
        <v>107</v>
      </c>
      <c r="D632" s="188"/>
      <c r="E632" s="122">
        <v>1.2</v>
      </c>
      <c r="F632" s="123"/>
      <c r="G632" s="124"/>
      <c r="H632" s="125"/>
      <c r="I632" s="120"/>
      <c r="J632" s="126"/>
      <c r="K632" s="120"/>
      <c r="M632" s="121" t="s">
        <v>107</v>
      </c>
      <c r="O632" s="10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27" t="str">
        <f>C631</f>
        <v>Z01:2*1,5</v>
      </c>
      <c r="BE632" s="117"/>
      <c r="BF632" s="117"/>
      <c r="BG632" s="117"/>
      <c r="BH632" s="117"/>
      <c r="BI632" s="117"/>
      <c r="BJ632" s="117"/>
      <c r="BK632" s="117"/>
    </row>
    <row r="633" spans="1:104" ht="12.75">
      <c r="A633" s="108">
        <v>139</v>
      </c>
      <c r="B633" s="109" t="s">
        <v>108</v>
      </c>
      <c r="C633" s="110" t="s">
        <v>109</v>
      </c>
      <c r="D633" s="111" t="s">
        <v>426</v>
      </c>
      <c r="E633" s="112">
        <v>4.3075</v>
      </c>
      <c r="F633" s="113"/>
      <c r="G633" s="114">
        <f>E633*F633</f>
        <v>0</v>
      </c>
      <c r="H633" s="115">
        <v>0.000379999999999825</v>
      </c>
      <c r="I633" s="116">
        <f>E633*H633</f>
        <v>0.001636849999999246</v>
      </c>
      <c r="J633" s="115">
        <v>0</v>
      </c>
      <c r="K633" s="116">
        <f>E633*J633</f>
        <v>0</v>
      </c>
      <c r="O633" s="107"/>
      <c r="Z633" s="117"/>
      <c r="AA633" s="117">
        <v>1</v>
      </c>
      <c r="AB633" s="117">
        <v>7</v>
      </c>
      <c r="AC633" s="117">
        <v>7</v>
      </c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CA633" s="117">
        <v>1</v>
      </c>
      <c r="CB633" s="117">
        <v>7</v>
      </c>
      <c r="CZ633" s="70">
        <v>2</v>
      </c>
    </row>
    <row r="634" spans="1:63" ht="12.75">
      <c r="A634" s="118"/>
      <c r="B634" s="119"/>
      <c r="C634" s="187" t="s">
        <v>106</v>
      </c>
      <c r="D634" s="188"/>
      <c r="E634" s="122">
        <v>3</v>
      </c>
      <c r="F634" s="123"/>
      <c r="G634" s="124"/>
      <c r="H634" s="125"/>
      <c r="I634" s="120"/>
      <c r="J634" s="126"/>
      <c r="K634" s="120"/>
      <c r="M634" s="121" t="s">
        <v>106</v>
      </c>
      <c r="O634" s="10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27" t="str">
        <f>C633</f>
        <v>Nátěr syntetický OK 1x + 2x email</v>
      </c>
      <c r="BE634" s="117"/>
      <c r="BF634" s="117"/>
      <c r="BG634" s="117"/>
      <c r="BH634" s="117"/>
      <c r="BI634" s="117"/>
      <c r="BJ634" s="117"/>
      <c r="BK634" s="117"/>
    </row>
    <row r="635" spans="1:63" ht="12.75">
      <c r="A635" s="118"/>
      <c r="B635" s="119"/>
      <c r="C635" s="187" t="s">
        <v>107</v>
      </c>
      <c r="D635" s="188"/>
      <c r="E635" s="122">
        <v>1.2</v>
      </c>
      <c r="F635" s="123"/>
      <c r="G635" s="124"/>
      <c r="H635" s="125"/>
      <c r="I635" s="120"/>
      <c r="J635" s="126"/>
      <c r="K635" s="120"/>
      <c r="M635" s="121" t="s">
        <v>107</v>
      </c>
      <c r="O635" s="10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27" t="str">
        <f>C634</f>
        <v>Z01:2*1,5</v>
      </c>
      <c r="BE635" s="117"/>
      <c r="BF635" s="117"/>
      <c r="BG635" s="117"/>
      <c r="BH635" s="117"/>
      <c r="BI635" s="117"/>
      <c r="BJ635" s="117"/>
      <c r="BK635" s="117"/>
    </row>
    <row r="636" spans="1:63" ht="12.75">
      <c r="A636" s="118"/>
      <c r="B636" s="119"/>
      <c r="C636" s="187" t="s">
        <v>110</v>
      </c>
      <c r="D636" s="188"/>
      <c r="E636" s="122">
        <v>0.1075</v>
      </c>
      <c r="F636" s="123"/>
      <c r="G636" s="124"/>
      <c r="H636" s="125"/>
      <c r="I636" s="120"/>
      <c r="J636" s="126"/>
      <c r="K636" s="120"/>
      <c r="M636" s="121" t="s">
        <v>110</v>
      </c>
      <c r="O636" s="10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27" t="str">
        <f>C635</f>
        <v>Z02:1*1,2</v>
      </c>
      <c r="BE636" s="117"/>
      <c r="BF636" s="117"/>
      <c r="BG636" s="117"/>
      <c r="BH636" s="117"/>
      <c r="BI636" s="117"/>
      <c r="BJ636" s="117"/>
      <c r="BK636" s="117"/>
    </row>
    <row r="637" spans="1:104" ht="12.75">
      <c r="A637" s="108">
        <v>140</v>
      </c>
      <c r="B637" s="109" t="s">
        <v>111</v>
      </c>
      <c r="C637" s="110" t="s">
        <v>112</v>
      </c>
      <c r="D637" s="111" t="s">
        <v>426</v>
      </c>
      <c r="E637" s="112">
        <v>4.2</v>
      </c>
      <c r="F637" s="113"/>
      <c r="G637" s="114">
        <f>E637*F637</f>
        <v>0</v>
      </c>
      <c r="H637" s="115">
        <v>7.00000000000145E-05</v>
      </c>
      <c r="I637" s="116">
        <f>E637*H637</f>
        <v>0.00029400000000006087</v>
      </c>
      <c r="J637" s="115">
        <v>0</v>
      </c>
      <c r="K637" s="116">
        <f>E637*J637</f>
        <v>0</v>
      </c>
      <c r="O637" s="107"/>
      <c r="Z637" s="117"/>
      <c r="AA637" s="117">
        <v>1</v>
      </c>
      <c r="AB637" s="117">
        <v>7</v>
      </c>
      <c r="AC637" s="117">
        <v>7</v>
      </c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CA637" s="117">
        <v>1</v>
      </c>
      <c r="CB637" s="117">
        <v>7</v>
      </c>
      <c r="CZ637" s="70">
        <v>2</v>
      </c>
    </row>
    <row r="638" spans="1:63" ht="12.75">
      <c r="A638" s="118"/>
      <c r="B638" s="119"/>
      <c r="C638" s="187" t="s">
        <v>106</v>
      </c>
      <c r="D638" s="188"/>
      <c r="E638" s="122">
        <v>3</v>
      </c>
      <c r="F638" s="123"/>
      <c r="G638" s="124"/>
      <c r="H638" s="125"/>
      <c r="I638" s="120"/>
      <c r="J638" s="126"/>
      <c r="K638" s="120"/>
      <c r="M638" s="121" t="s">
        <v>106</v>
      </c>
      <c r="O638" s="10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27" t="str">
        <f>C637</f>
        <v>Odmaštění chemickými rozpouštědly</v>
      </c>
      <c r="BE638" s="117"/>
      <c r="BF638" s="117"/>
      <c r="BG638" s="117"/>
      <c r="BH638" s="117"/>
      <c r="BI638" s="117"/>
      <c r="BJ638" s="117"/>
      <c r="BK638" s="117"/>
    </row>
    <row r="639" spans="1:63" ht="12.75">
      <c r="A639" s="118"/>
      <c r="B639" s="119"/>
      <c r="C639" s="187" t="s">
        <v>107</v>
      </c>
      <c r="D639" s="188"/>
      <c r="E639" s="122">
        <v>1.2</v>
      </c>
      <c r="F639" s="123"/>
      <c r="G639" s="124"/>
      <c r="H639" s="125"/>
      <c r="I639" s="120"/>
      <c r="J639" s="126"/>
      <c r="K639" s="120"/>
      <c r="M639" s="121" t="s">
        <v>107</v>
      </c>
      <c r="O639" s="10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27" t="str">
        <f>C638</f>
        <v>Z01:2*1,5</v>
      </c>
      <c r="BE639" s="117"/>
      <c r="BF639" s="117"/>
      <c r="BG639" s="117"/>
      <c r="BH639" s="117"/>
      <c r="BI639" s="117"/>
      <c r="BJ639" s="117"/>
      <c r="BK639" s="117"/>
    </row>
    <row r="640" spans="1:104" ht="12.75">
      <c r="A640" s="108">
        <v>141</v>
      </c>
      <c r="B640" s="109" t="s">
        <v>113</v>
      </c>
      <c r="C640" s="110" t="s">
        <v>114</v>
      </c>
      <c r="D640" s="111" t="s">
        <v>426</v>
      </c>
      <c r="E640" s="112">
        <v>1.62</v>
      </c>
      <c r="F640" s="113"/>
      <c r="G640" s="114">
        <f>E640*F640</f>
        <v>0</v>
      </c>
      <c r="H640" s="115">
        <v>0</v>
      </c>
      <c r="I640" s="116">
        <f>E640*H640</f>
        <v>0</v>
      </c>
      <c r="J640" s="115">
        <v>0</v>
      </c>
      <c r="K640" s="116">
        <f>E640*J640</f>
        <v>0</v>
      </c>
      <c r="O640" s="107"/>
      <c r="Z640" s="117"/>
      <c r="AA640" s="117">
        <v>1</v>
      </c>
      <c r="AB640" s="117">
        <v>7</v>
      </c>
      <c r="AC640" s="117">
        <v>7</v>
      </c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CA640" s="117">
        <v>1</v>
      </c>
      <c r="CB640" s="117">
        <v>7</v>
      </c>
      <c r="CZ640" s="70">
        <v>2</v>
      </c>
    </row>
    <row r="641" spans="1:63" ht="12.75">
      <c r="A641" s="118"/>
      <c r="B641" s="119"/>
      <c r="C641" s="187" t="s">
        <v>115</v>
      </c>
      <c r="D641" s="188"/>
      <c r="E641" s="122">
        <v>1.14</v>
      </c>
      <c r="F641" s="123"/>
      <c r="G641" s="124"/>
      <c r="H641" s="125"/>
      <c r="I641" s="120"/>
      <c r="J641" s="126"/>
      <c r="K641" s="120"/>
      <c r="M641" s="121" t="s">
        <v>115</v>
      </c>
      <c r="O641" s="10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27" t="str">
        <f>C640</f>
        <v>Údržba, přípl. za další vyvěš./zavěš. křídel zdvoj</v>
      </c>
      <c r="BE641" s="117"/>
      <c r="BF641" s="117"/>
      <c r="BG641" s="117"/>
      <c r="BH641" s="117"/>
      <c r="BI641" s="117"/>
      <c r="BJ641" s="117"/>
      <c r="BK641" s="117"/>
    </row>
    <row r="642" spans="1:63" ht="12.75">
      <c r="A642" s="118"/>
      <c r="B642" s="119"/>
      <c r="C642" s="187" t="s">
        <v>116</v>
      </c>
      <c r="D642" s="188"/>
      <c r="E642" s="122">
        <v>0.48</v>
      </c>
      <c r="F642" s="123"/>
      <c r="G642" s="124"/>
      <c r="H642" s="125"/>
      <c r="I642" s="120"/>
      <c r="J642" s="126"/>
      <c r="K642" s="120"/>
      <c r="M642" s="121" t="s">
        <v>116</v>
      </c>
      <c r="O642" s="10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27" t="str">
        <f>C641</f>
        <v>Z01:2*1,0*0,57</v>
      </c>
      <c r="BE642" s="117"/>
      <c r="BF642" s="117"/>
      <c r="BG642" s="117"/>
      <c r="BH642" s="117"/>
      <c r="BI642" s="117"/>
      <c r="BJ642" s="117"/>
      <c r="BK642" s="117"/>
    </row>
    <row r="643" spans="1:63" ht="12.75">
      <c r="A643" s="128" t="s">
        <v>427</v>
      </c>
      <c r="B643" s="129" t="s">
        <v>102</v>
      </c>
      <c r="C643" s="130" t="s">
        <v>103</v>
      </c>
      <c r="D643" s="131"/>
      <c r="E643" s="132"/>
      <c r="F643" s="132"/>
      <c r="G643" s="133">
        <f>SUM(G629:G642)</f>
        <v>0</v>
      </c>
      <c r="H643" s="134"/>
      <c r="I643" s="135">
        <f>SUM(I629:I642)</f>
        <v>0.0019728499999992904</v>
      </c>
      <c r="J643" s="136"/>
      <c r="K643" s="135">
        <f>SUM(K629:K642)</f>
        <v>0</v>
      </c>
      <c r="O643" s="107"/>
      <c r="X643" s="137">
        <f>K643</f>
        <v>0</v>
      </c>
      <c r="Y643" s="137">
        <f>I643</f>
        <v>0.0019728499999992904</v>
      </c>
      <c r="Z643" s="138">
        <f>G643</f>
        <v>0</v>
      </c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39"/>
      <c r="BB643" s="139"/>
      <c r="BC643" s="139"/>
      <c r="BD643" s="139"/>
      <c r="BE643" s="139"/>
      <c r="BF643" s="139"/>
      <c r="BG643" s="117"/>
      <c r="BH643" s="117"/>
      <c r="BI643" s="117"/>
      <c r="BJ643" s="117"/>
      <c r="BK643" s="117"/>
    </row>
    <row r="644" spans="1:15" ht="14.25" customHeight="1">
      <c r="A644" s="97" t="s">
        <v>422</v>
      </c>
      <c r="B644" s="98" t="s">
        <v>699</v>
      </c>
      <c r="C644" s="99" t="s">
        <v>700</v>
      </c>
      <c r="D644" s="100"/>
      <c r="E644" s="101"/>
      <c r="F644" s="101"/>
      <c r="G644" s="102"/>
      <c r="H644" s="103"/>
      <c r="I644" s="104"/>
      <c r="J644" s="105"/>
      <c r="K644" s="106"/>
      <c r="O644" s="107"/>
    </row>
    <row r="645" spans="1:104" ht="12.75">
      <c r="A645" s="108">
        <v>142</v>
      </c>
      <c r="B645" s="109" t="s">
        <v>117</v>
      </c>
      <c r="C645" s="110" t="s">
        <v>118</v>
      </c>
      <c r="D645" s="111" t="s">
        <v>426</v>
      </c>
      <c r="E645" s="112">
        <v>697.048</v>
      </c>
      <c r="F645" s="113"/>
      <c r="G645" s="114">
        <f>E645*F645</f>
        <v>0</v>
      </c>
      <c r="H645" s="115">
        <v>0.000410000000000021</v>
      </c>
      <c r="I645" s="116">
        <f>E645*H645</f>
        <v>0.28578968000001465</v>
      </c>
      <c r="J645" s="115">
        <v>0</v>
      </c>
      <c r="K645" s="116">
        <f>E645*J645</f>
        <v>0</v>
      </c>
      <c r="O645" s="107"/>
      <c r="Z645" s="117"/>
      <c r="AA645" s="117">
        <v>1</v>
      </c>
      <c r="AB645" s="117">
        <v>7</v>
      </c>
      <c r="AC645" s="117">
        <v>7</v>
      </c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CA645" s="117">
        <v>1</v>
      </c>
      <c r="CB645" s="117">
        <v>7</v>
      </c>
      <c r="CZ645" s="70">
        <v>2</v>
      </c>
    </row>
    <row r="646" spans="1:63" ht="12.75">
      <c r="A646" s="118"/>
      <c r="B646" s="119"/>
      <c r="C646" s="187" t="s">
        <v>119</v>
      </c>
      <c r="D646" s="188"/>
      <c r="E646" s="122">
        <v>13.64</v>
      </c>
      <c r="F646" s="123"/>
      <c r="G646" s="124"/>
      <c r="H646" s="125"/>
      <c r="I646" s="120"/>
      <c r="J646" s="126"/>
      <c r="K646" s="120"/>
      <c r="M646" s="121" t="s">
        <v>119</v>
      </c>
      <c r="O646" s="10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27" t="str">
        <f aca="true" t="shared" si="28" ref="BD646:BD658">C645</f>
        <v>Malba vápenná 2x, místn. do 3,8 m</v>
      </c>
      <c r="BE646" s="117"/>
      <c r="BF646" s="117"/>
      <c r="BG646" s="117"/>
      <c r="BH646" s="117"/>
      <c r="BI646" s="117"/>
      <c r="BJ646" s="117"/>
      <c r="BK646" s="117"/>
    </row>
    <row r="647" spans="1:63" ht="12.75">
      <c r="A647" s="118"/>
      <c r="B647" s="119"/>
      <c r="C647" s="187" t="s">
        <v>120</v>
      </c>
      <c r="D647" s="188"/>
      <c r="E647" s="122">
        <v>56.3668</v>
      </c>
      <c r="F647" s="123"/>
      <c r="G647" s="124"/>
      <c r="H647" s="125"/>
      <c r="I647" s="120"/>
      <c r="J647" s="126"/>
      <c r="K647" s="120"/>
      <c r="M647" s="121" t="s">
        <v>120</v>
      </c>
      <c r="O647" s="10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27" t="str">
        <f t="shared" si="28"/>
        <v>m.č. 001:1,98+2,2*(2*2,1+1,1)</v>
      </c>
      <c r="BE647" s="117"/>
      <c r="BF647" s="117"/>
      <c r="BG647" s="117"/>
      <c r="BH647" s="117"/>
      <c r="BI647" s="117"/>
      <c r="BJ647" s="117"/>
      <c r="BK647" s="117"/>
    </row>
    <row r="648" spans="1:63" ht="12.75">
      <c r="A648" s="118"/>
      <c r="B648" s="119"/>
      <c r="C648" s="187" t="s">
        <v>121</v>
      </c>
      <c r="D648" s="188"/>
      <c r="E648" s="122">
        <v>67.2388</v>
      </c>
      <c r="F648" s="123"/>
      <c r="G648" s="124"/>
      <c r="H648" s="125"/>
      <c r="I648" s="120"/>
      <c r="J648" s="126"/>
      <c r="K648" s="120"/>
      <c r="M648" s="121" t="s">
        <v>121</v>
      </c>
      <c r="O648" s="10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27" t="str">
        <f t="shared" si="28"/>
        <v>m.č. 002:19,64+2,2*(2*4,89+2*3,457)</v>
      </c>
      <c r="BE648" s="117"/>
      <c r="BF648" s="117"/>
      <c r="BG648" s="117"/>
      <c r="BH648" s="117"/>
      <c r="BI648" s="117"/>
      <c r="BJ648" s="117"/>
      <c r="BK648" s="117"/>
    </row>
    <row r="649" spans="1:63" ht="12.75">
      <c r="A649" s="118"/>
      <c r="B649" s="119"/>
      <c r="C649" s="187" t="s">
        <v>122</v>
      </c>
      <c r="D649" s="188"/>
      <c r="E649" s="122">
        <v>59.552</v>
      </c>
      <c r="F649" s="123"/>
      <c r="G649" s="124"/>
      <c r="H649" s="125"/>
      <c r="I649" s="120"/>
      <c r="J649" s="126"/>
      <c r="K649" s="120"/>
      <c r="M649" s="121" t="s">
        <v>122</v>
      </c>
      <c r="O649" s="10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27" t="str">
        <f t="shared" si="28"/>
        <v>m.č. 003:24,77+2,2*(2*4,8+2*4,852)</v>
      </c>
      <c r="BE649" s="117"/>
      <c r="BF649" s="117"/>
      <c r="BG649" s="117"/>
      <c r="BH649" s="117"/>
      <c r="BI649" s="117"/>
      <c r="BJ649" s="117"/>
      <c r="BK649" s="117"/>
    </row>
    <row r="650" spans="1:63" ht="12.75">
      <c r="A650" s="118"/>
      <c r="B650" s="119"/>
      <c r="C650" s="187" t="s">
        <v>123</v>
      </c>
      <c r="D650" s="188"/>
      <c r="E650" s="122">
        <v>123.792</v>
      </c>
      <c r="F650" s="123"/>
      <c r="G650" s="124"/>
      <c r="H650" s="125"/>
      <c r="I650" s="120"/>
      <c r="J650" s="126"/>
      <c r="K650" s="120"/>
      <c r="M650" s="121" t="s">
        <v>123</v>
      </c>
      <c r="O650" s="10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27" t="str">
        <f t="shared" si="28"/>
        <v>m.č. 004:20,04+2,2*(2*4,47+2*4,51)</v>
      </c>
      <c r="BE650" s="117"/>
      <c r="BF650" s="117"/>
      <c r="BG650" s="117"/>
      <c r="BH650" s="117"/>
      <c r="BI650" s="117"/>
      <c r="BJ650" s="117"/>
      <c r="BK650" s="117"/>
    </row>
    <row r="651" spans="1:63" ht="12.75">
      <c r="A651" s="118"/>
      <c r="B651" s="119"/>
      <c r="C651" s="187" t="s">
        <v>124</v>
      </c>
      <c r="D651" s="188"/>
      <c r="E651" s="122">
        <v>52.336</v>
      </c>
      <c r="F651" s="123"/>
      <c r="G651" s="124"/>
      <c r="H651" s="125"/>
      <c r="I651" s="120"/>
      <c r="J651" s="126"/>
      <c r="K651" s="120"/>
      <c r="M651" s="121" t="s">
        <v>124</v>
      </c>
      <c r="O651" s="10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27" t="str">
        <f t="shared" si="28"/>
        <v>m.č. 006:42,48+2,2*(2*8,07+2*5,23+4*0,96+4*1,63)</v>
      </c>
      <c r="BE651" s="117"/>
      <c r="BF651" s="117"/>
      <c r="BG651" s="117"/>
      <c r="BH651" s="117"/>
      <c r="BI651" s="117"/>
      <c r="BJ651" s="117"/>
      <c r="BK651" s="117"/>
    </row>
    <row r="652" spans="1:63" ht="12.75">
      <c r="A652" s="118"/>
      <c r="B652" s="119"/>
      <c r="C652" s="187" t="s">
        <v>125</v>
      </c>
      <c r="D652" s="188"/>
      <c r="E652" s="122">
        <v>27.2004</v>
      </c>
      <c r="F652" s="123"/>
      <c r="G652" s="124"/>
      <c r="H652" s="125"/>
      <c r="I652" s="120"/>
      <c r="J652" s="126"/>
      <c r="K652" s="120"/>
      <c r="M652" s="121" t="s">
        <v>125</v>
      </c>
      <c r="O652" s="10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27" t="str">
        <f t="shared" si="28"/>
        <v>m.č. 007:13,22+2,2*(2*6,05+2*2,84)</v>
      </c>
      <c r="BE652" s="117"/>
      <c r="BF652" s="117"/>
      <c r="BG652" s="117"/>
      <c r="BH652" s="117"/>
      <c r="BI652" s="117"/>
      <c r="BJ652" s="117"/>
      <c r="BK652" s="117"/>
    </row>
    <row r="653" spans="1:63" ht="12.75">
      <c r="A653" s="118"/>
      <c r="B653" s="119"/>
      <c r="C653" s="187" t="s">
        <v>126</v>
      </c>
      <c r="D653" s="188"/>
      <c r="E653" s="122">
        <v>30.32</v>
      </c>
      <c r="F653" s="123"/>
      <c r="G653" s="124"/>
      <c r="H653" s="125"/>
      <c r="I653" s="120"/>
      <c r="J653" s="126"/>
      <c r="K653" s="120"/>
      <c r="M653" s="121" t="s">
        <v>126</v>
      </c>
      <c r="O653" s="10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27" t="str">
        <f t="shared" si="28"/>
        <v>m.č. 008:6,34+2,2*(2*3,171+2*1,57)</v>
      </c>
      <c r="BE653" s="117"/>
      <c r="BF653" s="117"/>
      <c r="BG653" s="117"/>
      <c r="BH653" s="117"/>
      <c r="BI653" s="117"/>
      <c r="BJ653" s="117"/>
      <c r="BK653" s="117"/>
    </row>
    <row r="654" spans="1:63" ht="12.75">
      <c r="A654" s="118"/>
      <c r="B654" s="119"/>
      <c r="C654" s="187" t="s">
        <v>127</v>
      </c>
      <c r="D654" s="188"/>
      <c r="E654" s="122">
        <v>46.2476</v>
      </c>
      <c r="F654" s="123"/>
      <c r="G654" s="124"/>
      <c r="H654" s="125"/>
      <c r="I654" s="120"/>
      <c r="J654" s="126"/>
      <c r="K654" s="120"/>
      <c r="M654" s="121" t="s">
        <v>127</v>
      </c>
      <c r="O654" s="10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27" t="str">
        <f t="shared" si="28"/>
        <v>m.č. 009:6,12+2,2*(2*2,5+2*3,0)</v>
      </c>
      <c r="BE654" s="117"/>
      <c r="BF654" s="117"/>
      <c r="BG654" s="117"/>
      <c r="BH654" s="117"/>
      <c r="BI654" s="117"/>
      <c r="BJ654" s="117"/>
      <c r="BK654" s="117"/>
    </row>
    <row r="655" spans="1:63" ht="12.75">
      <c r="A655" s="118"/>
      <c r="B655" s="119"/>
      <c r="C655" s="187" t="s">
        <v>128</v>
      </c>
      <c r="D655" s="188"/>
      <c r="E655" s="122">
        <v>42.2948</v>
      </c>
      <c r="F655" s="123"/>
      <c r="G655" s="124"/>
      <c r="H655" s="125"/>
      <c r="I655" s="120"/>
      <c r="J655" s="126"/>
      <c r="K655" s="120"/>
      <c r="M655" s="121" t="s">
        <v>128</v>
      </c>
      <c r="O655" s="10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27" t="str">
        <f t="shared" si="28"/>
        <v>m.č. 010:13,67+2,2*(2*4,461+2*2,943)</v>
      </c>
      <c r="BE655" s="117"/>
      <c r="BF655" s="117"/>
      <c r="BG655" s="117"/>
      <c r="BH655" s="117"/>
      <c r="BI655" s="117"/>
      <c r="BJ655" s="117"/>
      <c r="BK655" s="117"/>
    </row>
    <row r="656" spans="1:63" ht="12.75">
      <c r="A656" s="118"/>
      <c r="B656" s="119"/>
      <c r="C656" s="187" t="s">
        <v>129</v>
      </c>
      <c r="D656" s="188"/>
      <c r="E656" s="122">
        <v>84.4392</v>
      </c>
      <c r="F656" s="123"/>
      <c r="G656" s="124"/>
      <c r="H656" s="125"/>
      <c r="I656" s="120"/>
      <c r="J656" s="126"/>
      <c r="K656" s="120"/>
      <c r="M656" s="121" t="s">
        <v>129</v>
      </c>
      <c r="O656" s="10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27" t="str">
        <f t="shared" si="28"/>
        <v>m.č. 011:10,87+2,2*(2*4,92+2*2,222)</v>
      </c>
      <c r="BE656" s="117"/>
      <c r="BF656" s="117"/>
      <c r="BG656" s="117"/>
      <c r="BH656" s="117"/>
      <c r="BI656" s="117"/>
      <c r="BJ656" s="117"/>
      <c r="BK656" s="117"/>
    </row>
    <row r="657" spans="1:63" ht="12.75">
      <c r="A657" s="118"/>
      <c r="B657" s="119"/>
      <c r="C657" s="187" t="s">
        <v>130</v>
      </c>
      <c r="D657" s="188"/>
      <c r="E657" s="122">
        <v>77.2304</v>
      </c>
      <c r="F657" s="123"/>
      <c r="G657" s="124"/>
      <c r="H657" s="125"/>
      <c r="I657" s="120"/>
      <c r="J657" s="126"/>
      <c r="K657" s="120"/>
      <c r="M657" s="121" t="s">
        <v>130</v>
      </c>
      <c r="O657" s="10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27" t="str">
        <f t="shared" si="28"/>
        <v>m.č. 012:16,27+2,2*(2*3,84+2*5,251+2*0,7+2*4,102+2+1,2)</v>
      </c>
      <c r="BE657" s="117"/>
      <c r="BF657" s="117"/>
      <c r="BG657" s="117"/>
      <c r="BH657" s="117"/>
      <c r="BI657" s="117"/>
      <c r="BJ657" s="117"/>
      <c r="BK657" s="117"/>
    </row>
    <row r="658" spans="1:63" ht="12.75">
      <c r="A658" s="118"/>
      <c r="B658" s="119"/>
      <c r="C658" s="187" t="s">
        <v>131</v>
      </c>
      <c r="D658" s="188"/>
      <c r="E658" s="122">
        <v>16.39</v>
      </c>
      <c r="F658" s="123"/>
      <c r="G658" s="124"/>
      <c r="H658" s="125"/>
      <c r="I658" s="120"/>
      <c r="J658" s="126"/>
      <c r="K658" s="120"/>
      <c r="M658" s="121" t="s">
        <v>131</v>
      </c>
      <c r="O658" s="10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27" t="str">
        <f t="shared" si="28"/>
        <v>m.č. 013:34,04+2,2*(2*6,106+2*3,12+2*0,59)</v>
      </c>
      <c r="BE658" s="117"/>
      <c r="BF658" s="117"/>
      <c r="BG658" s="117"/>
      <c r="BH658" s="117"/>
      <c r="BI658" s="117"/>
      <c r="BJ658" s="117"/>
      <c r="BK658" s="117"/>
    </row>
    <row r="659" spans="1:63" ht="12.75">
      <c r="A659" s="128" t="s">
        <v>427</v>
      </c>
      <c r="B659" s="129" t="s">
        <v>699</v>
      </c>
      <c r="C659" s="130" t="s">
        <v>700</v>
      </c>
      <c r="D659" s="131"/>
      <c r="E659" s="132"/>
      <c r="F659" s="132"/>
      <c r="G659" s="133">
        <f>SUM(G644:G658)</f>
        <v>0</v>
      </c>
      <c r="H659" s="134"/>
      <c r="I659" s="135">
        <f>SUM(I644:I658)</f>
        <v>0.28578968000001465</v>
      </c>
      <c r="J659" s="136"/>
      <c r="K659" s="135">
        <f>SUM(K644:K658)</f>
        <v>0</v>
      </c>
      <c r="O659" s="107"/>
      <c r="X659" s="137">
        <f>K659</f>
        <v>0</v>
      </c>
      <c r="Y659" s="137">
        <f>I659</f>
        <v>0.28578968000001465</v>
      </c>
      <c r="Z659" s="138">
        <f>G659</f>
        <v>0</v>
      </c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39"/>
      <c r="BB659" s="139"/>
      <c r="BC659" s="139"/>
      <c r="BD659" s="139"/>
      <c r="BE659" s="139"/>
      <c r="BF659" s="139"/>
      <c r="BG659" s="117"/>
      <c r="BH659" s="117"/>
      <c r="BI659" s="117"/>
      <c r="BJ659" s="117"/>
      <c r="BK659" s="117"/>
    </row>
    <row r="660" spans="1:15" ht="14.25" customHeight="1">
      <c r="A660" s="97" t="s">
        <v>422</v>
      </c>
      <c r="B660" s="98" t="s">
        <v>132</v>
      </c>
      <c r="C660" s="99" t="s">
        <v>133</v>
      </c>
      <c r="D660" s="100"/>
      <c r="E660" s="101"/>
      <c r="F660" s="101"/>
      <c r="G660" s="102"/>
      <c r="H660" s="103"/>
      <c r="I660" s="104"/>
      <c r="J660" s="105"/>
      <c r="K660" s="106"/>
      <c r="O660" s="107"/>
    </row>
    <row r="661" spans="1:104" ht="12.75">
      <c r="A661" s="108">
        <v>143</v>
      </c>
      <c r="B661" s="109" t="s">
        <v>134</v>
      </c>
      <c r="C661" s="110" t="s">
        <v>135</v>
      </c>
      <c r="D661" s="111" t="s">
        <v>426</v>
      </c>
      <c r="E661" s="112">
        <v>1.62</v>
      </c>
      <c r="F661" s="113"/>
      <c r="G661" s="114">
        <f>E661*F661</f>
        <v>0</v>
      </c>
      <c r="H661" s="115">
        <v>0</v>
      </c>
      <c r="I661" s="116">
        <f>E661*H661</f>
        <v>0</v>
      </c>
      <c r="J661" s="115">
        <v>-0.0100000000000051</v>
      </c>
      <c r="K661" s="116">
        <f>E661*J661</f>
        <v>-0.016200000000008263</v>
      </c>
      <c r="O661" s="107"/>
      <c r="Z661" s="117"/>
      <c r="AA661" s="117">
        <v>1</v>
      </c>
      <c r="AB661" s="117">
        <v>7</v>
      </c>
      <c r="AC661" s="117">
        <v>7</v>
      </c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CA661" s="117">
        <v>1</v>
      </c>
      <c r="CB661" s="117">
        <v>7</v>
      </c>
      <c r="CZ661" s="70">
        <v>2</v>
      </c>
    </row>
    <row r="662" spans="1:63" ht="12.75">
      <c r="A662" s="118"/>
      <c r="B662" s="119"/>
      <c r="C662" s="187" t="s">
        <v>115</v>
      </c>
      <c r="D662" s="188"/>
      <c r="E662" s="122">
        <v>1.14</v>
      </c>
      <c r="F662" s="123"/>
      <c r="G662" s="124"/>
      <c r="H662" s="125"/>
      <c r="I662" s="120"/>
      <c r="J662" s="126"/>
      <c r="K662" s="120"/>
      <c r="M662" s="121" t="s">
        <v>115</v>
      </c>
      <c r="O662" s="10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27" t="str">
        <f>C661</f>
        <v>Vysklívání oken skla plochého o ploše do 1 m2</v>
      </c>
      <c r="BE662" s="117"/>
      <c r="BF662" s="117"/>
      <c r="BG662" s="117"/>
      <c r="BH662" s="117"/>
      <c r="BI662" s="117"/>
      <c r="BJ662" s="117"/>
      <c r="BK662" s="117"/>
    </row>
    <row r="663" spans="1:63" ht="12.75">
      <c r="A663" s="118"/>
      <c r="B663" s="119"/>
      <c r="C663" s="187" t="s">
        <v>116</v>
      </c>
      <c r="D663" s="188"/>
      <c r="E663" s="122">
        <v>0.48</v>
      </c>
      <c r="F663" s="123"/>
      <c r="G663" s="124"/>
      <c r="H663" s="125"/>
      <c r="I663" s="120"/>
      <c r="J663" s="126"/>
      <c r="K663" s="120"/>
      <c r="M663" s="121" t="s">
        <v>116</v>
      </c>
      <c r="O663" s="10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27" t="str">
        <f>C662</f>
        <v>Z01:2*1,0*0,57</v>
      </c>
      <c r="BE663" s="117"/>
      <c r="BF663" s="117"/>
      <c r="BG663" s="117"/>
      <c r="BH663" s="117"/>
      <c r="BI663" s="117"/>
      <c r="BJ663" s="117"/>
      <c r="BK663" s="117"/>
    </row>
    <row r="664" spans="1:104" ht="12.75">
      <c r="A664" s="108">
        <v>144</v>
      </c>
      <c r="B664" s="109" t="s">
        <v>136</v>
      </c>
      <c r="C664" s="110" t="s">
        <v>137</v>
      </c>
      <c r="D664" s="111" t="s">
        <v>426</v>
      </c>
      <c r="E664" s="112">
        <v>1.62</v>
      </c>
      <c r="F664" s="113"/>
      <c r="G664" s="114">
        <f>E664*F664</f>
        <v>0</v>
      </c>
      <c r="H664" s="115">
        <v>0.0144499999999965</v>
      </c>
      <c r="I664" s="116">
        <f>E664*H664</f>
        <v>0.023408999999994334</v>
      </c>
      <c r="J664" s="115">
        <v>0</v>
      </c>
      <c r="K664" s="116">
        <f>E664*J664</f>
        <v>0</v>
      </c>
      <c r="O664" s="107"/>
      <c r="Z664" s="117"/>
      <c r="AA664" s="117">
        <v>1</v>
      </c>
      <c r="AB664" s="117">
        <v>7</v>
      </c>
      <c r="AC664" s="117">
        <v>7</v>
      </c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CA664" s="117">
        <v>1</v>
      </c>
      <c r="CB664" s="117">
        <v>7</v>
      </c>
      <c r="CZ664" s="70">
        <v>2</v>
      </c>
    </row>
    <row r="665" spans="1:63" ht="12.75">
      <c r="A665" s="118"/>
      <c r="B665" s="119"/>
      <c r="C665" s="187" t="s">
        <v>115</v>
      </c>
      <c r="D665" s="188"/>
      <c r="E665" s="122">
        <v>1.14</v>
      </c>
      <c r="F665" s="123"/>
      <c r="G665" s="124"/>
      <c r="H665" s="125"/>
      <c r="I665" s="120"/>
      <c r="J665" s="126"/>
      <c r="K665" s="120"/>
      <c r="M665" s="121" t="s">
        <v>115</v>
      </c>
      <c r="O665" s="10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27" t="str">
        <f>C664</f>
        <v>Zasklení oken, tmel. lišty, sklo tl.5mm</v>
      </c>
      <c r="BE665" s="117"/>
      <c r="BF665" s="117"/>
      <c r="BG665" s="117"/>
      <c r="BH665" s="117"/>
      <c r="BI665" s="117"/>
      <c r="BJ665" s="117"/>
      <c r="BK665" s="117"/>
    </row>
    <row r="666" spans="1:63" ht="12.75">
      <c r="A666" s="118"/>
      <c r="B666" s="119"/>
      <c r="C666" s="187" t="s">
        <v>116</v>
      </c>
      <c r="D666" s="188"/>
      <c r="E666" s="122">
        <v>0.48</v>
      </c>
      <c r="F666" s="123"/>
      <c r="G666" s="124"/>
      <c r="H666" s="125"/>
      <c r="I666" s="120"/>
      <c r="J666" s="126"/>
      <c r="K666" s="120"/>
      <c r="M666" s="121" t="s">
        <v>116</v>
      </c>
      <c r="O666" s="10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27" t="str">
        <f>C665</f>
        <v>Z01:2*1,0*0,57</v>
      </c>
      <c r="BE666" s="117"/>
      <c r="BF666" s="117"/>
      <c r="BG666" s="117"/>
      <c r="BH666" s="117"/>
      <c r="BI666" s="117"/>
      <c r="BJ666" s="117"/>
      <c r="BK666" s="117"/>
    </row>
    <row r="667" spans="1:104" ht="12.75">
      <c r="A667" s="108">
        <v>145</v>
      </c>
      <c r="B667" s="109" t="s">
        <v>138</v>
      </c>
      <c r="C667" s="110" t="s">
        <v>139</v>
      </c>
      <c r="D667" s="111" t="s">
        <v>532</v>
      </c>
      <c r="E667" s="112">
        <v>0.0234089999999943</v>
      </c>
      <c r="F667" s="113"/>
      <c r="G667" s="114">
        <f>E667*F667</f>
        <v>0</v>
      </c>
      <c r="H667" s="115">
        <v>0</v>
      </c>
      <c r="I667" s="116">
        <f>E667*H667</f>
        <v>0</v>
      </c>
      <c r="J667" s="115"/>
      <c r="K667" s="116">
        <f>E667*J667</f>
        <v>0</v>
      </c>
      <c r="O667" s="107"/>
      <c r="Z667" s="117"/>
      <c r="AA667" s="117">
        <v>7</v>
      </c>
      <c r="AB667" s="117">
        <v>1001</v>
      </c>
      <c r="AC667" s="117">
        <v>5</v>
      </c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CA667" s="117">
        <v>7</v>
      </c>
      <c r="CB667" s="117">
        <v>1001</v>
      </c>
      <c r="CZ667" s="70">
        <v>2</v>
      </c>
    </row>
    <row r="668" spans="1:63" ht="12.75">
      <c r="A668" s="128" t="s">
        <v>427</v>
      </c>
      <c r="B668" s="129" t="s">
        <v>132</v>
      </c>
      <c r="C668" s="130" t="s">
        <v>133</v>
      </c>
      <c r="D668" s="131"/>
      <c r="E668" s="132"/>
      <c r="F668" s="132"/>
      <c r="G668" s="133">
        <f>SUM(G660:G667)</f>
        <v>0</v>
      </c>
      <c r="H668" s="134"/>
      <c r="I668" s="135">
        <f>SUM(I660:I667)</f>
        <v>0.023408999999994334</v>
      </c>
      <c r="J668" s="136"/>
      <c r="K668" s="135">
        <f>SUM(K660:K667)</f>
        <v>-0.016200000000008263</v>
      </c>
      <c r="O668" s="107"/>
      <c r="X668" s="137">
        <f>K668</f>
        <v>-0.016200000000008263</v>
      </c>
      <c r="Y668" s="137">
        <f>I668</f>
        <v>0.023408999999994334</v>
      </c>
      <c r="Z668" s="138">
        <f>G668</f>
        <v>0</v>
      </c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39"/>
      <c r="BB668" s="139"/>
      <c r="BC668" s="139"/>
      <c r="BD668" s="139"/>
      <c r="BE668" s="139"/>
      <c r="BF668" s="139"/>
      <c r="BG668" s="117"/>
      <c r="BH668" s="117"/>
      <c r="BI668" s="117"/>
      <c r="BJ668" s="117"/>
      <c r="BK668" s="117"/>
    </row>
    <row r="669" spans="1:15" ht="14.25" customHeight="1">
      <c r="A669" s="97" t="s">
        <v>422</v>
      </c>
      <c r="B669" s="98" t="s">
        <v>712</v>
      </c>
      <c r="C669" s="99" t="s">
        <v>713</v>
      </c>
      <c r="D669" s="100"/>
      <c r="E669" s="101"/>
      <c r="F669" s="101"/>
      <c r="G669" s="102"/>
      <c r="H669" s="103"/>
      <c r="I669" s="104"/>
      <c r="J669" s="105"/>
      <c r="K669" s="106"/>
      <c r="O669" s="107"/>
    </row>
    <row r="670" spans="1:104" ht="20.4">
      <c r="A670" s="108">
        <v>146</v>
      </c>
      <c r="B670" s="109" t="s">
        <v>140</v>
      </c>
      <c r="C670" s="110" t="s">
        <v>141</v>
      </c>
      <c r="D670" s="111" t="s">
        <v>439</v>
      </c>
      <c r="E670" s="112">
        <v>17.31</v>
      </c>
      <c r="F670" s="113"/>
      <c r="G670" s="114">
        <f>E670*F670</f>
        <v>0</v>
      </c>
      <c r="H670" s="115">
        <v>0</v>
      </c>
      <c r="I670" s="116">
        <f>E670*H670</f>
        <v>0</v>
      </c>
      <c r="J670" s="115"/>
      <c r="K670" s="116">
        <f>E670*J670</f>
        <v>0</v>
      </c>
      <c r="O670" s="107"/>
      <c r="Z670" s="117"/>
      <c r="AA670" s="117">
        <v>12</v>
      </c>
      <c r="AB670" s="117">
        <v>0</v>
      </c>
      <c r="AC670" s="117">
        <v>21</v>
      </c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CA670" s="117">
        <v>12</v>
      </c>
      <c r="CB670" s="117">
        <v>0</v>
      </c>
      <c r="CZ670" s="70">
        <v>4</v>
      </c>
    </row>
    <row r="671" spans="1:63" ht="21">
      <c r="A671" s="118"/>
      <c r="B671" s="119"/>
      <c r="C671" s="190" t="s">
        <v>142</v>
      </c>
      <c r="D671" s="191"/>
      <c r="E671" s="191"/>
      <c r="F671" s="191"/>
      <c r="G671" s="192"/>
      <c r="I671" s="120"/>
      <c r="K671" s="120"/>
      <c r="L671" s="121" t="s">
        <v>142</v>
      </c>
      <c r="O671" s="10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</row>
    <row r="672" spans="1:63" ht="39.6">
      <c r="A672" s="118"/>
      <c r="B672" s="119"/>
      <c r="C672" s="187" t="s">
        <v>143</v>
      </c>
      <c r="D672" s="188"/>
      <c r="E672" s="122">
        <v>17.31</v>
      </c>
      <c r="F672" s="123"/>
      <c r="G672" s="124"/>
      <c r="H672" s="125"/>
      <c r="I672" s="120"/>
      <c r="J672" s="126"/>
      <c r="K672" s="120"/>
      <c r="M672" s="121" t="s">
        <v>143</v>
      </c>
      <c r="O672" s="10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27" t="str">
        <f>C671</f>
        <v>mikrovln.technol. v kombinaci s topnými sál.panely - vysoušení zdiva na cca 7% hm. vlhkosti, měření vlhkosti gravimetrickou metodou popř. mikrovlnnou technologií</v>
      </c>
      <c r="BE672" s="117"/>
      <c r="BF672" s="117"/>
      <c r="BG672" s="117"/>
      <c r="BH672" s="117"/>
      <c r="BI672" s="117"/>
      <c r="BJ672" s="117"/>
      <c r="BK672" s="117"/>
    </row>
    <row r="673" spans="1:104" ht="12.75">
      <c r="A673" s="108">
        <v>147</v>
      </c>
      <c r="B673" s="109" t="s">
        <v>144</v>
      </c>
      <c r="C673" s="110" t="s">
        <v>145</v>
      </c>
      <c r="D673" s="111" t="s">
        <v>146</v>
      </c>
      <c r="E673" s="112">
        <v>180</v>
      </c>
      <c r="F673" s="113"/>
      <c r="G673" s="114">
        <f>E673*F673</f>
        <v>0</v>
      </c>
      <c r="H673" s="115">
        <v>0</v>
      </c>
      <c r="I673" s="116">
        <f>E673*H673</f>
        <v>0</v>
      </c>
      <c r="J673" s="115"/>
      <c r="K673" s="116">
        <f>E673*J673</f>
        <v>0</v>
      </c>
      <c r="O673" s="107"/>
      <c r="Z673" s="117"/>
      <c r="AA673" s="117">
        <v>12</v>
      </c>
      <c r="AB673" s="117">
        <v>0</v>
      </c>
      <c r="AC673" s="117">
        <v>22</v>
      </c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CA673" s="117">
        <v>12</v>
      </c>
      <c r="CB673" s="117">
        <v>0</v>
      </c>
      <c r="CZ673" s="70">
        <v>4</v>
      </c>
    </row>
    <row r="674" spans="1:63" ht="31.2">
      <c r="A674" s="118"/>
      <c r="B674" s="119"/>
      <c r="C674" s="190" t="s">
        <v>147</v>
      </c>
      <c r="D674" s="191"/>
      <c r="E674" s="191"/>
      <c r="F674" s="191"/>
      <c r="G674" s="192"/>
      <c r="I674" s="120"/>
      <c r="K674" s="120"/>
      <c r="L674" s="121" t="s">
        <v>147</v>
      </c>
      <c r="O674" s="10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</row>
    <row r="675" spans="1:104" ht="20.4">
      <c r="A675" s="108">
        <v>148</v>
      </c>
      <c r="B675" s="109" t="s">
        <v>148</v>
      </c>
      <c r="C675" s="110" t="s">
        <v>149</v>
      </c>
      <c r="D675" s="111" t="s">
        <v>716</v>
      </c>
      <c r="E675" s="112">
        <v>60</v>
      </c>
      <c r="F675" s="113"/>
      <c r="G675" s="114">
        <f>E675*F675</f>
        <v>0</v>
      </c>
      <c r="H675" s="115">
        <v>0</v>
      </c>
      <c r="I675" s="116">
        <f>E675*H675</f>
        <v>0</v>
      </c>
      <c r="J675" s="115"/>
      <c r="K675" s="116">
        <f>E675*J675</f>
        <v>0</v>
      </c>
      <c r="O675" s="107"/>
      <c r="Z675" s="117"/>
      <c r="AA675" s="117">
        <v>12</v>
      </c>
      <c r="AB675" s="117">
        <v>0</v>
      </c>
      <c r="AC675" s="117">
        <v>23</v>
      </c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CA675" s="117">
        <v>12</v>
      </c>
      <c r="CB675" s="117">
        <v>0</v>
      </c>
      <c r="CZ675" s="70">
        <v>4</v>
      </c>
    </row>
    <row r="676" spans="1:63" ht="12.75">
      <c r="A676" s="128" t="s">
        <v>427</v>
      </c>
      <c r="B676" s="129" t="s">
        <v>712</v>
      </c>
      <c r="C676" s="130" t="s">
        <v>713</v>
      </c>
      <c r="D676" s="131"/>
      <c r="E676" s="132"/>
      <c r="F676" s="132"/>
      <c r="G676" s="133">
        <f>SUM(G669:G675)</f>
        <v>0</v>
      </c>
      <c r="H676" s="134"/>
      <c r="I676" s="135">
        <f>SUM(I669:I675)</f>
        <v>0</v>
      </c>
      <c r="J676" s="136"/>
      <c r="K676" s="135">
        <f>SUM(K669:K675)</f>
        <v>0</v>
      </c>
      <c r="O676" s="107"/>
      <c r="X676" s="137">
        <f>K676</f>
        <v>0</v>
      </c>
      <c r="Y676" s="137">
        <f>I676</f>
        <v>0</v>
      </c>
      <c r="Z676" s="138">
        <f>G676</f>
        <v>0</v>
      </c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39"/>
      <c r="BB676" s="139"/>
      <c r="BC676" s="139"/>
      <c r="BD676" s="139"/>
      <c r="BE676" s="139"/>
      <c r="BF676" s="139"/>
      <c r="BG676" s="117"/>
      <c r="BH676" s="117"/>
      <c r="BI676" s="117"/>
      <c r="BJ676" s="117"/>
      <c r="BK676" s="117"/>
    </row>
    <row r="677" spans="1:15" ht="14.25" customHeight="1">
      <c r="A677" s="97" t="s">
        <v>422</v>
      </c>
      <c r="B677" s="98" t="s">
        <v>773</v>
      </c>
      <c r="C677" s="99" t="s">
        <v>566</v>
      </c>
      <c r="D677" s="100"/>
      <c r="E677" s="101"/>
      <c r="F677" s="101"/>
      <c r="G677" s="102"/>
      <c r="H677" s="103"/>
      <c r="I677" s="104"/>
      <c r="J677" s="105"/>
      <c r="K677" s="106"/>
      <c r="O677" s="107"/>
    </row>
    <row r="678" spans="1:104" ht="20.4">
      <c r="A678" s="108">
        <v>149</v>
      </c>
      <c r="B678" s="109" t="s">
        <v>774</v>
      </c>
      <c r="C678" s="110" t="s">
        <v>775</v>
      </c>
      <c r="D678" s="111" t="s">
        <v>532</v>
      </c>
      <c r="E678" s="112">
        <v>151.7701</v>
      </c>
      <c r="F678" s="113"/>
      <c r="G678" s="114">
        <f>E678*F678</f>
        <v>0</v>
      </c>
      <c r="H678" s="115">
        <v>0</v>
      </c>
      <c r="I678" s="116">
        <f>E678*H678</f>
        <v>0</v>
      </c>
      <c r="J678" s="115">
        <v>0</v>
      </c>
      <c r="K678" s="116">
        <f>E678*J678</f>
        <v>0</v>
      </c>
      <c r="O678" s="107"/>
      <c r="Z678" s="117"/>
      <c r="AA678" s="117">
        <v>1</v>
      </c>
      <c r="AB678" s="117">
        <v>10</v>
      </c>
      <c r="AC678" s="117">
        <v>10</v>
      </c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CA678" s="117">
        <v>1</v>
      </c>
      <c r="CB678" s="117">
        <v>10</v>
      </c>
      <c r="CZ678" s="70">
        <v>1</v>
      </c>
    </row>
    <row r="679" spans="1:104" ht="12.75">
      <c r="A679" s="108">
        <v>150</v>
      </c>
      <c r="B679" s="109" t="s">
        <v>776</v>
      </c>
      <c r="C679" s="110" t="s">
        <v>777</v>
      </c>
      <c r="D679" s="111" t="s">
        <v>532</v>
      </c>
      <c r="E679" s="112">
        <v>1517.701</v>
      </c>
      <c r="F679" s="113"/>
      <c r="G679" s="114">
        <f>E679*F679</f>
        <v>0</v>
      </c>
      <c r="H679" s="115">
        <v>0</v>
      </c>
      <c r="I679" s="116">
        <f>E679*H679</f>
        <v>0</v>
      </c>
      <c r="J679" s="115">
        <v>0</v>
      </c>
      <c r="K679" s="116">
        <f>E679*J679</f>
        <v>0</v>
      </c>
      <c r="O679" s="107"/>
      <c r="Z679" s="117"/>
      <c r="AA679" s="117">
        <v>1</v>
      </c>
      <c r="AB679" s="117">
        <v>10</v>
      </c>
      <c r="AC679" s="117">
        <v>10</v>
      </c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CA679" s="117">
        <v>1</v>
      </c>
      <c r="CB679" s="117">
        <v>10</v>
      </c>
      <c r="CZ679" s="70">
        <v>1</v>
      </c>
    </row>
    <row r="680" spans="1:63" ht="12.75">
      <c r="A680" s="118"/>
      <c r="B680" s="119"/>
      <c r="C680" s="187" t="s">
        <v>150</v>
      </c>
      <c r="D680" s="188"/>
      <c r="E680" s="122">
        <v>1517.701</v>
      </c>
      <c r="F680" s="123"/>
      <c r="G680" s="124"/>
      <c r="H680" s="125"/>
      <c r="I680" s="120"/>
      <c r="J680" s="126"/>
      <c r="K680" s="120"/>
      <c r="M680" s="121" t="s">
        <v>150</v>
      </c>
      <c r="O680" s="10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27" t="str">
        <f>C679</f>
        <v>Příplatek k odvozu za každý další 1 km, kontejnerem 4 t</v>
      </c>
      <c r="BE680" s="117"/>
      <c r="BF680" s="117"/>
      <c r="BG680" s="117"/>
      <c r="BH680" s="117"/>
      <c r="BI680" s="117"/>
      <c r="BJ680" s="117"/>
      <c r="BK680" s="117"/>
    </row>
    <row r="681" spans="1:104" ht="12.75">
      <c r="A681" s="108">
        <v>151</v>
      </c>
      <c r="B681" s="109" t="s">
        <v>779</v>
      </c>
      <c r="C681" s="110" t="s">
        <v>780</v>
      </c>
      <c r="D681" s="111" t="s">
        <v>532</v>
      </c>
      <c r="E681" s="112">
        <v>151.770088585048</v>
      </c>
      <c r="F681" s="113"/>
      <c r="G681" s="114">
        <f>E681*F681</f>
        <v>0</v>
      </c>
      <c r="H681" s="115">
        <v>0</v>
      </c>
      <c r="I681" s="116">
        <f>E681*H681</f>
        <v>0</v>
      </c>
      <c r="J681" s="115"/>
      <c r="K681" s="116">
        <f>E681*J681</f>
        <v>0</v>
      </c>
      <c r="O681" s="107"/>
      <c r="Z681" s="117"/>
      <c r="AA681" s="117">
        <v>8</v>
      </c>
      <c r="AB681" s="117">
        <v>0</v>
      </c>
      <c r="AC681" s="117">
        <v>3</v>
      </c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CA681" s="117">
        <v>8</v>
      </c>
      <c r="CB681" s="117">
        <v>0</v>
      </c>
      <c r="CZ681" s="70">
        <v>1</v>
      </c>
    </row>
    <row r="682" spans="1:104" ht="12.75">
      <c r="A682" s="108">
        <v>152</v>
      </c>
      <c r="B682" s="109" t="s">
        <v>781</v>
      </c>
      <c r="C682" s="110" t="s">
        <v>782</v>
      </c>
      <c r="D682" s="111" t="s">
        <v>532</v>
      </c>
      <c r="E682" s="112">
        <v>151.770088585048</v>
      </c>
      <c r="F682" s="113"/>
      <c r="G682" s="114">
        <f>E682*F682</f>
        <v>0</v>
      </c>
      <c r="H682" s="115">
        <v>0</v>
      </c>
      <c r="I682" s="116">
        <f>E682*H682</f>
        <v>0</v>
      </c>
      <c r="J682" s="115"/>
      <c r="K682" s="116">
        <f>E682*J682</f>
        <v>0</v>
      </c>
      <c r="O682" s="107"/>
      <c r="Z682" s="117"/>
      <c r="AA682" s="117">
        <v>8</v>
      </c>
      <c r="AB682" s="117">
        <v>0</v>
      </c>
      <c r="AC682" s="117">
        <v>3</v>
      </c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CA682" s="117">
        <v>8</v>
      </c>
      <c r="CB682" s="117">
        <v>0</v>
      </c>
      <c r="CZ682" s="70">
        <v>1</v>
      </c>
    </row>
    <row r="683" spans="1:104" ht="12.75">
      <c r="A683" s="108">
        <v>153</v>
      </c>
      <c r="B683" s="109" t="s">
        <v>783</v>
      </c>
      <c r="C683" s="110" t="s">
        <v>784</v>
      </c>
      <c r="D683" s="111" t="s">
        <v>532</v>
      </c>
      <c r="E683" s="112">
        <v>455.310265755143</v>
      </c>
      <c r="F683" s="113"/>
      <c r="G683" s="114">
        <f>E683*F683</f>
        <v>0</v>
      </c>
      <c r="H683" s="115">
        <v>0</v>
      </c>
      <c r="I683" s="116">
        <f>E683*H683</f>
        <v>0</v>
      </c>
      <c r="J683" s="115"/>
      <c r="K683" s="116">
        <f>E683*J683</f>
        <v>0</v>
      </c>
      <c r="O683" s="107"/>
      <c r="Z683" s="117"/>
      <c r="AA683" s="117">
        <v>8</v>
      </c>
      <c r="AB683" s="117">
        <v>0</v>
      </c>
      <c r="AC683" s="117">
        <v>3</v>
      </c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CA683" s="117">
        <v>8</v>
      </c>
      <c r="CB683" s="117">
        <v>0</v>
      </c>
      <c r="CZ683" s="70">
        <v>1</v>
      </c>
    </row>
    <row r="684" spans="1:104" ht="12.75">
      <c r="A684" s="108">
        <v>154</v>
      </c>
      <c r="B684" s="109" t="s">
        <v>785</v>
      </c>
      <c r="C684" s="110" t="s">
        <v>786</v>
      </c>
      <c r="D684" s="111" t="s">
        <v>532</v>
      </c>
      <c r="E684" s="112">
        <v>151.770088585048</v>
      </c>
      <c r="F684" s="113"/>
      <c r="G684" s="114">
        <f>E684*F684</f>
        <v>0</v>
      </c>
      <c r="H684" s="115">
        <v>0</v>
      </c>
      <c r="I684" s="116">
        <f>E684*H684</f>
        <v>0</v>
      </c>
      <c r="J684" s="115"/>
      <c r="K684" s="116">
        <f>E684*J684</f>
        <v>0</v>
      </c>
      <c r="O684" s="107"/>
      <c r="Z684" s="117"/>
      <c r="AA684" s="117">
        <v>8</v>
      </c>
      <c r="AB684" s="117">
        <v>0</v>
      </c>
      <c r="AC684" s="117">
        <v>3</v>
      </c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CA684" s="117">
        <v>8</v>
      </c>
      <c r="CB684" s="117">
        <v>0</v>
      </c>
      <c r="CZ684" s="70">
        <v>1</v>
      </c>
    </row>
    <row r="685" spans="1:63" ht="12.75">
      <c r="A685" s="128" t="s">
        <v>427</v>
      </c>
      <c r="B685" s="129" t="s">
        <v>773</v>
      </c>
      <c r="C685" s="130" t="s">
        <v>566</v>
      </c>
      <c r="D685" s="131"/>
      <c r="E685" s="132"/>
      <c r="F685" s="132"/>
      <c r="G685" s="133">
        <f>SUM(G677:G684)</f>
        <v>0</v>
      </c>
      <c r="H685" s="134"/>
      <c r="I685" s="135">
        <f>SUM(I677:I684)</f>
        <v>0</v>
      </c>
      <c r="J685" s="136"/>
      <c r="K685" s="135">
        <f>SUM(K677:K684)</f>
        <v>0</v>
      </c>
      <c r="O685" s="107"/>
      <c r="X685" s="137">
        <f>K685</f>
        <v>0</v>
      </c>
      <c r="Y685" s="137">
        <f>I685</f>
        <v>0</v>
      </c>
      <c r="Z685" s="138">
        <f>G685</f>
        <v>0</v>
      </c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39"/>
      <c r="BB685" s="139"/>
      <c r="BC685" s="139"/>
      <c r="BD685" s="139"/>
      <c r="BE685" s="139"/>
      <c r="BF685" s="139"/>
      <c r="BG685" s="117"/>
      <c r="BH685" s="117"/>
      <c r="BI685" s="117"/>
      <c r="BJ685" s="117"/>
      <c r="BK685" s="117"/>
    </row>
    <row r="686" spans="1:58" ht="12.75">
      <c r="A686" s="140" t="s">
        <v>428</v>
      </c>
      <c r="B686" s="141" t="s">
        <v>429</v>
      </c>
      <c r="C686" s="142"/>
      <c r="D686" s="143"/>
      <c r="E686" s="144"/>
      <c r="F686" s="144"/>
      <c r="G686" s="145">
        <f>SUM(Z7:Z686)</f>
        <v>0</v>
      </c>
      <c r="H686" s="146"/>
      <c r="I686" s="147">
        <f>SUM(Y7:Y686)</f>
        <v>233.70069112301346</v>
      </c>
      <c r="J686" s="146"/>
      <c r="K686" s="147">
        <f>SUM(X7:X686)</f>
        <v>-151.77008858504786</v>
      </c>
      <c r="O686" s="107"/>
      <c r="BA686" s="148"/>
      <c r="BB686" s="148"/>
      <c r="BC686" s="148"/>
      <c r="BD686" s="148"/>
      <c r="BE686" s="148"/>
      <c r="BF686" s="148"/>
    </row>
    <row r="687" ht="12.75">
      <c r="E687" s="70"/>
    </row>
    <row r="688" ht="12.75">
      <c r="E688" s="70"/>
    </row>
    <row r="689" spans="3:5" ht="12.75">
      <c r="C689" s="126"/>
      <c r="E689" s="70"/>
    </row>
    <row r="690" ht="12.75">
      <c r="E690" s="70"/>
    </row>
    <row r="691" ht="12.75">
      <c r="E691" s="70"/>
    </row>
    <row r="692" ht="12.75">
      <c r="E692" s="70"/>
    </row>
    <row r="693" ht="12.75">
      <c r="E693" s="70"/>
    </row>
    <row r="694" ht="12.75">
      <c r="E694" s="70"/>
    </row>
    <row r="695" ht="12.75">
      <c r="E695" s="70"/>
    </row>
    <row r="696" ht="12.75">
      <c r="E696" s="70"/>
    </row>
    <row r="697" ht="12.75">
      <c r="E697" s="70"/>
    </row>
    <row r="698" ht="12.75">
      <c r="E698" s="70"/>
    </row>
    <row r="699" ht="12.75">
      <c r="E699" s="70"/>
    </row>
    <row r="700" ht="12.75">
      <c r="E700" s="70"/>
    </row>
    <row r="701" ht="12.75">
      <c r="E701" s="70"/>
    </row>
    <row r="702" ht="12.75">
      <c r="E702" s="70"/>
    </row>
    <row r="703" spans="1:7" ht="12.75">
      <c r="A703" s="126"/>
      <c r="B703" s="126"/>
      <c r="C703" s="126"/>
      <c r="D703" s="126"/>
      <c r="E703" s="126"/>
      <c r="F703" s="126"/>
      <c r="G703" s="126"/>
    </row>
    <row r="704" spans="1:7" ht="12.75">
      <c r="A704" s="126"/>
      <c r="B704" s="126"/>
      <c r="C704" s="126"/>
      <c r="D704" s="126"/>
      <c r="E704" s="126"/>
      <c r="F704" s="126"/>
      <c r="G704" s="126"/>
    </row>
    <row r="705" spans="1:7" ht="12.75">
      <c r="A705" s="126"/>
      <c r="B705" s="126"/>
      <c r="C705" s="126"/>
      <c r="D705" s="126"/>
      <c r="E705" s="126"/>
      <c r="F705" s="126"/>
      <c r="G705" s="126"/>
    </row>
    <row r="706" spans="1:7" ht="12.75">
      <c r="A706" s="126"/>
      <c r="B706" s="126"/>
      <c r="C706" s="126"/>
      <c r="D706" s="126"/>
      <c r="E706" s="126"/>
      <c r="F706" s="126"/>
      <c r="G706" s="126"/>
    </row>
    <row r="707" ht="12.75">
      <c r="E707" s="70"/>
    </row>
    <row r="708" ht="12.75">
      <c r="E708" s="70"/>
    </row>
    <row r="709" ht="12.75">
      <c r="E709" s="70"/>
    </row>
    <row r="710" ht="12.75">
      <c r="E710" s="70"/>
    </row>
    <row r="711" ht="12.75">
      <c r="E711" s="70"/>
    </row>
    <row r="712" ht="12.75">
      <c r="E712" s="70"/>
    </row>
    <row r="713" ht="12.75">
      <c r="E713" s="70"/>
    </row>
    <row r="714" ht="12.75">
      <c r="E714" s="70"/>
    </row>
    <row r="715" ht="12.75">
      <c r="E715" s="70"/>
    </row>
    <row r="716" ht="12.75">
      <c r="E716" s="70"/>
    </row>
    <row r="717" ht="12.75">
      <c r="E717" s="70"/>
    </row>
    <row r="718" ht="12.75">
      <c r="E718" s="70"/>
    </row>
    <row r="719" ht="12.75">
      <c r="E719" s="70"/>
    </row>
    <row r="720" ht="12.75">
      <c r="E720" s="70"/>
    </row>
    <row r="721" ht="12.75">
      <c r="E721" s="70"/>
    </row>
    <row r="722" ht="12.75">
      <c r="E722" s="70"/>
    </row>
    <row r="723" ht="12.75">
      <c r="E723" s="70"/>
    </row>
    <row r="724" ht="12.75">
      <c r="E724" s="70"/>
    </row>
    <row r="725" ht="12.75">
      <c r="E725" s="70"/>
    </row>
    <row r="726" ht="12.75">
      <c r="E726" s="70"/>
    </row>
    <row r="727" ht="12.75">
      <c r="E727" s="70"/>
    </row>
    <row r="728" ht="12.75">
      <c r="E728" s="70"/>
    </row>
    <row r="729" ht="12.75">
      <c r="E729" s="70"/>
    </row>
    <row r="730" ht="12.75">
      <c r="E730" s="70"/>
    </row>
    <row r="731" ht="12.75">
      <c r="E731" s="70"/>
    </row>
    <row r="732" ht="12.75">
      <c r="E732" s="70"/>
    </row>
    <row r="733" ht="12.75">
      <c r="E733" s="70"/>
    </row>
    <row r="734" ht="12.75">
      <c r="E734" s="70"/>
    </row>
    <row r="735" ht="12.75">
      <c r="E735" s="70"/>
    </row>
    <row r="736" ht="12.75">
      <c r="E736" s="70"/>
    </row>
    <row r="737" ht="12.75">
      <c r="E737" s="70"/>
    </row>
    <row r="738" spans="1:2" ht="12.75">
      <c r="A738" s="149"/>
      <c r="B738" s="149"/>
    </row>
    <row r="739" spans="1:7" ht="12.75">
      <c r="A739" s="126"/>
      <c r="B739" s="126"/>
      <c r="C739" s="150"/>
      <c r="D739" s="150"/>
      <c r="E739" s="151"/>
      <c r="F739" s="150"/>
      <c r="G739" s="152"/>
    </row>
    <row r="740" spans="1:7" ht="12.75">
      <c r="A740" s="153"/>
      <c r="B740" s="153"/>
      <c r="C740" s="126"/>
      <c r="D740" s="126"/>
      <c r="E740" s="154"/>
      <c r="F740" s="126"/>
      <c r="G740" s="126"/>
    </row>
    <row r="741" spans="1:7" ht="12.75">
      <c r="A741" s="126"/>
      <c r="B741" s="126"/>
      <c r="C741" s="126"/>
      <c r="D741" s="126"/>
      <c r="E741" s="154"/>
      <c r="F741" s="126"/>
      <c r="G741" s="126"/>
    </row>
    <row r="742" spans="1:7" ht="12.75">
      <c r="A742" s="126"/>
      <c r="B742" s="126"/>
      <c r="C742" s="126"/>
      <c r="D742" s="126"/>
      <c r="E742" s="154"/>
      <c r="F742" s="126"/>
      <c r="G742" s="126"/>
    </row>
    <row r="743" spans="1:7" ht="12.75">
      <c r="A743" s="126"/>
      <c r="B743" s="126"/>
      <c r="C743" s="126"/>
      <c r="D743" s="126"/>
      <c r="E743" s="154"/>
      <c r="F743" s="126"/>
      <c r="G743" s="126"/>
    </row>
    <row r="744" spans="1:7" ht="12.75">
      <c r="A744" s="126"/>
      <c r="B744" s="126"/>
      <c r="C744" s="126"/>
      <c r="D744" s="126"/>
      <c r="E744" s="154"/>
      <c r="F744" s="126"/>
      <c r="G744" s="126"/>
    </row>
    <row r="745" spans="1:7" ht="12.75">
      <c r="A745" s="126"/>
      <c r="B745" s="126"/>
      <c r="C745" s="126"/>
      <c r="D745" s="126"/>
      <c r="E745" s="154"/>
      <c r="F745" s="126"/>
      <c r="G745" s="126"/>
    </row>
    <row r="746" spans="1:7" ht="12.75">
      <c r="A746" s="126"/>
      <c r="B746" s="126"/>
      <c r="C746" s="126"/>
      <c r="D746" s="126"/>
      <c r="E746" s="154"/>
      <c r="F746" s="126"/>
      <c r="G746" s="126"/>
    </row>
    <row r="747" spans="1:7" ht="12.75">
      <c r="A747" s="126"/>
      <c r="B747" s="126"/>
      <c r="C747" s="126"/>
      <c r="D747" s="126"/>
      <c r="E747" s="154"/>
      <c r="F747" s="126"/>
      <c r="G747" s="126"/>
    </row>
    <row r="748" spans="1:7" ht="12.75">
      <c r="A748" s="126"/>
      <c r="B748" s="126"/>
      <c r="C748" s="126"/>
      <c r="D748" s="126"/>
      <c r="E748" s="154"/>
      <c r="F748" s="126"/>
      <c r="G748" s="126"/>
    </row>
    <row r="749" spans="1:7" ht="12.75">
      <c r="A749" s="126"/>
      <c r="B749" s="126"/>
      <c r="C749" s="126"/>
      <c r="D749" s="126"/>
      <c r="E749" s="154"/>
      <c r="F749" s="126"/>
      <c r="G749" s="126"/>
    </row>
    <row r="750" spans="1:7" ht="12.75">
      <c r="A750" s="126"/>
      <c r="B750" s="126"/>
      <c r="C750" s="126"/>
      <c r="D750" s="126"/>
      <c r="E750" s="154"/>
      <c r="F750" s="126"/>
      <c r="G750" s="126"/>
    </row>
    <row r="751" spans="1:7" ht="12.75">
      <c r="A751" s="126"/>
      <c r="B751" s="126"/>
      <c r="C751" s="126"/>
      <c r="D751" s="126"/>
      <c r="E751" s="154"/>
      <c r="F751" s="126"/>
      <c r="G751" s="126"/>
    </row>
    <row r="752" spans="1:7" ht="12.75">
      <c r="A752" s="126"/>
      <c r="B752" s="126"/>
      <c r="C752" s="126"/>
      <c r="D752" s="126"/>
      <c r="E752" s="154"/>
      <c r="F752" s="126"/>
      <c r="G752" s="126"/>
    </row>
    <row r="1657" spans="1:7" ht="12.75">
      <c r="A1657" s="155"/>
      <c r="B1657" s="156"/>
      <c r="C1657" s="157" t="s">
        <v>430</v>
      </c>
      <c r="D1657" s="158"/>
      <c r="E1657" s="159"/>
      <c r="F1657" s="159"/>
      <c r="G1657" s="160">
        <v>100000</v>
      </c>
    </row>
    <row r="1658" spans="1:7" ht="12.75">
      <c r="A1658" s="155"/>
      <c r="B1658" s="156"/>
      <c r="C1658" s="157" t="s">
        <v>431</v>
      </c>
      <c r="D1658" s="158"/>
      <c r="E1658" s="159"/>
      <c r="F1658" s="159"/>
      <c r="G1658" s="160">
        <v>100000</v>
      </c>
    </row>
    <row r="1659" spans="1:7" ht="12.75">
      <c r="A1659" s="155"/>
      <c r="B1659" s="156"/>
      <c r="C1659" s="157" t="s">
        <v>432</v>
      </c>
      <c r="D1659" s="158"/>
      <c r="E1659" s="159"/>
      <c r="F1659" s="159"/>
      <c r="G1659" s="160">
        <v>100000</v>
      </c>
    </row>
    <row r="1660" spans="1:7" ht="12.75">
      <c r="A1660" s="155"/>
      <c r="B1660" s="156"/>
      <c r="C1660" s="157" t="s">
        <v>433</v>
      </c>
      <c r="D1660" s="158"/>
      <c r="E1660" s="159"/>
      <c r="F1660" s="159"/>
      <c r="G1660" s="160">
        <v>100000</v>
      </c>
    </row>
    <row r="1661" spans="1:7" ht="12.75">
      <c r="A1661" s="155"/>
      <c r="B1661" s="156"/>
      <c r="C1661" s="157" t="s">
        <v>434</v>
      </c>
      <c r="D1661" s="158"/>
      <c r="E1661" s="159"/>
      <c r="F1661" s="159"/>
      <c r="G1661" s="160">
        <v>100000</v>
      </c>
    </row>
    <row r="1662" spans="1:7" ht="12.75">
      <c r="A1662" s="155"/>
      <c r="B1662" s="156"/>
      <c r="C1662" s="157" t="s">
        <v>435</v>
      </c>
      <c r="D1662" s="158"/>
      <c r="E1662" s="159"/>
      <c r="F1662" s="159"/>
      <c r="G1662" s="160">
        <v>100000</v>
      </c>
    </row>
    <row r="1663" spans="1:7" ht="12.75">
      <c r="A1663" s="155"/>
      <c r="B1663" s="156"/>
      <c r="C1663" s="157" t="s">
        <v>436</v>
      </c>
      <c r="D1663" s="158"/>
      <c r="E1663" s="159"/>
      <c r="F1663" s="159"/>
      <c r="G1663" s="160">
        <v>100000</v>
      </c>
    </row>
  </sheetData>
  <mergeCells count="478">
    <mergeCell ref="C680:D680"/>
    <mergeCell ref="C430:D430"/>
    <mergeCell ref="C431:D431"/>
    <mergeCell ref="C432:D432"/>
    <mergeCell ref="C671:G671"/>
    <mergeCell ref="C672:D672"/>
    <mergeCell ref="C674:G674"/>
    <mergeCell ref="C657:D657"/>
    <mergeCell ref="C658:D658"/>
    <mergeCell ref="C662:D662"/>
    <mergeCell ref="C663:D663"/>
    <mergeCell ref="C665:D665"/>
    <mergeCell ref="C666:D666"/>
    <mergeCell ref="C653:D653"/>
    <mergeCell ref="C654:D654"/>
    <mergeCell ref="C655:D655"/>
    <mergeCell ref="C656:D656"/>
    <mergeCell ref="C649:D649"/>
    <mergeCell ref="C650:D650"/>
    <mergeCell ref="C651:D651"/>
    <mergeCell ref="C652:D652"/>
    <mergeCell ref="C642:D642"/>
    <mergeCell ref="C646:D646"/>
    <mergeCell ref="C647:D647"/>
    <mergeCell ref="C648:D648"/>
    <mergeCell ref="C636:D636"/>
    <mergeCell ref="C638:D638"/>
    <mergeCell ref="C639:D639"/>
    <mergeCell ref="C641:D641"/>
    <mergeCell ref="C631:D631"/>
    <mergeCell ref="C632:D632"/>
    <mergeCell ref="C634:D634"/>
    <mergeCell ref="C635:D635"/>
    <mergeCell ref="C625:D625"/>
    <mergeCell ref="C626:D626"/>
    <mergeCell ref="C613:D613"/>
    <mergeCell ref="C615:D615"/>
    <mergeCell ref="C617:D617"/>
    <mergeCell ref="C619:D619"/>
    <mergeCell ref="C608:D608"/>
    <mergeCell ref="C609:D609"/>
    <mergeCell ref="C610:D610"/>
    <mergeCell ref="C611:D611"/>
    <mergeCell ref="C601:D601"/>
    <mergeCell ref="C603:D603"/>
    <mergeCell ref="C604:D604"/>
    <mergeCell ref="C606:D606"/>
    <mergeCell ref="C584:D584"/>
    <mergeCell ref="C585:D585"/>
    <mergeCell ref="C590:D590"/>
    <mergeCell ref="C595:G595"/>
    <mergeCell ref="C597:G597"/>
    <mergeCell ref="C586:D586"/>
    <mergeCell ref="C587:D587"/>
    <mergeCell ref="C588:D588"/>
    <mergeCell ref="C589:D589"/>
    <mergeCell ref="C577:D577"/>
    <mergeCell ref="C578:D578"/>
    <mergeCell ref="C579:D579"/>
    <mergeCell ref="C580:D580"/>
    <mergeCell ref="C581:D581"/>
    <mergeCell ref="C583:D583"/>
    <mergeCell ref="C558:D558"/>
    <mergeCell ref="C559:D559"/>
    <mergeCell ref="C572:D572"/>
    <mergeCell ref="C574:D574"/>
    <mergeCell ref="C575:D575"/>
    <mergeCell ref="C576:D576"/>
    <mergeCell ref="C565:D565"/>
    <mergeCell ref="C547:D547"/>
    <mergeCell ref="C549:D549"/>
    <mergeCell ref="C551:D551"/>
    <mergeCell ref="C560:D560"/>
    <mergeCell ref="C561:D561"/>
    <mergeCell ref="C562:D562"/>
    <mergeCell ref="C563:D563"/>
    <mergeCell ref="C556:D556"/>
    <mergeCell ref="C557:D557"/>
    <mergeCell ref="C570:D570"/>
    <mergeCell ref="C571:D571"/>
    <mergeCell ref="C538:D538"/>
    <mergeCell ref="C540:D540"/>
    <mergeCell ref="C543:D543"/>
    <mergeCell ref="C545:D545"/>
    <mergeCell ref="C566:D566"/>
    <mergeCell ref="C567:D567"/>
    <mergeCell ref="C568:D568"/>
    <mergeCell ref="C569:D569"/>
    <mergeCell ref="C530:D530"/>
    <mergeCell ref="C532:D532"/>
    <mergeCell ref="C534:D534"/>
    <mergeCell ref="C536:D536"/>
    <mergeCell ref="C522:D522"/>
    <mergeCell ref="C524:D524"/>
    <mergeCell ref="C526:D526"/>
    <mergeCell ref="C528:D528"/>
    <mergeCell ref="C503:D503"/>
    <mergeCell ref="C504:D504"/>
    <mergeCell ref="C505:D505"/>
    <mergeCell ref="C507:D507"/>
    <mergeCell ref="C514:D514"/>
    <mergeCell ref="C515:D515"/>
    <mergeCell ref="C508:D508"/>
    <mergeCell ref="C509:D509"/>
    <mergeCell ref="C511:D511"/>
    <mergeCell ref="C512:D512"/>
    <mergeCell ref="C488:D488"/>
    <mergeCell ref="C489:D489"/>
    <mergeCell ref="C499:D499"/>
    <mergeCell ref="C500:D500"/>
    <mergeCell ref="C501:D501"/>
    <mergeCell ref="C502:D502"/>
    <mergeCell ref="C490:D490"/>
    <mergeCell ref="C494:D494"/>
    <mergeCell ref="C496:D496"/>
    <mergeCell ref="C498:D498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469:D469"/>
    <mergeCell ref="C471:D471"/>
    <mergeCell ref="C472:D472"/>
    <mergeCell ref="C473:D473"/>
    <mergeCell ref="C474:D474"/>
    <mergeCell ref="C475:D475"/>
    <mergeCell ref="C461:D461"/>
    <mergeCell ref="C462:D462"/>
    <mergeCell ref="C463:D463"/>
    <mergeCell ref="C464:D464"/>
    <mergeCell ref="C465:D465"/>
    <mergeCell ref="C467:D467"/>
    <mergeCell ref="C454:D454"/>
    <mergeCell ref="C455:D455"/>
    <mergeCell ref="C456:D456"/>
    <mergeCell ref="C457:D457"/>
    <mergeCell ref="C458:D458"/>
    <mergeCell ref="C460:D460"/>
    <mergeCell ref="C447:D447"/>
    <mergeCell ref="C448:D448"/>
    <mergeCell ref="C449:D449"/>
    <mergeCell ref="C450:D450"/>
    <mergeCell ref="C451:D451"/>
    <mergeCell ref="C453:D453"/>
    <mergeCell ref="C437:D437"/>
    <mergeCell ref="C438:D438"/>
    <mergeCell ref="C440:D440"/>
    <mergeCell ref="C442:D442"/>
    <mergeCell ref="C444:D444"/>
    <mergeCell ref="C446:D446"/>
    <mergeCell ref="C425:D425"/>
    <mergeCell ref="C426:D426"/>
    <mergeCell ref="C419:D419"/>
    <mergeCell ref="C420:D420"/>
    <mergeCell ref="C421:D421"/>
    <mergeCell ref="C422:D422"/>
    <mergeCell ref="C428:D428"/>
    <mergeCell ref="C429:D429"/>
    <mergeCell ref="C433:D433"/>
    <mergeCell ref="C434:D434"/>
    <mergeCell ref="C427:D427"/>
    <mergeCell ref="C413:D413"/>
    <mergeCell ref="C414:D414"/>
    <mergeCell ref="C415:D415"/>
    <mergeCell ref="C423:D423"/>
    <mergeCell ref="C424:D424"/>
    <mergeCell ref="C405:D405"/>
    <mergeCell ref="C406:D406"/>
    <mergeCell ref="C407:D407"/>
    <mergeCell ref="C408:D408"/>
    <mergeCell ref="C435:D435"/>
    <mergeCell ref="C436:D436"/>
    <mergeCell ref="C409:D409"/>
    <mergeCell ref="C410:D410"/>
    <mergeCell ref="C411:D411"/>
    <mergeCell ref="C412:D412"/>
    <mergeCell ref="C399:D399"/>
    <mergeCell ref="C400:D400"/>
    <mergeCell ref="C401:D401"/>
    <mergeCell ref="C402:D402"/>
    <mergeCell ref="C403:D403"/>
    <mergeCell ref="C404:D404"/>
    <mergeCell ref="C390:D390"/>
    <mergeCell ref="C392:D392"/>
    <mergeCell ref="C394:D394"/>
    <mergeCell ref="C396:D396"/>
    <mergeCell ref="C397:D397"/>
    <mergeCell ref="C398:D398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1:D361"/>
    <mergeCell ref="C363:D363"/>
    <mergeCell ref="C365:D365"/>
    <mergeCell ref="C352:D352"/>
    <mergeCell ref="C356:D356"/>
    <mergeCell ref="C357:D357"/>
    <mergeCell ref="C343:D343"/>
    <mergeCell ref="C345:D345"/>
    <mergeCell ref="C346:D346"/>
    <mergeCell ref="C348:D348"/>
    <mergeCell ref="C349:D349"/>
    <mergeCell ref="C351:D351"/>
    <mergeCell ref="C334:D334"/>
    <mergeCell ref="C336:D336"/>
    <mergeCell ref="C337:D337"/>
    <mergeCell ref="C339:D339"/>
    <mergeCell ref="C341:D341"/>
    <mergeCell ref="C342:D342"/>
    <mergeCell ref="C327:D327"/>
    <mergeCell ref="C329:D329"/>
    <mergeCell ref="C330:D330"/>
    <mergeCell ref="C331:D331"/>
    <mergeCell ref="C332:D332"/>
    <mergeCell ref="C333:D333"/>
    <mergeCell ref="C320:D320"/>
    <mergeCell ref="C321:D321"/>
    <mergeCell ref="C322:D322"/>
    <mergeCell ref="C323:D323"/>
    <mergeCell ref="C325:D325"/>
    <mergeCell ref="C326:D326"/>
    <mergeCell ref="C305:D305"/>
    <mergeCell ref="C306:D306"/>
    <mergeCell ref="C315:D315"/>
    <mergeCell ref="C316:D316"/>
    <mergeCell ref="C318:D318"/>
    <mergeCell ref="C319:D319"/>
    <mergeCell ref="C310:D310"/>
    <mergeCell ref="C311:D311"/>
    <mergeCell ref="C312:D312"/>
    <mergeCell ref="C314:D31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G298"/>
    <mergeCell ref="C285:D285"/>
    <mergeCell ref="C286:D286"/>
    <mergeCell ref="C288:G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60:D260"/>
    <mergeCell ref="C261:D261"/>
    <mergeCell ref="C262:D262"/>
    <mergeCell ref="C263:D263"/>
    <mergeCell ref="C276:D276"/>
    <mergeCell ref="C278:G278"/>
    <mergeCell ref="C272:D272"/>
    <mergeCell ref="C273:D273"/>
    <mergeCell ref="C269:D269"/>
    <mergeCell ref="C254:D254"/>
    <mergeCell ref="C255:D255"/>
    <mergeCell ref="C256:D256"/>
    <mergeCell ref="C264:D264"/>
    <mergeCell ref="C265:D265"/>
    <mergeCell ref="C266:D266"/>
    <mergeCell ref="C267:D267"/>
    <mergeCell ref="C248:D248"/>
    <mergeCell ref="C249:D249"/>
    <mergeCell ref="C274:D274"/>
    <mergeCell ref="C275:D275"/>
    <mergeCell ref="C250:D250"/>
    <mergeCell ref="C251:D251"/>
    <mergeCell ref="C252:D252"/>
    <mergeCell ref="C253:D253"/>
    <mergeCell ref="C270:D270"/>
    <mergeCell ref="C271:D271"/>
    <mergeCell ref="C240:D240"/>
    <mergeCell ref="C241:D241"/>
    <mergeCell ref="C242:D242"/>
    <mergeCell ref="C244:G244"/>
    <mergeCell ref="C245:D245"/>
    <mergeCell ref="C247:D247"/>
    <mergeCell ref="C232:D232"/>
    <mergeCell ref="C233:D233"/>
    <mergeCell ref="C234:D234"/>
    <mergeCell ref="C236:D236"/>
    <mergeCell ref="C237:D237"/>
    <mergeCell ref="C238:D238"/>
    <mergeCell ref="C225:D225"/>
    <mergeCell ref="C227:D227"/>
    <mergeCell ref="C228:D228"/>
    <mergeCell ref="C229:D229"/>
    <mergeCell ref="C230:D230"/>
    <mergeCell ref="C231:D231"/>
    <mergeCell ref="C218:D218"/>
    <mergeCell ref="C219:D219"/>
    <mergeCell ref="C220:D220"/>
    <mergeCell ref="C221:D221"/>
    <mergeCell ref="C222:D222"/>
    <mergeCell ref="C224:G224"/>
    <mergeCell ref="C211:D211"/>
    <mergeCell ref="C213:D213"/>
    <mergeCell ref="C214:D214"/>
    <mergeCell ref="C215:D215"/>
    <mergeCell ref="C216:D216"/>
    <mergeCell ref="C217:D217"/>
    <mergeCell ref="C204:D204"/>
    <mergeCell ref="C205:D205"/>
    <mergeCell ref="C206:D206"/>
    <mergeCell ref="C207:D207"/>
    <mergeCell ref="C209:G209"/>
    <mergeCell ref="C210:D210"/>
    <mergeCell ref="C198:D198"/>
    <mergeCell ref="C199:D199"/>
    <mergeCell ref="C200:D200"/>
    <mergeCell ref="C201:D201"/>
    <mergeCell ref="C202:D202"/>
    <mergeCell ref="C203:D203"/>
    <mergeCell ref="C191:D191"/>
    <mergeCell ref="C192:D192"/>
    <mergeCell ref="C193:D193"/>
    <mergeCell ref="C195:G195"/>
    <mergeCell ref="C196:D196"/>
    <mergeCell ref="C197:D197"/>
    <mergeCell ref="C185:D185"/>
    <mergeCell ref="C186:D186"/>
    <mergeCell ref="C187:D187"/>
    <mergeCell ref="C188:D188"/>
    <mergeCell ref="C189:D189"/>
    <mergeCell ref="C190:D190"/>
    <mergeCell ref="C178:D178"/>
    <mergeCell ref="C179:D179"/>
    <mergeCell ref="C181:G181"/>
    <mergeCell ref="C182:D182"/>
    <mergeCell ref="C183:D183"/>
    <mergeCell ref="C184:D184"/>
    <mergeCell ref="C172:D172"/>
    <mergeCell ref="C173:D173"/>
    <mergeCell ref="C174:D174"/>
    <mergeCell ref="C175:D175"/>
    <mergeCell ref="C176:D176"/>
    <mergeCell ref="C177:D177"/>
    <mergeCell ref="C165:D165"/>
    <mergeCell ref="C166:D166"/>
    <mergeCell ref="C167:D167"/>
    <mergeCell ref="C168:D168"/>
    <mergeCell ref="C170:D170"/>
    <mergeCell ref="C171:D171"/>
    <mergeCell ref="C159:D159"/>
    <mergeCell ref="C160:D160"/>
    <mergeCell ref="C161:D161"/>
    <mergeCell ref="C162:D162"/>
    <mergeCell ref="C163:D163"/>
    <mergeCell ref="C164:D164"/>
    <mergeCell ref="C152:D152"/>
    <mergeCell ref="C153:D153"/>
    <mergeCell ref="C154:D154"/>
    <mergeCell ref="C155:D155"/>
    <mergeCell ref="C156:D156"/>
    <mergeCell ref="C157:D157"/>
    <mergeCell ref="C145:D145"/>
    <mergeCell ref="C146:D146"/>
    <mergeCell ref="C148:D148"/>
    <mergeCell ref="C149:D149"/>
    <mergeCell ref="C150:D150"/>
    <mergeCell ref="C151:D151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0:D130"/>
    <mergeCell ref="C132:D132"/>
    <mergeCell ref="C133:D133"/>
    <mergeCell ref="C115:D115"/>
    <mergeCell ref="C117:D117"/>
    <mergeCell ref="C118:D118"/>
    <mergeCell ref="C123:D123"/>
    <mergeCell ref="C126:D126"/>
    <mergeCell ref="C127:D127"/>
    <mergeCell ref="C129:D129"/>
    <mergeCell ref="C112:D112"/>
    <mergeCell ref="C113:D113"/>
    <mergeCell ref="C100:D100"/>
    <mergeCell ref="C102:D102"/>
    <mergeCell ref="C104:D104"/>
    <mergeCell ref="C106:D106"/>
    <mergeCell ref="C90:D90"/>
    <mergeCell ref="C92:D92"/>
    <mergeCell ref="C93:D93"/>
    <mergeCell ref="C95:D95"/>
    <mergeCell ref="C109:D109"/>
    <mergeCell ref="C111:D111"/>
    <mergeCell ref="C74:G74"/>
    <mergeCell ref="C75:G75"/>
    <mergeCell ref="C76:D76"/>
    <mergeCell ref="C77:D77"/>
    <mergeCell ref="C96:D96"/>
    <mergeCell ref="C81:D81"/>
    <mergeCell ref="C82:D82"/>
    <mergeCell ref="C83:D83"/>
    <mergeCell ref="C84:D84"/>
    <mergeCell ref="C86:D86"/>
    <mergeCell ref="C68:G68"/>
    <mergeCell ref="C69:G69"/>
    <mergeCell ref="C70:G70"/>
    <mergeCell ref="C71:G71"/>
    <mergeCell ref="C72:G72"/>
    <mergeCell ref="C73:G73"/>
    <mergeCell ref="C58:D58"/>
    <mergeCell ref="C59:D59"/>
    <mergeCell ref="C60:D60"/>
    <mergeCell ref="C66:D66"/>
    <mergeCell ref="C50:D50"/>
    <mergeCell ref="C51:D51"/>
    <mergeCell ref="C53:D53"/>
    <mergeCell ref="C54:D54"/>
    <mergeCell ref="C55:D55"/>
    <mergeCell ref="C56:D56"/>
    <mergeCell ref="C35:D35"/>
    <mergeCell ref="C39:D39"/>
    <mergeCell ref="C41:D41"/>
    <mergeCell ref="C43:D43"/>
    <mergeCell ref="C48:D48"/>
    <mergeCell ref="C49:D49"/>
    <mergeCell ref="C27:D27"/>
    <mergeCell ref="C28:D28"/>
    <mergeCell ref="C30:D30"/>
    <mergeCell ref="C31:D31"/>
    <mergeCell ref="C32:D32"/>
    <mergeCell ref="C33:D33"/>
    <mergeCell ref="C19:D19"/>
    <mergeCell ref="C21:D21"/>
    <mergeCell ref="C22:D22"/>
    <mergeCell ref="C24:D24"/>
    <mergeCell ref="C25:D25"/>
    <mergeCell ref="C26:D26"/>
    <mergeCell ref="C13:D13"/>
    <mergeCell ref="C15:D15"/>
    <mergeCell ref="C16:D16"/>
    <mergeCell ref="C18:D18"/>
    <mergeCell ref="A1:G1"/>
    <mergeCell ref="C9:D9"/>
    <mergeCell ref="C10:D10"/>
    <mergeCell ref="C12:D1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69"/>
  <sheetViews>
    <sheetView showGridLines="0" showZeros="0" workbookViewId="0" topLeftCell="A67">
      <selection activeCell="F81" sqref="F81:F88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151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177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152</v>
      </c>
      <c r="C7" s="99" t="s">
        <v>153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20.4">
      <c r="A8" s="108">
        <v>1</v>
      </c>
      <c r="B8" s="109" t="s">
        <v>154</v>
      </c>
      <c r="C8" s="110" t="s">
        <v>155</v>
      </c>
      <c r="D8" s="111" t="s">
        <v>542</v>
      </c>
      <c r="E8" s="112">
        <v>5</v>
      </c>
      <c r="F8" s="113"/>
      <c r="G8" s="114">
        <f>E8*F8</f>
        <v>0</v>
      </c>
      <c r="H8" s="115">
        <v>0</v>
      </c>
      <c r="I8" s="116">
        <f>E8*H8</f>
        <v>0</v>
      </c>
      <c r="J8" s="115">
        <v>0</v>
      </c>
      <c r="K8" s="116">
        <f>E8*J8</f>
        <v>0</v>
      </c>
      <c r="O8" s="107"/>
      <c r="Z8" s="117"/>
      <c r="AA8" s="117">
        <v>1</v>
      </c>
      <c r="AB8" s="117">
        <v>0</v>
      </c>
      <c r="AC8" s="117">
        <v>0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0</v>
      </c>
      <c r="CZ8" s="70">
        <v>2</v>
      </c>
    </row>
    <row r="9" spans="1:63" ht="12.75">
      <c r="A9" s="118"/>
      <c r="B9" s="119"/>
      <c r="C9" s="190" t="s">
        <v>156</v>
      </c>
      <c r="D9" s="191"/>
      <c r="E9" s="191"/>
      <c r="F9" s="191"/>
      <c r="G9" s="192"/>
      <c r="I9" s="120"/>
      <c r="K9" s="120"/>
      <c r="L9" s="121" t="s">
        <v>156</v>
      </c>
      <c r="O9" s="10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</row>
    <row r="10" spans="1:104" ht="20.4">
      <c r="A10" s="108">
        <v>2</v>
      </c>
      <c r="B10" s="109" t="s">
        <v>157</v>
      </c>
      <c r="C10" s="110" t="s">
        <v>158</v>
      </c>
      <c r="D10" s="111" t="s">
        <v>542</v>
      </c>
      <c r="E10" s="112">
        <v>30</v>
      </c>
      <c r="F10" s="113"/>
      <c r="G10" s="114">
        <f>E10*F10</f>
        <v>0</v>
      </c>
      <c r="H10" s="115">
        <v>0</v>
      </c>
      <c r="I10" s="116">
        <f>E10*H10</f>
        <v>0</v>
      </c>
      <c r="J10" s="115">
        <v>0</v>
      </c>
      <c r="K10" s="116">
        <f>E10*J10</f>
        <v>0</v>
      </c>
      <c r="O10" s="107"/>
      <c r="Z10" s="117"/>
      <c r="AA10" s="117">
        <v>1</v>
      </c>
      <c r="AB10" s="117">
        <v>7</v>
      </c>
      <c r="AC10" s="117">
        <v>7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</v>
      </c>
      <c r="CB10" s="117">
        <v>7</v>
      </c>
      <c r="CZ10" s="70">
        <v>2</v>
      </c>
    </row>
    <row r="11" spans="1:63" ht="12.75">
      <c r="A11" s="118"/>
      <c r="B11" s="119"/>
      <c r="C11" s="190" t="s">
        <v>156</v>
      </c>
      <c r="D11" s="191"/>
      <c r="E11" s="191"/>
      <c r="F11" s="191"/>
      <c r="G11" s="192"/>
      <c r="I11" s="120"/>
      <c r="K11" s="120"/>
      <c r="L11" s="121" t="s">
        <v>156</v>
      </c>
      <c r="O11" s="10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</row>
    <row r="12" spans="1:104" ht="20.4">
      <c r="A12" s="108">
        <v>3</v>
      </c>
      <c r="B12" s="109" t="s">
        <v>159</v>
      </c>
      <c r="C12" s="110" t="s">
        <v>160</v>
      </c>
      <c r="D12" s="111" t="s">
        <v>542</v>
      </c>
      <c r="E12" s="112">
        <v>65</v>
      </c>
      <c r="F12" s="113"/>
      <c r="G12" s="114">
        <f>E12*F12</f>
        <v>0</v>
      </c>
      <c r="H12" s="115">
        <v>0</v>
      </c>
      <c r="I12" s="116">
        <f>E12*H12</f>
        <v>0</v>
      </c>
      <c r="J12" s="115">
        <v>0</v>
      </c>
      <c r="K12" s="116">
        <f>E12*J12</f>
        <v>0</v>
      </c>
      <c r="O12" s="107"/>
      <c r="Z12" s="117"/>
      <c r="AA12" s="117">
        <v>1</v>
      </c>
      <c r="AB12" s="117">
        <v>7</v>
      </c>
      <c r="AC12" s="117">
        <v>7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</v>
      </c>
      <c r="CB12" s="117">
        <v>7</v>
      </c>
      <c r="CZ12" s="70">
        <v>2</v>
      </c>
    </row>
    <row r="13" spans="1:63" ht="12.75">
      <c r="A13" s="118"/>
      <c r="B13" s="119"/>
      <c r="C13" s="190" t="s">
        <v>156</v>
      </c>
      <c r="D13" s="191"/>
      <c r="E13" s="191"/>
      <c r="F13" s="191"/>
      <c r="G13" s="192"/>
      <c r="I13" s="120"/>
      <c r="K13" s="120"/>
      <c r="L13" s="121" t="s">
        <v>156</v>
      </c>
      <c r="O13" s="10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</row>
    <row r="14" spans="1:104" ht="20.4">
      <c r="A14" s="108">
        <v>4</v>
      </c>
      <c r="B14" s="109" t="s">
        <v>161</v>
      </c>
      <c r="C14" s="110" t="s">
        <v>162</v>
      </c>
      <c r="D14" s="111" t="s">
        <v>542</v>
      </c>
      <c r="E14" s="112">
        <v>40</v>
      </c>
      <c r="F14" s="113"/>
      <c r="G14" s="114">
        <f>E14*F14</f>
        <v>0</v>
      </c>
      <c r="H14" s="115">
        <v>0</v>
      </c>
      <c r="I14" s="116">
        <f>E14*H14</f>
        <v>0</v>
      </c>
      <c r="J14" s="115">
        <v>0</v>
      </c>
      <c r="K14" s="116">
        <f>E14*J14</f>
        <v>0</v>
      </c>
      <c r="O14" s="107"/>
      <c r="Z14" s="117"/>
      <c r="AA14" s="117">
        <v>1</v>
      </c>
      <c r="AB14" s="117">
        <v>7</v>
      </c>
      <c r="AC14" s="117">
        <v>7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7</v>
      </c>
      <c r="CZ14" s="70">
        <v>2</v>
      </c>
    </row>
    <row r="15" spans="1:63" ht="12.75">
      <c r="A15" s="118"/>
      <c r="B15" s="119"/>
      <c r="C15" s="190" t="s">
        <v>156</v>
      </c>
      <c r="D15" s="191"/>
      <c r="E15" s="191"/>
      <c r="F15" s="191"/>
      <c r="G15" s="192"/>
      <c r="I15" s="120"/>
      <c r="K15" s="120"/>
      <c r="L15" s="121" t="s">
        <v>156</v>
      </c>
      <c r="O15" s="10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</row>
    <row r="16" spans="1:104" ht="20.4">
      <c r="A16" s="108">
        <v>5</v>
      </c>
      <c r="B16" s="109" t="s">
        <v>163</v>
      </c>
      <c r="C16" s="110" t="s">
        <v>164</v>
      </c>
      <c r="D16" s="111" t="s">
        <v>542</v>
      </c>
      <c r="E16" s="112">
        <v>30</v>
      </c>
      <c r="F16" s="113"/>
      <c r="G16" s="114">
        <f>E16*F16</f>
        <v>0</v>
      </c>
      <c r="H16" s="115">
        <v>0</v>
      </c>
      <c r="I16" s="116">
        <f>E16*H16</f>
        <v>0</v>
      </c>
      <c r="J16" s="115">
        <v>0</v>
      </c>
      <c r="K16" s="116">
        <f>E16*J16</f>
        <v>0</v>
      </c>
      <c r="O16" s="107"/>
      <c r="Z16" s="117"/>
      <c r="AA16" s="117">
        <v>1</v>
      </c>
      <c r="AB16" s="117">
        <v>7</v>
      </c>
      <c r="AC16" s="117">
        <v>7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CA16" s="117">
        <v>1</v>
      </c>
      <c r="CB16" s="117">
        <v>7</v>
      </c>
      <c r="CZ16" s="70">
        <v>2</v>
      </c>
    </row>
    <row r="17" spans="1:63" ht="12.75">
      <c r="A17" s="118"/>
      <c r="B17" s="119"/>
      <c r="C17" s="190" t="s">
        <v>156</v>
      </c>
      <c r="D17" s="191"/>
      <c r="E17" s="191"/>
      <c r="F17" s="191"/>
      <c r="G17" s="192"/>
      <c r="I17" s="120"/>
      <c r="K17" s="120"/>
      <c r="L17" s="121" t="s">
        <v>156</v>
      </c>
      <c r="O17" s="10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</row>
    <row r="18" spans="1:104" ht="20.4">
      <c r="A18" s="108">
        <v>6</v>
      </c>
      <c r="B18" s="109" t="s">
        <v>165</v>
      </c>
      <c r="C18" s="110" t="s">
        <v>166</v>
      </c>
      <c r="D18" s="111" t="s">
        <v>542</v>
      </c>
      <c r="E18" s="112">
        <v>30</v>
      </c>
      <c r="F18" s="113"/>
      <c r="G18" s="114">
        <f>E18*F18</f>
        <v>0</v>
      </c>
      <c r="H18" s="115">
        <v>0</v>
      </c>
      <c r="I18" s="116">
        <f>E18*H18</f>
        <v>0</v>
      </c>
      <c r="J18" s="115">
        <v>0</v>
      </c>
      <c r="K18" s="116">
        <f>E18*J18</f>
        <v>0</v>
      </c>
      <c r="O18" s="107"/>
      <c r="Z18" s="117"/>
      <c r="AA18" s="117">
        <v>1</v>
      </c>
      <c r="AB18" s="117">
        <v>7</v>
      </c>
      <c r="AC18" s="117">
        <v>7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CA18" s="117">
        <v>1</v>
      </c>
      <c r="CB18" s="117">
        <v>7</v>
      </c>
      <c r="CZ18" s="70">
        <v>2</v>
      </c>
    </row>
    <row r="19" spans="1:63" ht="12.75">
      <c r="A19" s="118"/>
      <c r="B19" s="119"/>
      <c r="C19" s="190" t="s">
        <v>156</v>
      </c>
      <c r="D19" s="191"/>
      <c r="E19" s="191"/>
      <c r="F19" s="191"/>
      <c r="G19" s="192"/>
      <c r="I19" s="120"/>
      <c r="K19" s="120"/>
      <c r="L19" s="121" t="s">
        <v>156</v>
      </c>
      <c r="O19" s="10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</row>
    <row r="20" spans="1:104" ht="20.4">
      <c r="A20" s="108">
        <v>7</v>
      </c>
      <c r="B20" s="109" t="s">
        <v>167</v>
      </c>
      <c r="C20" s="110" t="s">
        <v>168</v>
      </c>
      <c r="D20" s="111" t="s">
        <v>542</v>
      </c>
      <c r="E20" s="112">
        <v>0.5</v>
      </c>
      <c r="F20" s="113"/>
      <c r="G20" s="114">
        <f>E20*F20</f>
        <v>0</v>
      </c>
      <c r="H20" s="115">
        <v>0</v>
      </c>
      <c r="I20" s="116">
        <f>E20*H20</f>
        <v>0</v>
      </c>
      <c r="J20" s="115">
        <v>0</v>
      </c>
      <c r="K20" s="116">
        <f>E20*J20</f>
        <v>0</v>
      </c>
      <c r="O20" s="107"/>
      <c r="Z20" s="117"/>
      <c r="AA20" s="117">
        <v>1</v>
      </c>
      <c r="AB20" s="117">
        <v>7</v>
      </c>
      <c r="AC20" s="117">
        <v>7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CA20" s="117">
        <v>1</v>
      </c>
      <c r="CB20" s="117">
        <v>7</v>
      </c>
      <c r="CZ20" s="70">
        <v>2</v>
      </c>
    </row>
    <row r="21" spans="1:63" ht="12.75">
      <c r="A21" s="118"/>
      <c r="B21" s="119"/>
      <c r="C21" s="190" t="s">
        <v>156</v>
      </c>
      <c r="D21" s="191"/>
      <c r="E21" s="191"/>
      <c r="F21" s="191"/>
      <c r="G21" s="192"/>
      <c r="I21" s="120"/>
      <c r="K21" s="120"/>
      <c r="L21" s="121" t="s">
        <v>156</v>
      </c>
      <c r="O21" s="10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</row>
    <row r="22" spans="1:104" ht="20.4">
      <c r="A22" s="108">
        <v>8</v>
      </c>
      <c r="B22" s="109" t="s">
        <v>169</v>
      </c>
      <c r="C22" s="110" t="s">
        <v>170</v>
      </c>
      <c r="D22" s="111" t="s">
        <v>542</v>
      </c>
      <c r="E22" s="112">
        <v>1</v>
      </c>
      <c r="F22" s="113"/>
      <c r="G22" s="114">
        <f>E22*F22</f>
        <v>0</v>
      </c>
      <c r="H22" s="115">
        <v>0</v>
      </c>
      <c r="I22" s="116">
        <f>E22*H22</f>
        <v>0</v>
      </c>
      <c r="J22" s="115">
        <v>0</v>
      </c>
      <c r="K22" s="116">
        <f>E22*J22</f>
        <v>0</v>
      </c>
      <c r="O22" s="107"/>
      <c r="Z22" s="117"/>
      <c r="AA22" s="117">
        <v>1</v>
      </c>
      <c r="AB22" s="117">
        <v>7</v>
      </c>
      <c r="AC22" s="117">
        <v>7</v>
      </c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CA22" s="117">
        <v>1</v>
      </c>
      <c r="CB22" s="117">
        <v>7</v>
      </c>
      <c r="CZ22" s="70">
        <v>2</v>
      </c>
    </row>
    <row r="23" spans="1:63" ht="12.75">
      <c r="A23" s="118"/>
      <c r="B23" s="119"/>
      <c r="C23" s="190" t="s">
        <v>156</v>
      </c>
      <c r="D23" s="191"/>
      <c r="E23" s="191"/>
      <c r="F23" s="191"/>
      <c r="G23" s="192"/>
      <c r="I23" s="120"/>
      <c r="K23" s="120"/>
      <c r="L23" s="121" t="s">
        <v>156</v>
      </c>
      <c r="O23" s="10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</row>
    <row r="24" spans="1:104" ht="20.4">
      <c r="A24" s="108">
        <v>9</v>
      </c>
      <c r="B24" s="109" t="s">
        <v>171</v>
      </c>
      <c r="C24" s="110" t="s">
        <v>172</v>
      </c>
      <c r="D24" s="111" t="s">
        <v>542</v>
      </c>
      <c r="E24" s="112">
        <v>20</v>
      </c>
      <c r="F24" s="113"/>
      <c r="G24" s="114">
        <f>E24*F24</f>
        <v>0</v>
      </c>
      <c r="H24" s="115">
        <v>0</v>
      </c>
      <c r="I24" s="116">
        <f>E24*H24</f>
        <v>0</v>
      </c>
      <c r="J24" s="115">
        <v>0</v>
      </c>
      <c r="K24" s="116">
        <f>E24*J24</f>
        <v>0</v>
      </c>
      <c r="O24" s="107"/>
      <c r="Z24" s="117"/>
      <c r="AA24" s="117">
        <v>1</v>
      </c>
      <c r="AB24" s="117">
        <v>7</v>
      </c>
      <c r="AC24" s="117">
        <v>7</v>
      </c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CA24" s="117">
        <v>1</v>
      </c>
      <c r="CB24" s="117">
        <v>7</v>
      </c>
      <c r="CZ24" s="70">
        <v>2</v>
      </c>
    </row>
    <row r="25" spans="1:63" ht="12.75">
      <c r="A25" s="118"/>
      <c r="B25" s="119"/>
      <c r="C25" s="190" t="s">
        <v>156</v>
      </c>
      <c r="D25" s="191"/>
      <c r="E25" s="191"/>
      <c r="F25" s="191"/>
      <c r="G25" s="192"/>
      <c r="I25" s="120"/>
      <c r="K25" s="120"/>
      <c r="L25" s="121" t="s">
        <v>156</v>
      </c>
      <c r="O25" s="10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</row>
    <row r="26" spans="1:104" ht="20.4">
      <c r="A26" s="108">
        <v>10</v>
      </c>
      <c r="B26" s="109" t="s">
        <v>824</v>
      </c>
      <c r="C26" s="110" t="s">
        <v>173</v>
      </c>
      <c r="D26" s="111" t="s">
        <v>542</v>
      </c>
      <c r="E26" s="112">
        <v>1.5</v>
      </c>
      <c r="F26" s="113"/>
      <c r="G26" s="114">
        <f>E26*F26</f>
        <v>0</v>
      </c>
      <c r="H26" s="115">
        <v>0</v>
      </c>
      <c r="I26" s="116">
        <f>E26*H26</f>
        <v>0</v>
      </c>
      <c r="J26" s="115">
        <v>0</v>
      </c>
      <c r="K26" s="116">
        <f>E26*J26</f>
        <v>0</v>
      </c>
      <c r="O26" s="107"/>
      <c r="Z26" s="117"/>
      <c r="AA26" s="117">
        <v>1</v>
      </c>
      <c r="AB26" s="117">
        <v>7</v>
      </c>
      <c r="AC26" s="117">
        <v>7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CA26" s="117">
        <v>1</v>
      </c>
      <c r="CB26" s="117">
        <v>7</v>
      </c>
      <c r="CZ26" s="70">
        <v>2</v>
      </c>
    </row>
    <row r="27" spans="1:63" ht="12.75">
      <c r="A27" s="118"/>
      <c r="B27" s="119"/>
      <c r="C27" s="190" t="s">
        <v>156</v>
      </c>
      <c r="D27" s="191"/>
      <c r="E27" s="191"/>
      <c r="F27" s="191"/>
      <c r="G27" s="192"/>
      <c r="I27" s="120"/>
      <c r="K27" s="120"/>
      <c r="L27" s="121" t="s">
        <v>156</v>
      </c>
      <c r="O27" s="10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</row>
    <row r="28" spans="1:104" ht="12.75">
      <c r="A28" s="108">
        <v>11</v>
      </c>
      <c r="B28" s="109" t="s">
        <v>174</v>
      </c>
      <c r="C28" s="110" t="s">
        <v>175</v>
      </c>
      <c r="D28" s="111" t="s">
        <v>645</v>
      </c>
      <c r="E28" s="112">
        <v>1</v>
      </c>
      <c r="F28" s="113"/>
      <c r="G28" s="114">
        <f aca="true" t="shared" si="0" ref="G28:G39">E28*F28</f>
        <v>0</v>
      </c>
      <c r="H28" s="115">
        <v>0</v>
      </c>
      <c r="I28" s="116">
        <f aca="true" t="shared" si="1" ref="I28:I39">E28*H28</f>
        <v>0</v>
      </c>
      <c r="J28" s="115">
        <v>0</v>
      </c>
      <c r="K28" s="116">
        <f aca="true" t="shared" si="2" ref="K28:K39">E28*J28</f>
        <v>0</v>
      </c>
      <c r="O28" s="107"/>
      <c r="Z28" s="117"/>
      <c r="AA28" s="117">
        <v>1</v>
      </c>
      <c r="AB28" s="117">
        <v>7</v>
      </c>
      <c r="AC28" s="117">
        <v>7</v>
      </c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CA28" s="117">
        <v>1</v>
      </c>
      <c r="CB28" s="117">
        <v>7</v>
      </c>
      <c r="CZ28" s="70">
        <v>2</v>
      </c>
    </row>
    <row r="29" spans="1:104" ht="12.75">
      <c r="A29" s="108">
        <v>12</v>
      </c>
      <c r="B29" s="109" t="s">
        <v>183</v>
      </c>
      <c r="C29" s="110" t="s">
        <v>184</v>
      </c>
      <c r="D29" s="111" t="s">
        <v>645</v>
      </c>
      <c r="E29" s="112">
        <v>1</v>
      </c>
      <c r="F29" s="113"/>
      <c r="G29" s="114">
        <f t="shared" si="0"/>
        <v>0</v>
      </c>
      <c r="H29" s="115">
        <v>0</v>
      </c>
      <c r="I29" s="116">
        <f t="shared" si="1"/>
        <v>0</v>
      </c>
      <c r="J29" s="115">
        <v>0</v>
      </c>
      <c r="K29" s="116">
        <f t="shared" si="2"/>
        <v>0</v>
      </c>
      <c r="O29" s="107"/>
      <c r="Z29" s="117"/>
      <c r="AA29" s="117">
        <v>1</v>
      </c>
      <c r="AB29" s="117">
        <v>7</v>
      </c>
      <c r="AC29" s="117">
        <v>7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CA29" s="117">
        <v>1</v>
      </c>
      <c r="CB29" s="117">
        <v>7</v>
      </c>
      <c r="CZ29" s="70">
        <v>2</v>
      </c>
    </row>
    <row r="30" spans="1:104" ht="12.75">
      <c r="A30" s="108">
        <v>13</v>
      </c>
      <c r="B30" s="109" t="s">
        <v>826</v>
      </c>
      <c r="C30" s="110" t="s">
        <v>185</v>
      </c>
      <c r="D30" s="111" t="s">
        <v>645</v>
      </c>
      <c r="E30" s="112">
        <v>4</v>
      </c>
      <c r="F30" s="113"/>
      <c r="G30" s="114">
        <f t="shared" si="0"/>
        <v>0</v>
      </c>
      <c r="H30" s="115">
        <v>0</v>
      </c>
      <c r="I30" s="116">
        <f t="shared" si="1"/>
        <v>0</v>
      </c>
      <c r="J30" s="115">
        <v>0</v>
      </c>
      <c r="K30" s="116">
        <f t="shared" si="2"/>
        <v>0</v>
      </c>
      <c r="O30" s="107"/>
      <c r="Z30" s="117"/>
      <c r="AA30" s="117">
        <v>1</v>
      </c>
      <c r="AB30" s="117">
        <v>7</v>
      </c>
      <c r="AC30" s="117">
        <v>7</v>
      </c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CA30" s="117">
        <v>1</v>
      </c>
      <c r="CB30" s="117">
        <v>7</v>
      </c>
      <c r="CZ30" s="70">
        <v>2</v>
      </c>
    </row>
    <row r="31" spans="1:104" ht="20.4">
      <c r="A31" s="108">
        <v>14</v>
      </c>
      <c r="B31" s="109" t="s">
        <v>186</v>
      </c>
      <c r="C31" s="110" t="s">
        <v>187</v>
      </c>
      <c r="D31" s="111" t="s">
        <v>645</v>
      </c>
      <c r="E31" s="112">
        <v>1</v>
      </c>
      <c r="F31" s="113"/>
      <c r="G31" s="114">
        <f t="shared" si="0"/>
        <v>0</v>
      </c>
      <c r="H31" s="115">
        <v>0</v>
      </c>
      <c r="I31" s="116">
        <f t="shared" si="1"/>
        <v>0</v>
      </c>
      <c r="J31" s="115">
        <v>0</v>
      </c>
      <c r="K31" s="116">
        <f t="shared" si="2"/>
        <v>0</v>
      </c>
      <c r="O31" s="107"/>
      <c r="Z31" s="117"/>
      <c r="AA31" s="117">
        <v>1</v>
      </c>
      <c r="AB31" s="117">
        <v>7</v>
      </c>
      <c r="AC31" s="117">
        <v>7</v>
      </c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CA31" s="117">
        <v>1</v>
      </c>
      <c r="CB31" s="117">
        <v>7</v>
      </c>
      <c r="CZ31" s="70">
        <v>2</v>
      </c>
    </row>
    <row r="32" spans="1:104" ht="12.75">
      <c r="A32" s="108">
        <v>15</v>
      </c>
      <c r="B32" s="109" t="s">
        <v>188</v>
      </c>
      <c r="C32" s="110" t="s">
        <v>189</v>
      </c>
      <c r="D32" s="111" t="s">
        <v>645</v>
      </c>
      <c r="E32" s="112">
        <v>6</v>
      </c>
      <c r="F32" s="113"/>
      <c r="G32" s="114">
        <f t="shared" si="0"/>
        <v>0</v>
      </c>
      <c r="H32" s="115">
        <v>0</v>
      </c>
      <c r="I32" s="116">
        <f t="shared" si="1"/>
        <v>0</v>
      </c>
      <c r="J32" s="115">
        <v>0</v>
      </c>
      <c r="K32" s="116">
        <f t="shared" si="2"/>
        <v>0</v>
      </c>
      <c r="O32" s="107"/>
      <c r="Z32" s="117"/>
      <c r="AA32" s="117">
        <v>1</v>
      </c>
      <c r="AB32" s="117">
        <v>7</v>
      </c>
      <c r="AC32" s="117">
        <v>7</v>
      </c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CA32" s="117">
        <v>1</v>
      </c>
      <c r="CB32" s="117">
        <v>7</v>
      </c>
      <c r="CZ32" s="70">
        <v>2</v>
      </c>
    </row>
    <row r="33" spans="1:104" ht="20.4">
      <c r="A33" s="108">
        <v>16</v>
      </c>
      <c r="B33" s="109" t="s">
        <v>190</v>
      </c>
      <c r="C33" s="110" t="s">
        <v>191</v>
      </c>
      <c r="D33" s="111" t="s">
        <v>645</v>
      </c>
      <c r="E33" s="112">
        <v>6</v>
      </c>
      <c r="F33" s="113"/>
      <c r="G33" s="114">
        <f t="shared" si="0"/>
        <v>0</v>
      </c>
      <c r="H33" s="115">
        <v>0</v>
      </c>
      <c r="I33" s="116">
        <f t="shared" si="1"/>
        <v>0</v>
      </c>
      <c r="J33" s="115">
        <v>0</v>
      </c>
      <c r="K33" s="116">
        <f t="shared" si="2"/>
        <v>0</v>
      </c>
      <c r="O33" s="107"/>
      <c r="Z33" s="117"/>
      <c r="AA33" s="117">
        <v>1</v>
      </c>
      <c r="AB33" s="117">
        <v>7</v>
      </c>
      <c r="AC33" s="117">
        <v>7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CA33" s="117">
        <v>1</v>
      </c>
      <c r="CB33" s="117">
        <v>7</v>
      </c>
      <c r="CZ33" s="70">
        <v>2</v>
      </c>
    </row>
    <row r="34" spans="1:104" ht="12.75">
      <c r="A34" s="108">
        <v>17</v>
      </c>
      <c r="B34" s="109" t="s">
        <v>828</v>
      </c>
      <c r="C34" s="110" t="s">
        <v>192</v>
      </c>
      <c r="D34" s="111" t="s">
        <v>542</v>
      </c>
      <c r="E34" s="112">
        <v>10</v>
      </c>
      <c r="F34" s="113"/>
      <c r="G34" s="114">
        <f t="shared" si="0"/>
        <v>0</v>
      </c>
      <c r="H34" s="115">
        <v>0</v>
      </c>
      <c r="I34" s="116">
        <f t="shared" si="1"/>
        <v>0</v>
      </c>
      <c r="J34" s="115">
        <v>0</v>
      </c>
      <c r="K34" s="116">
        <f t="shared" si="2"/>
        <v>0</v>
      </c>
      <c r="O34" s="107"/>
      <c r="Z34" s="117"/>
      <c r="AA34" s="117">
        <v>1</v>
      </c>
      <c r="AB34" s="117">
        <v>7</v>
      </c>
      <c r="AC34" s="117">
        <v>7</v>
      </c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CA34" s="117">
        <v>1</v>
      </c>
      <c r="CB34" s="117">
        <v>7</v>
      </c>
      <c r="CZ34" s="70">
        <v>2</v>
      </c>
    </row>
    <row r="35" spans="1:104" ht="12.75">
      <c r="A35" s="108">
        <v>18</v>
      </c>
      <c r="B35" s="109" t="s">
        <v>830</v>
      </c>
      <c r="C35" s="110" t="s">
        <v>193</v>
      </c>
      <c r="D35" s="111" t="s">
        <v>532</v>
      </c>
      <c r="E35" s="112">
        <v>13.5</v>
      </c>
      <c r="F35" s="113"/>
      <c r="G35" s="114">
        <f t="shared" si="0"/>
        <v>0</v>
      </c>
      <c r="H35" s="115">
        <v>0</v>
      </c>
      <c r="I35" s="116">
        <f t="shared" si="1"/>
        <v>0</v>
      </c>
      <c r="J35" s="115">
        <v>0</v>
      </c>
      <c r="K35" s="116">
        <f t="shared" si="2"/>
        <v>0</v>
      </c>
      <c r="O35" s="107"/>
      <c r="Z35" s="117"/>
      <c r="AA35" s="117">
        <v>1</v>
      </c>
      <c r="AB35" s="117">
        <v>7</v>
      </c>
      <c r="AC35" s="117">
        <v>7</v>
      </c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CA35" s="117">
        <v>1</v>
      </c>
      <c r="CB35" s="117">
        <v>7</v>
      </c>
      <c r="CZ35" s="70">
        <v>2</v>
      </c>
    </row>
    <row r="36" spans="1:104" ht="12.75">
      <c r="A36" s="108">
        <v>19</v>
      </c>
      <c r="B36" s="109" t="s">
        <v>832</v>
      </c>
      <c r="C36" s="110" t="s">
        <v>194</v>
      </c>
      <c r="D36" s="111" t="s">
        <v>426</v>
      </c>
      <c r="E36" s="112">
        <v>30</v>
      </c>
      <c r="F36" s="113"/>
      <c r="G36" s="114">
        <f t="shared" si="0"/>
        <v>0</v>
      </c>
      <c r="H36" s="115">
        <v>0</v>
      </c>
      <c r="I36" s="116">
        <f t="shared" si="1"/>
        <v>0</v>
      </c>
      <c r="J36" s="115">
        <v>0</v>
      </c>
      <c r="K36" s="116">
        <f t="shared" si="2"/>
        <v>0</v>
      </c>
      <c r="O36" s="107"/>
      <c r="Z36" s="117"/>
      <c r="AA36" s="117">
        <v>1</v>
      </c>
      <c r="AB36" s="117">
        <v>7</v>
      </c>
      <c r="AC36" s="117">
        <v>7</v>
      </c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CA36" s="117">
        <v>1</v>
      </c>
      <c r="CB36" s="117">
        <v>7</v>
      </c>
      <c r="CZ36" s="70">
        <v>2</v>
      </c>
    </row>
    <row r="37" spans="1:104" ht="20.4">
      <c r="A37" s="108">
        <v>20</v>
      </c>
      <c r="B37" s="109" t="s">
        <v>195</v>
      </c>
      <c r="C37" s="110" t="s">
        <v>196</v>
      </c>
      <c r="D37" s="111" t="s">
        <v>542</v>
      </c>
      <c r="E37" s="112">
        <v>96.5</v>
      </c>
      <c r="F37" s="113"/>
      <c r="G37" s="114">
        <f t="shared" si="0"/>
        <v>0</v>
      </c>
      <c r="H37" s="115">
        <v>0</v>
      </c>
      <c r="I37" s="116">
        <f t="shared" si="1"/>
        <v>0</v>
      </c>
      <c r="J37" s="115">
        <v>0</v>
      </c>
      <c r="K37" s="116">
        <f t="shared" si="2"/>
        <v>0</v>
      </c>
      <c r="O37" s="107"/>
      <c r="Z37" s="117"/>
      <c r="AA37" s="117">
        <v>1</v>
      </c>
      <c r="AB37" s="117">
        <v>7</v>
      </c>
      <c r="AC37" s="117">
        <v>7</v>
      </c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CA37" s="117">
        <v>1</v>
      </c>
      <c r="CB37" s="117">
        <v>7</v>
      </c>
      <c r="CZ37" s="70">
        <v>2</v>
      </c>
    </row>
    <row r="38" spans="1:104" ht="20.4">
      <c r="A38" s="108">
        <v>21</v>
      </c>
      <c r="B38" s="109" t="s">
        <v>197</v>
      </c>
      <c r="C38" s="110" t="s">
        <v>198</v>
      </c>
      <c r="D38" s="111" t="s">
        <v>542</v>
      </c>
      <c r="E38" s="112">
        <v>126.5</v>
      </c>
      <c r="F38" s="113"/>
      <c r="G38" s="114">
        <f t="shared" si="0"/>
        <v>0</v>
      </c>
      <c r="H38" s="115">
        <v>0</v>
      </c>
      <c r="I38" s="116">
        <f t="shared" si="1"/>
        <v>0</v>
      </c>
      <c r="J38" s="115">
        <v>0</v>
      </c>
      <c r="K38" s="116">
        <f t="shared" si="2"/>
        <v>0</v>
      </c>
      <c r="O38" s="107"/>
      <c r="Z38" s="117"/>
      <c r="AA38" s="117">
        <v>1</v>
      </c>
      <c r="AB38" s="117">
        <v>7</v>
      </c>
      <c r="AC38" s="117">
        <v>7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CA38" s="117">
        <v>1</v>
      </c>
      <c r="CB38" s="117">
        <v>7</v>
      </c>
      <c r="CZ38" s="70">
        <v>2</v>
      </c>
    </row>
    <row r="39" spans="1:104" ht="20.4">
      <c r="A39" s="108">
        <v>22</v>
      </c>
      <c r="B39" s="109" t="s">
        <v>834</v>
      </c>
      <c r="C39" s="110" t="s">
        <v>199</v>
      </c>
      <c r="D39" s="111"/>
      <c r="E39" s="112">
        <v>1</v>
      </c>
      <c r="F39" s="113"/>
      <c r="G39" s="114">
        <f t="shared" si="0"/>
        <v>0</v>
      </c>
      <c r="H39" s="115">
        <v>0</v>
      </c>
      <c r="I39" s="116">
        <f t="shared" si="1"/>
        <v>0</v>
      </c>
      <c r="J39" s="115">
        <v>0</v>
      </c>
      <c r="K39" s="116">
        <f t="shared" si="2"/>
        <v>0</v>
      </c>
      <c r="O39" s="107"/>
      <c r="Z39" s="117"/>
      <c r="AA39" s="117">
        <v>1</v>
      </c>
      <c r="AB39" s="117">
        <v>7</v>
      </c>
      <c r="AC39" s="117">
        <v>7</v>
      </c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CA39" s="117">
        <v>1</v>
      </c>
      <c r="CB39" s="117">
        <v>7</v>
      </c>
      <c r="CZ39" s="70">
        <v>2</v>
      </c>
    </row>
    <row r="40" spans="1:63" ht="12.75">
      <c r="A40" s="118"/>
      <c r="B40" s="119"/>
      <c r="C40" s="190" t="s">
        <v>200</v>
      </c>
      <c r="D40" s="191"/>
      <c r="E40" s="191"/>
      <c r="F40" s="191"/>
      <c r="G40" s="192"/>
      <c r="I40" s="120"/>
      <c r="K40" s="120"/>
      <c r="L40" s="121" t="s">
        <v>200</v>
      </c>
      <c r="O40" s="10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</row>
    <row r="41" spans="1:63" ht="12.75">
      <c r="A41" s="118"/>
      <c r="B41" s="119"/>
      <c r="C41" s="190" t="s">
        <v>201</v>
      </c>
      <c r="D41" s="191"/>
      <c r="E41" s="191"/>
      <c r="F41" s="191"/>
      <c r="G41" s="192"/>
      <c r="I41" s="120"/>
      <c r="K41" s="120"/>
      <c r="L41" s="121" t="s">
        <v>201</v>
      </c>
      <c r="O41" s="10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</row>
    <row r="42" spans="1:63" ht="12.75">
      <c r="A42" s="118"/>
      <c r="B42" s="119"/>
      <c r="C42" s="190" t="s">
        <v>202</v>
      </c>
      <c r="D42" s="191"/>
      <c r="E42" s="191"/>
      <c r="F42" s="191"/>
      <c r="G42" s="192"/>
      <c r="I42" s="120"/>
      <c r="K42" s="120"/>
      <c r="L42" s="121" t="s">
        <v>202</v>
      </c>
      <c r="O42" s="10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</row>
    <row r="43" spans="1:63" ht="12.75">
      <c r="A43" s="118"/>
      <c r="B43" s="119"/>
      <c r="C43" s="190" t="s">
        <v>203</v>
      </c>
      <c r="D43" s="191"/>
      <c r="E43" s="191"/>
      <c r="F43" s="191"/>
      <c r="G43" s="192"/>
      <c r="I43" s="120"/>
      <c r="K43" s="120"/>
      <c r="L43" s="121" t="s">
        <v>203</v>
      </c>
      <c r="O43" s="10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</row>
    <row r="44" spans="1:63" ht="12.75">
      <c r="A44" s="118"/>
      <c r="B44" s="119"/>
      <c r="C44" s="190" t="s">
        <v>204</v>
      </c>
      <c r="D44" s="191"/>
      <c r="E44" s="191"/>
      <c r="F44" s="191"/>
      <c r="G44" s="192"/>
      <c r="I44" s="120"/>
      <c r="K44" s="120"/>
      <c r="L44" s="121" t="s">
        <v>204</v>
      </c>
      <c r="O44" s="10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</row>
    <row r="45" spans="1:104" ht="20.4">
      <c r="A45" s="108">
        <v>23</v>
      </c>
      <c r="B45" s="109" t="s">
        <v>836</v>
      </c>
      <c r="C45" s="110" t="s">
        <v>205</v>
      </c>
      <c r="D45" s="111" t="s">
        <v>542</v>
      </c>
      <c r="E45" s="112">
        <v>200</v>
      </c>
      <c r="F45" s="113"/>
      <c r="G45" s="114">
        <f aca="true" t="shared" si="3" ref="G45:G53">E45*F45</f>
        <v>0</v>
      </c>
      <c r="H45" s="115">
        <v>0</v>
      </c>
      <c r="I45" s="116">
        <f aca="true" t="shared" si="4" ref="I45:I53">E45*H45</f>
        <v>0</v>
      </c>
      <c r="J45" s="115">
        <v>0</v>
      </c>
      <c r="K45" s="116">
        <f aca="true" t="shared" si="5" ref="K45:K53">E45*J45</f>
        <v>0</v>
      </c>
      <c r="O45" s="107"/>
      <c r="Z45" s="117"/>
      <c r="AA45" s="117">
        <v>1</v>
      </c>
      <c r="AB45" s="117">
        <v>7</v>
      </c>
      <c r="AC45" s="117">
        <v>7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CA45" s="117">
        <v>1</v>
      </c>
      <c r="CB45" s="117">
        <v>7</v>
      </c>
      <c r="CZ45" s="70">
        <v>2</v>
      </c>
    </row>
    <row r="46" spans="1:104" ht="12.75">
      <c r="A46" s="108">
        <v>24</v>
      </c>
      <c r="B46" s="109" t="s">
        <v>206</v>
      </c>
      <c r="C46" s="110" t="s">
        <v>207</v>
      </c>
      <c r="D46" s="111" t="s">
        <v>439</v>
      </c>
      <c r="E46" s="112">
        <v>50</v>
      </c>
      <c r="F46" s="113"/>
      <c r="G46" s="114">
        <f t="shared" si="3"/>
        <v>0</v>
      </c>
      <c r="H46" s="115">
        <v>0</v>
      </c>
      <c r="I46" s="116">
        <f t="shared" si="4"/>
        <v>0</v>
      </c>
      <c r="J46" s="115">
        <v>0</v>
      </c>
      <c r="K46" s="116">
        <f t="shared" si="5"/>
        <v>0</v>
      </c>
      <c r="O46" s="107"/>
      <c r="Z46" s="117"/>
      <c r="AA46" s="117">
        <v>1</v>
      </c>
      <c r="AB46" s="117">
        <v>7</v>
      </c>
      <c r="AC46" s="117">
        <v>7</v>
      </c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CA46" s="117">
        <v>1</v>
      </c>
      <c r="CB46" s="117">
        <v>7</v>
      </c>
      <c r="CZ46" s="70">
        <v>2</v>
      </c>
    </row>
    <row r="47" spans="1:104" ht="12.75">
      <c r="A47" s="108">
        <v>25</v>
      </c>
      <c r="B47" s="109" t="s">
        <v>208</v>
      </c>
      <c r="C47" s="110" t="s">
        <v>209</v>
      </c>
      <c r="D47" s="111" t="s">
        <v>439</v>
      </c>
      <c r="E47" s="112">
        <v>100</v>
      </c>
      <c r="F47" s="113"/>
      <c r="G47" s="114">
        <f t="shared" si="3"/>
        <v>0</v>
      </c>
      <c r="H47" s="115">
        <v>0</v>
      </c>
      <c r="I47" s="116">
        <f t="shared" si="4"/>
        <v>0</v>
      </c>
      <c r="J47" s="115">
        <v>0</v>
      </c>
      <c r="K47" s="116">
        <f t="shared" si="5"/>
        <v>0</v>
      </c>
      <c r="O47" s="107"/>
      <c r="Z47" s="117"/>
      <c r="AA47" s="117">
        <v>1</v>
      </c>
      <c r="AB47" s="117">
        <v>7</v>
      </c>
      <c r="AC47" s="117">
        <v>7</v>
      </c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CA47" s="117">
        <v>1</v>
      </c>
      <c r="CB47" s="117">
        <v>7</v>
      </c>
      <c r="CZ47" s="70">
        <v>2</v>
      </c>
    </row>
    <row r="48" spans="1:104" ht="12.75">
      <c r="A48" s="108">
        <v>26</v>
      </c>
      <c r="B48" s="109" t="s">
        <v>210</v>
      </c>
      <c r="C48" s="110" t="s">
        <v>211</v>
      </c>
      <c r="D48" s="111" t="s">
        <v>439</v>
      </c>
      <c r="E48" s="112">
        <v>90</v>
      </c>
      <c r="F48" s="113"/>
      <c r="G48" s="114">
        <f t="shared" si="3"/>
        <v>0</v>
      </c>
      <c r="H48" s="115">
        <v>0</v>
      </c>
      <c r="I48" s="116">
        <f t="shared" si="4"/>
        <v>0</v>
      </c>
      <c r="J48" s="115">
        <v>0</v>
      </c>
      <c r="K48" s="116">
        <f t="shared" si="5"/>
        <v>0</v>
      </c>
      <c r="O48" s="107"/>
      <c r="Z48" s="117"/>
      <c r="AA48" s="117">
        <v>1</v>
      </c>
      <c r="AB48" s="117">
        <v>7</v>
      </c>
      <c r="AC48" s="117">
        <v>7</v>
      </c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CA48" s="117">
        <v>1</v>
      </c>
      <c r="CB48" s="117">
        <v>7</v>
      </c>
      <c r="CZ48" s="70">
        <v>2</v>
      </c>
    </row>
    <row r="49" spans="1:104" ht="12.75">
      <c r="A49" s="108">
        <v>27</v>
      </c>
      <c r="B49" s="109" t="s">
        <v>212</v>
      </c>
      <c r="C49" s="110" t="s">
        <v>213</v>
      </c>
      <c r="D49" s="111" t="s">
        <v>439</v>
      </c>
      <c r="E49" s="112">
        <v>90</v>
      </c>
      <c r="F49" s="113"/>
      <c r="G49" s="114">
        <f t="shared" si="3"/>
        <v>0</v>
      </c>
      <c r="H49" s="115">
        <v>0</v>
      </c>
      <c r="I49" s="116">
        <f t="shared" si="4"/>
        <v>0</v>
      </c>
      <c r="J49" s="115">
        <v>0</v>
      </c>
      <c r="K49" s="116">
        <f t="shared" si="5"/>
        <v>0</v>
      </c>
      <c r="O49" s="107"/>
      <c r="Z49" s="117"/>
      <c r="AA49" s="117">
        <v>1</v>
      </c>
      <c r="AB49" s="117">
        <v>7</v>
      </c>
      <c r="AC49" s="117">
        <v>7</v>
      </c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CA49" s="117">
        <v>1</v>
      </c>
      <c r="CB49" s="117">
        <v>7</v>
      </c>
      <c r="CZ49" s="70">
        <v>2</v>
      </c>
    </row>
    <row r="50" spans="1:104" ht="12.75">
      <c r="A50" s="108">
        <v>28</v>
      </c>
      <c r="B50" s="109" t="s">
        <v>214</v>
      </c>
      <c r="C50" s="110" t="s">
        <v>880</v>
      </c>
      <c r="D50" s="111" t="s">
        <v>439</v>
      </c>
      <c r="E50" s="112">
        <v>90</v>
      </c>
      <c r="F50" s="113"/>
      <c r="G50" s="114">
        <f t="shared" si="3"/>
        <v>0</v>
      </c>
      <c r="H50" s="115">
        <v>0</v>
      </c>
      <c r="I50" s="116">
        <f t="shared" si="4"/>
        <v>0</v>
      </c>
      <c r="J50" s="115">
        <v>0</v>
      </c>
      <c r="K50" s="116">
        <f t="shared" si="5"/>
        <v>0</v>
      </c>
      <c r="O50" s="107"/>
      <c r="Z50" s="117"/>
      <c r="AA50" s="117">
        <v>1</v>
      </c>
      <c r="AB50" s="117">
        <v>7</v>
      </c>
      <c r="AC50" s="117">
        <v>7</v>
      </c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CA50" s="117">
        <v>1</v>
      </c>
      <c r="CB50" s="117">
        <v>7</v>
      </c>
      <c r="CZ50" s="70">
        <v>2</v>
      </c>
    </row>
    <row r="51" spans="1:104" ht="12.75">
      <c r="A51" s="108">
        <v>29</v>
      </c>
      <c r="B51" s="109" t="s">
        <v>215</v>
      </c>
      <c r="C51" s="110" t="s">
        <v>216</v>
      </c>
      <c r="D51" s="111" t="s">
        <v>439</v>
      </c>
      <c r="E51" s="112">
        <v>90</v>
      </c>
      <c r="F51" s="113"/>
      <c r="G51" s="114">
        <f t="shared" si="3"/>
        <v>0</v>
      </c>
      <c r="H51" s="115">
        <v>0</v>
      </c>
      <c r="I51" s="116">
        <f t="shared" si="4"/>
        <v>0</v>
      </c>
      <c r="J51" s="115">
        <v>0</v>
      </c>
      <c r="K51" s="116">
        <f t="shared" si="5"/>
        <v>0</v>
      </c>
      <c r="O51" s="107"/>
      <c r="Z51" s="117"/>
      <c r="AA51" s="117">
        <v>1</v>
      </c>
      <c r="AB51" s="117">
        <v>7</v>
      </c>
      <c r="AC51" s="117">
        <v>7</v>
      </c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CA51" s="117">
        <v>1</v>
      </c>
      <c r="CB51" s="117">
        <v>7</v>
      </c>
      <c r="CZ51" s="70">
        <v>2</v>
      </c>
    </row>
    <row r="52" spans="1:104" ht="12.75">
      <c r="A52" s="108">
        <v>30</v>
      </c>
      <c r="B52" s="109" t="s">
        <v>217</v>
      </c>
      <c r="C52" s="110" t="s">
        <v>218</v>
      </c>
      <c r="D52" s="111" t="s">
        <v>439</v>
      </c>
      <c r="E52" s="112">
        <v>90</v>
      </c>
      <c r="F52" s="113"/>
      <c r="G52" s="114">
        <f t="shared" si="3"/>
        <v>0</v>
      </c>
      <c r="H52" s="115">
        <v>0</v>
      </c>
      <c r="I52" s="116">
        <f t="shared" si="4"/>
        <v>0</v>
      </c>
      <c r="J52" s="115">
        <v>0</v>
      </c>
      <c r="K52" s="116">
        <f t="shared" si="5"/>
        <v>0</v>
      </c>
      <c r="O52" s="107"/>
      <c r="Z52" s="117"/>
      <c r="AA52" s="117">
        <v>1</v>
      </c>
      <c r="AB52" s="117">
        <v>7</v>
      </c>
      <c r="AC52" s="117">
        <v>7</v>
      </c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CA52" s="117">
        <v>1</v>
      </c>
      <c r="CB52" s="117">
        <v>7</v>
      </c>
      <c r="CZ52" s="70">
        <v>2</v>
      </c>
    </row>
    <row r="53" spans="1:104" ht="12.75">
      <c r="A53" s="108">
        <v>31</v>
      </c>
      <c r="B53" s="109" t="s">
        <v>219</v>
      </c>
      <c r="C53" s="110" t="s">
        <v>220</v>
      </c>
      <c r="D53" s="111" t="s">
        <v>716</v>
      </c>
      <c r="E53" s="112">
        <v>20</v>
      </c>
      <c r="F53" s="113"/>
      <c r="G53" s="114">
        <f t="shared" si="3"/>
        <v>0</v>
      </c>
      <c r="H53" s="115">
        <v>0</v>
      </c>
      <c r="I53" s="116">
        <f t="shared" si="4"/>
        <v>0</v>
      </c>
      <c r="J53" s="115">
        <v>0</v>
      </c>
      <c r="K53" s="116">
        <f t="shared" si="5"/>
        <v>0</v>
      </c>
      <c r="O53" s="107"/>
      <c r="Z53" s="117"/>
      <c r="AA53" s="117">
        <v>1</v>
      </c>
      <c r="AB53" s="117">
        <v>7</v>
      </c>
      <c r="AC53" s="117">
        <v>7</v>
      </c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CA53" s="117">
        <v>1</v>
      </c>
      <c r="CB53" s="117">
        <v>7</v>
      </c>
      <c r="CZ53" s="70">
        <v>2</v>
      </c>
    </row>
    <row r="54" spans="1:63" ht="12.75">
      <c r="A54" s="128" t="s">
        <v>427</v>
      </c>
      <c r="B54" s="129" t="s">
        <v>152</v>
      </c>
      <c r="C54" s="130" t="s">
        <v>153</v>
      </c>
      <c r="D54" s="131"/>
      <c r="E54" s="132"/>
      <c r="F54" s="132"/>
      <c r="G54" s="133">
        <f>SUM(G7:G53)</f>
        <v>0</v>
      </c>
      <c r="H54" s="134"/>
      <c r="I54" s="135">
        <f>SUM(I7:I53)</f>
        <v>0</v>
      </c>
      <c r="J54" s="136"/>
      <c r="K54" s="135">
        <f>SUM(K7:K53)</f>
        <v>0</v>
      </c>
      <c r="O54" s="107"/>
      <c r="X54" s="137">
        <f>K54</f>
        <v>0</v>
      </c>
      <c r="Y54" s="137">
        <f>I54</f>
        <v>0</v>
      </c>
      <c r="Z54" s="138">
        <f>G54</f>
        <v>0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39"/>
      <c r="BB54" s="139"/>
      <c r="BC54" s="139"/>
      <c r="BD54" s="139"/>
      <c r="BE54" s="139"/>
      <c r="BF54" s="139"/>
      <c r="BG54" s="117"/>
      <c r="BH54" s="117"/>
      <c r="BI54" s="117"/>
      <c r="BJ54" s="117"/>
      <c r="BK54" s="117"/>
    </row>
    <row r="55" spans="1:15" ht="14.25" customHeight="1">
      <c r="A55" s="97" t="s">
        <v>422</v>
      </c>
      <c r="B55" s="98" t="s">
        <v>221</v>
      </c>
      <c r="C55" s="99" t="s">
        <v>222</v>
      </c>
      <c r="D55" s="100"/>
      <c r="E55" s="101"/>
      <c r="F55" s="101"/>
      <c r="G55" s="102"/>
      <c r="H55" s="103"/>
      <c r="I55" s="104"/>
      <c r="J55" s="105"/>
      <c r="K55" s="106"/>
      <c r="O55" s="107"/>
    </row>
    <row r="56" spans="1:104" ht="20.4">
      <c r="A56" s="108">
        <v>32</v>
      </c>
      <c r="B56" s="109" t="s">
        <v>223</v>
      </c>
      <c r="C56" s="110" t="s">
        <v>224</v>
      </c>
      <c r="D56" s="111" t="s">
        <v>542</v>
      </c>
      <c r="E56" s="112">
        <v>1</v>
      </c>
      <c r="F56" s="113"/>
      <c r="G56" s="114">
        <f>E56*F56</f>
        <v>0</v>
      </c>
      <c r="H56" s="115">
        <v>0</v>
      </c>
      <c r="I56" s="116">
        <f>E56*H56</f>
        <v>0</v>
      </c>
      <c r="J56" s="115">
        <v>0</v>
      </c>
      <c r="K56" s="116">
        <f>E56*J56</f>
        <v>0</v>
      </c>
      <c r="O56" s="107"/>
      <c r="Z56" s="117"/>
      <c r="AA56" s="117">
        <v>1</v>
      </c>
      <c r="AB56" s="117">
        <v>7</v>
      </c>
      <c r="AC56" s="117">
        <v>7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CA56" s="117">
        <v>1</v>
      </c>
      <c r="CB56" s="117">
        <v>7</v>
      </c>
      <c r="CZ56" s="70">
        <v>2</v>
      </c>
    </row>
    <row r="57" spans="1:104" ht="20.4">
      <c r="A57" s="108">
        <v>33</v>
      </c>
      <c r="B57" s="109" t="s">
        <v>225</v>
      </c>
      <c r="C57" s="110" t="s">
        <v>226</v>
      </c>
      <c r="D57" s="111" t="s">
        <v>542</v>
      </c>
      <c r="E57" s="112">
        <v>25</v>
      </c>
      <c r="F57" s="113"/>
      <c r="G57" s="114">
        <f>E57*F57</f>
        <v>0</v>
      </c>
      <c r="H57" s="115">
        <v>0</v>
      </c>
      <c r="I57" s="116">
        <f>E57*H57</f>
        <v>0</v>
      </c>
      <c r="J57" s="115">
        <v>0</v>
      </c>
      <c r="K57" s="116">
        <f>E57*J57</f>
        <v>0</v>
      </c>
      <c r="O57" s="107"/>
      <c r="Z57" s="117"/>
      <c r="AA57" s="117">
        <v>1</v>
      </c>
      <c r="AB57" s="117">
        <v>7</v>
      </c>
      <c r="AC57" s="117">
        <v>7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CA57" s="117">
        <v>1</v>
      </c>
      <c r="CB57" s="117">
        <v>7</v>
      </c>
      <c r="CZ57" s="70">
        <v>2</v>
      </c>
    </row>
    <row r="58" spans="1:104" ht="12.75">
      <c r="A58" s="108">
        <v>34</v>
      </c>
      <c r="B58" s="109" t="s">
        <v>227</v>
      </c>
      <c r="C58" s="110" t="s">
        <v>228</v>
      </c>
      <c r="D58" s="111" t="s">
        <v>542</v>
      </c>
      <c r="E58" s="112">
        <v>20</v>
      </c>
      <c r="F58" s="113"/>
      <c r="G58" s="114">
        <f>E58*F58</f>
        <v>0</v>
      </c>
      <c r="H58" s="115">
        <v>0</v>
      </c>
      <c r="I58" s="116">
        <f>E58*H58</f>
        <v>0</v>
      </c>
      <c r="J58" s="115">
        <v>0</v>
      </c>
      <c r="K58" s="116">
        <f>E58*J58</f>
        <v>0</v>
      </c>
      <c r="O58" s="107"/>
      <c r="Z58" s="117"/>
      <c r="AA58" s="117">
        <v>1</v>
      </c>
      <c r="AB58" s="117">
        <v>7</v>
      </c>
      <c r="AC58" s="117">
        <v>7</v>
      </c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CA58" s="117">
        <v>1</v>
      </c>
      <c r="CB58" s="117">
        <v>7</v>
      </c>
      <c r="CZ58" s="70">
        <v>2</v>
      </c>
    </row>
    <row r="59" spans="1:104" ht="20.4">
      <c r="A59" s="108">
        <v>35</v>
      </c>
      <c r="B59" s="109" t="s">
        <v>229</v>
      </c>
      <c r="C59" s="110" t="s">
        <v>230</v>
      </c>
      <c r="D59" s="111" t="s">
        <v>542</v>
      </c>
      <c r="E59" s="112">
        <v>11</v>
      </c>
      <c r="F59" s="113"/>
      <c r="G59" s="114">
        <f>E59*F59</f>
        <v>0</v>
      </c>
      <c r="H59" s="115">
        <v>0</v>
      </c>
      <c r="I59" s="116">
        <f>E59*H59</f>
        <v>0</v>
      </c>
      <c r="J59" s="115">
        <v>0</v>
      </c>
      <c r="K59" s="116">
        <f>E59*J59</f>
        <v>0</v>
      </c>
      <c r="O59" s="107"/>
      <c r="Z59" s="117"/>
      <c r="AA59" s="117">
        <v>1</v>
      </c>
      <c r="AB59" s="117">
        <v>7</v>
      </c>
      <c r="AC59" s="117">
        <v>7</v>
      </c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CA59" s="117">
        <v>1</v>
      </c>
      <c r="CB59" s="117">
        <v>7</v>
      </c>
      <c r="CZ59" s="70">
        <v>2</v>
      </c>
    </row>
    <row r="60" spans="1:63" ht="12.75">
      <c r="A60" s="118"/>
      <c r="B60" s="119"/>
      <c r="C60" s="190" t="s">
        <v>231</v>
      </c>
      <c r="D60" s="191"/>
      <c r="E60" s="191"/>
      <c r="F60" s="191"/>
      <c r="G60" s="192"/>
      <c r="I60" s="120"/>
      <c r="K60" s="120"/>
      <c r="L60" s="121" t="s">
        <v>231</v>
      </c>
      <c r="O60" s="10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</row>
    <row r="61" spans="1:104" ht="20.4">
      <c r="A61" s="108">
        <v>36</v>
      </c>
      <c r="B61" s="109" t="s">
        <v>232</v>
      </c>
      <c r="C61" s="110" t="s">
        <v>230</v>
      </c>
      <c r="D61" s="111" t="s">
        <v>542</v>
      </c>
      <c r="E61" s="112">
        <v>25</v>
      </c>
      <c r="F61" s="113"/>
      <c r="G61" s="114">
        <f>E61*F61</f>
        <v>0</v>
      </c>
      <c r="H61" s="115">
        <v>0</v>
      </c>
      <c r="I61" s="116">
        <f>E61*H61</f>
        <v>0</v>
      </c>
      <c r="J61" s="115">
        <v>0</v>
      </c>
      <c r="K61" s="116">
        <f>E61*J61</f>
        <v>0</v>
      </c>
      <c r="O61" s="107"/>
      <c r="Z61" s="117"/>
      <c r="AA61" s="117">
        <v>1</v>
      </c>
      <c r="AB61" s="117">
        <v>7</v>
      </c>
      <c r="AC61" s="117">
        <v>7</v>
      </c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CA61" s="117">
        <v>1</v>
      </c>
      <c r="CB61" s="117">
        <v>7</v>
      </c>
      <c r="CZ61" s="70">
        <v>2</v>
      </c>
    </row>
    <row r="62" spans="1:63" ht="12.75">
      <c r="A62" s="118"/>
      <c r="B62" s="119"/>
      <c r="C62" s="190" t="s">
        <v>233</v>
      </c>
      <c r="D62" s="191"/>
      <c r="E62" s="191"/>
      <c r="F62" s="191"/>
      <c r="G62" s="192"/>
      <c r="I62" s="120"/>
      <c r="K62" s="120"/>
      <c r="L62" s="121" t="s">
        <v>233</v>
      </c>
      <c r="O62" s="10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</row>
    <row r="63" spans="1:104" ht="12.75">
      <c r="A63" s="108">
        <v>37</v>
      </c>
      <c r="B63" s="109" t="s">
        <v>234</v>
      </c>
      <c r="C63" s="110" t="s">
        <v>235</v>
      </c>
      <c r="D63" s="111" t="s">
        <v>645</v>
      </c>
      <c r="E63" s="112">
        <v>2</v>
      </c>
      <c r="F63" s="113"/>
      <c r="G63" s="114">
        <f aca="true" t="shared" si="6" ref="G63:G73">E63*F63</f>
        <v>0</v>
      </c>
      <c r="H63" s="115">
        <v>0</v>
      </c>
      <c r="I63" s="116">
        <f aca="true" t="shared" si="7" ref="I63:I73">E63*H63</f>
        <v>0</v>
      </c>
      <c r="J63" s="115">
        <v>0</v>
      </c>
      <c r="K63" s="116">
        <f aca="true" t="shared" si="8" ref="K63:K73">E63*J63</f>
        <v>0</v>
      </c>
      <c r="O63" s="107"/>
      <c r="Z63" s="117"/>
      <c r="AA63" s="117">
        <v>1</v>
      </c>
      <c r="AB63" s="117">
        <v>7</v>
      </c>
      <c r="AC63" s="117">
        <v>7</v>
      </c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CA63" s="117">
        <v>1</v>
      </c>
      <c r="CB63" s="117">
        <v>7</v>
      </c>
      <c r="CZ63" s="70">
        <v>2</v>
      </c>
    </row>
    <row r="64" spans="1:104" ht="12.75">
      <c r="A64" s="108">
        <v>38</v>
      </c>
      <c r="B64" s="109" t="s">
        <v>236</v>
      </c>
      <c r="C64" s="110" t="s">
        <v>237</v>
      </c>
      <c r="D64" s="111" t="s">
        <v>645</v>
      </c>
      <c r="E64" s="112">
        <v>6</v>
      </c>
      <c r="F64" s="113"/>
      <c r="G64" s="114">
        <f t="shared" si="6"/>
        <v>0</v>
      </c>
      <c r="H64" s="115">
        <v>0</v>
      </c>
      <c r="I64" s="116">
        <f t="shared" si="7"/>
        <v>0</v>
      </c>
      <c r="J64" s="115">
        <v>0</v>
      </c>
      <c r="K64" s="116">
        <f t="shared" si="8"/>
        <v>0</v>
      </c>
      <c r="O64" s="107"/>
      <c r="Z64" s="117"/>
      <c r="AA64" s="117">
        <v>1</v>
      </c>
      <c r="AB64" s="117">
        <v>7</v>
      </c>
      <c r="AC64" s="117">
        <v>7</v>
      </c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CA64" s="117">
        <v>1</v>
      </c>
      <c r="CB64" s="117">
        <v>7</v>
      </c>
      <c r="CZ64" s="70">
        <v>2</v>
      </c>
    </row>
    <row r="65" spans="1:104" ht="12.75">
      <c r="A65" s="108">
        <v>39</v>
      </c>
      <c r="B65" s="109" t="s">
        <v>238</v>
      </c>
      <c r="C65" s="110" t="s">
        <v>239</v>
      </c>
      <c r="D65" s="111" t="s">
        <v>645</v>
      </c>
      <c r="E65" s="112">
        <v>2</v>
      </c>
      <c r="F65" s="113"/>
      <c r="G65" s="114">
        <f t="shared" si="6"/>
        <v>0</v>
      </c>
      <c r="H65" s="115">
        <v>0</v>
      </c>
      <c r="I65" s="116">
        <f t="shared" si="7"/>
        <v>0</v>
      </c>
      <c r="J65" s="115">
        <v>0</v>
      </c>
      <c r="K65" s="116">
        <f t="shared" si="8"/>
        <v>0</v>
      </c>
      <c r="O65" s="107"/>
      <c r="Z65" s="117"/>
      <c r="AA65" s="117">
        <v>1</v>
      </c>
      <c r="AB65" s="117">
        <v>7</v>
      </c>
      <c r="AC65" s="117">
        <v>7</v>
      </c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CA65" s="117">
        <v>1</v>
      </c>
      <c r="CB65" s="117">
        <v>7</v>
      </c>
      <c r="CZ65" s="70">
        <v>2</v>
      </c>
    </row>
    <row r="66" spans="1:104" ht="20.4">
      <c r="A66" s="108">
        <v>40</v>
      </c>
      <c r="B66" s="109" t="s">
        <v>240</v>
      </c>
      <c r="C66" s="110" t="s">
        <v>241</v>
      </c>
      <c r="D66" s="111" t="s">
        <v>645</v>
      </c>
      <c r="E66" s="112">
        <v>1</v>
      </c>
      <c r="F66" s="113"/>
      <c r="G66" s="114">
        <f t="shared" si="6"/>
        <v>0</v>
      </c>
      <c r="H66" s="115">
        <v>0</v>
      </c>
      <c r="I66" s="116">
        <f t="shared" si="7"/>
        <v>0</v>
      </c>
      <c r="J66" s="115">
        <v>0</v>
      </c>
      <c r="K66" s="116">
        <f t="shared" si="8"/>
        <v>0</v>
      </c>
      <c r="O66" s="107"/>
      <c r="Z66" s="117"/>
      <c r="AA66" s="117">
        <v>1</v>
      </c>
      <c r="AB66" s="117">
        <v>7</v>
      </c>
      <c r="AC66" s="117">
        <v>7</v>
      </c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CA66" s="117">
        <v>1</v>
      </c>
      <c r="CB66" s="117">
        <v>7</v>
      </c>
      <c r="CZ66" s="70">
        <v>2</v>
      </c>
    </row>
    <row r="67" spans="1:104" ht="12.75">
      <c r="A67" s="108">
        <v>41</v>
      </c>
      <c r="B67" s="109" t="s">
        <v>242</v>
      </c>
      <c r="C67" s="110" t="s">
        <v>243</v>
      </c>
      <c r="D67" s="111" t="s">
        <v>645</v>
      </c>
      <c r="E67" s="112">
        <v>1</v>
      </c>
      <c r="F67" s="113"/>
      <c r="G67" s="114">
        <f t="shared" si="6"/>
        <v>0</v>
      </c>
      <c r="H67" s="115">
        <v>0</v>
      </c>
      <c r="I67" s="116">
        <f t="shared" si="7"/>
        <v>0</v>
      </c>
      <c r="J67" s="115">
        <v>0</v>
      </c>
      <c r="K67" s="116">
        <f t="shared" si="8"/>
        <v>0</v>
      </c>
      <c r="O67" s="107"/>
      <c r="Z67" s="117"/>
      <c r="AA67" s="117">
        <v>1</v>
      </c>
      <c r="AB67" s="117">
        <v>7</v>
      </c>
      <c r="AC67" s="117">
        <v>7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CA67" s="117">
        <v>1</v>
      </c>
      <c r="CB67" s="117">
        <v>7</v>
      </c>
      <c r="CZ67" s="70">
        <v>2</v>
      </c>
    </row>
    <row r="68" spans="1:104" ht="12.75">
      <c r="A68" s="108">
        <v>42</v>
      </c>
      <c r="B68" s="109" t="s">
        <v>244</v>
      </c>
      <c r="C68" s="110" t="s">
        <v>245</v>
      </c>
      <c r="D68" s="111" t="s">
        <v>645</v>
      </c>
      <c r="E68" s="112">
        <v>10</v>
      </c>
      <c r="F68" s="113"/>
      <c r="G68" s="114">
        <f t="shared" si="6"/>
        <v>0</v>
      </c>
      <c r="H68" s="115">
        <v>0</v>
      </c>
      <c r="I68" s="116">
        <f t="shared" si="7"/>
        <v>0</v>
      </c>
      <c r="J68" s="115">
        <v>0</v>
      </c>
      <c r="K68" s="116">
        <f t="shared" si="8"/>
        <v>0</v>
      </c>
      <c r="O68" s="107"/>
      <c r="Z68" s="117"/>
      <c r="AA68" s="117">
        <v>1</v>
      </c>
      <c r="AB68" s="117">
        <v>7</v>
      </c>
      <c r="AC68" s="117">
        <v>7</v>
      </c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CA68" s="117">
        <v>1</v>
      </c>
      <c r="CB68" s="117">
        <v>7</v>
      </c>
      <c r="CZ68" s="70">
        <v>2</v>
      </c>
    </row>
    <row r="69" spans="1:104" ht="12.75">
      <c r="A69" s="108">
        <v>43</v>
      </c>
      <c r="B69" s="109" t="s">
        <v>246</v>
      </c>
      <c r="C69" s="110" t="s">
        <v>247</v>
      </c>
      <c r="D69" s="111" t="s">
        <v>645</v>
      </c>
      <c r="E69" s="112">
        <v>4</v>
      </c>
      <c r="F69" s="113"/>
      <c r="G69" s="114">
        <f t="shared" si="6"/>
        <v>0</v>
      </c>
      <c r="H69" s="115">
        <v>0</v>
      </c>
      <c r="I69" s="116">
        <f t="shared" si="7"/>
        <v>0</v>
      </c>
      <c r="J69" s="115">
        <v>0</v>
      </c>
      <c r="K69" s="116">
        <f t="shared" si="8"/>
        <v>0</v>
      </c>
      <c r="O69" s="107"/>
      <c r="Z69" s="117"/>
      <c r="AA69" s="117">
        <v>1</v>
      </c>
      <c r="AB69" s="117">
        <v>7</v>
      </c>
      <c r="AC69" s="117">
        <v>7</v>
      </c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CA69" s="117">
        <v>1</v>
      </c>
      <c r="CB69" s="117">
        <v>7</v>
      </c>
      <c r="CZ69" s="70">
        <v>2</v>
      </c>
    </row>
    <row r="70" spans="1:104" ht="12.75">
      <c r="A70" s="108">
        <v>44</v>
      </c>
      <c r="B70" s="109" t="s">
        <v>248</v>
      </c>
      <c r="C70" s="110" t="s">
        <v>249</v>
      </c>
      <c r="D70" s="111" t="s">
        <v>645</v>
      </c>
      <c r="E70" s="112">
        <v>12</v>
      </c>
      <c r="F70" s="113"/>
      <c r="G70" s="114">
        <f t="shared" si="6"/>
        <v>0</v>
      </c>
      <c r="H70" s="115">
        <v>0</v>
      </c>
      <c r="I70" s="116">
        <f t="shared" si="7"/>
        <v>0</v>
      </c>
      <c r="J70" s="115">
        <v>0</v>
      </c>
      <c r="K70" s="116">
        <f t="shared" si="8"/>
        <v>0</v>
      </c>
      <c r="O70" s="107"/>
      <c r="Z70" s="117"/>
      <c r="AA70" s="117">
        <v>1</v>
      </c>
      <c r="AB70" s="117">
        <v>7</v>
      </c>
      <c r="AC70" s="117">
        <v>7</v>
      </c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CA70" s="117">
        <v>1</v>
      </c>
      <c r="CB70" s="117">
        <v>7</v>
      </c>
      <c r="CZ70" s="70">
        <v>2</v>
      </c>
    </row>
    <row r="71" spans="1:104" ht="12.75">
      <c r="A71" s="108">
        <v>45</v>
      </c>
      <c r="B71" s="109" t="s">
        <v>250</v>
      </c>
      <c r="C71" s="110" t="s">
        <v>251</v>
      </c>
      <c r="D71" s="111" t="s">
        <v>645</v>
      </c>
      <c r="E71" s="112">
        <v>1</v>
      </c>
      <c r="F71" s="113"/>
      <c r="G71" s="114">
        <f t="shared" si="6"/>
        <v>0</v>
      </c>
      <c r="H71" s="115">
        <v>0</v>
      </c>
      <c r="I71" s="116">
        <f t="shared" si="7"/>
        <v>0</v>
      </c>
      <c r="J71" s="115">
        <v>0</v>
      </c>
      <c r="K71" s="116">
        <f t="shared" si="8"/>
        <v>0</v>
      </c>
      <c r="O71" s="107"/>
      <c r="Z71" s="117"/>
      <c r="AA71" s="117">
        <v>1</v>
      </c>
      <c r="AB71" s="117">
        <v>7</v>
      </c>
      <c r="AC71" s="117">
        <v>7</v>
      </c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CA71" s="117">
        <v>1</v>
      </c>
      <c r="CB71" s="117">
        <v>7</v>
      </c>
      <c r="CZ71" s="70">
        <v>2</v>
      </c>
    </row>
    <row r="72" spans="1:104" ht="12.75">
      <c r="A72" s="108">
        <v>46</v>
      </c>
      <c r="B72" s="109" t="s">
        <v>252</v>
      </c>
      <c r="C72" s="110" t="s">
        <v>253</v>
      </c>
      <c r="D72" s="111" t="s">
        <v>645</v>
      </c>
      <c r="E72" s="112">
        <v>1</v>
      </c>
      <c r="F72" s="113"/>
      <c r="G72" s="114">
        <f t="shared" si="6"/>
        <v>0</v>
      </c>
      <c r="H72" s="115">
        <v>0</v>
      </c>
      <c r="I72" s="116">
        <f t="shared" si="7"/>
        <v>0</v>
      </c>
      <c r="J72" s="115">
        <v>0</v>
      </c>
      <c r="K72" s="116">
        <f t="shared" si="8"/>
        <v>0</v>
      </c>
      <c r="O72" s="107"/>
      <c r="Z72" s="117"/>
      <c r="AA72" s="117">
        <v>1</v>
      </c>
      <c r="AB72" s="117">
        <v>7</v>
      </c>
      <c r="AC72" s="117">
        <v>7</v>
      </c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CA72" s="117">
        <v>1</v>
      </c>
      <c r="CB72" s="117">
        <v>7</v>
      </c>
      <c r="CZ72" s="70">
        <v>2</v>
      </c>
    </row>
    <row r="73" spans="1:104" ht="12.75">
      <c r="A73" s="108">
        <v>47</v>
      </c>
      <c r="B73" s="109" t="s">
        <v>254</v>
      </c>
      <c r="C73" s="110" t="s">
        <v>255</v>
      </c>
      <c r="D73" s="111" t="s">
        <v>645</v>
      </c>
      <c r="E73" s="112">
        <v>2</v>
      </c>
      <c r="F73" s="113"/>
      <c r="G73" s="114">
        <f t="shared" si="6"/>
        <v>0</v>
      </c>
      <c r="H73" s="115">
        <v>0</v>
      </c>
      <c r="I73" s="116">
        <f t="shared" si="7"/>
        <v>0</v>
      </c>
      <c r="J73" s="115">
        <v>0</v>
      </c>
      <c r="K73" s="116">
        <f t="shared" si="8"/>
        <v>0</v>
      </c>
      <c r="O73" s="107"/>
      <c r="Z73" s="117"/>
      <c r="AA73" s="117">
        <v>1</v>
      </c>
      <c r="AB73" s="117">
        <v>7</v>
      </c>
      <c r="AC73" s="117">
        <v>7</v>
      </c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CA73" s="117">
        <v>1</v>
      </c>
      <c r="CB73" s="117">
        <v>7</v>
      </c>
      <c r="CZ73" s="70">
        <v>2</v>
      </c>
    </row>
    <row r="74" spans="1:63" ht="12.75">
      <c r="A74" s="118"/>
      <c r="B74" s="119"/>
      <c r="C74" s="190" t="s">
        <v>156</v>
      </c>
      <c r="D74" s="191"/>
      <c r="E74" s="191"/>
      <c r="F74" s="191"/>
      <c r="G74" s="192"/>
      <c r="I74" s="120"/>
      <c r="K74" s="120"/>
      <c r="L74" s="121" t="s">
        <v>156</v>
      </c>
      <c r="O74" s="10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</row>
    <row r="75" spans="1:104" ht="12.75">
      <c r="A75" s="108">
        <v>48</v>
      </c>
      <c r="B75" s="109" t="s">
        <v>256</v>
      </c>
      <c r="C75" s="110" t="s">
        <v>257</v>
      </c>
      <c r="D75" s="111" t="s">
        <v>645</v>
      </c>
      <c r="E75" s="112">
        <v>6</v>
      </c>
      <c r="F75" s="113"/>
      <c r="G75" s="114">
        <f>E75*F75</f>
        <v>0</v>
      </c>
      <c r="H75" s="115">
        <v>0</v>
      </c>
      <c r="I75" s="116">
        <f>E75*H75</f>
        <v>0</v>
      </c>
      <c r="J75" s="115">
        <v>0</v>
      </c>
      <c r="K75" s="116">
        <f>E75*J75</f>
        <v>0</v>
      </c>
      <c r="O75" s="107"/>
      <c r="Z75" s="117"/>
      <c r="AA75" s="117">
        <v>1</v>
      </c>
      <c r="AB75" s="117">
        <v>7</v>
      </c>
      <c r="AC75" s="117">
        <v>7</v>
      </c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CA75" s="117">
        <v>1</v>
      </c>
      <c r="CB75" s="117">
        <v>7</v>
      </c>
      <c r="CZ75" s="70">
        <v>2</v>
      </c>
    </row>
    <row r="76" spans="1:63" ht="12.75">
      <c r="A76" s="118"/>
      <c r="B76" s="119"/>
      <c r="C76" s="190" t="s">
        <v>156</v>
      </c>
      <c r="D76" s="191"/>
      <c r="E76" s="191"/>
      <c r="F76" s="191"/>
      <c r="G76" s="192"/>
      <c r="I76" s="120"/>
      <c r="K76" s="120"/>
      <c r="L76" s="121" t="s">
        <v>156</v>
      </c>
      <c r="O76" s="10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</row>
    <row r="77" spans="1:104" ht="12.75">
      <c r="A77" s="108">
        <v>49</v>
      </c>
      <c r="B77" s="109" t="s">
        <v>258</v>
      </c>
      <c r="C77" s="110" t="s">
        <v>259</v>
      </c>
      <c r="D77" s="111" t="s">
        <v>645</v>
      </c>
      <c r="E77" s="112">
        <v>2</v>
      </c>
      <c r="F77" s="113"/>
      <c r="G77" s="114">
        <f>E77*F77</f>
        <v>0</v>
      </c>
      <c r="H77" s="115">
        <v>0</v>
      </c>
      <c r="I77" s="116">
        <f>E77*H77</f>
        <v>0</v>
      </c>
      <c r="J77" s="115">
        <v>0</v>
      </c>
      <c r="K77" s="116">
        <f>E77*J77</f>
        <v>0</v>
      </c>
      <c r="O77" s="107"/>
      <c r="Z77" s="117"/>
      <c r="AA77" s="117">
        <v>1</v>
      </c>
      <c r="AB77" s="117">
        <v>7</v>
      </c>
      <c r="AC77" s="117">
        <v>7</v>
      </c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CA77" s="117">
        <v>1</v>
      </c>
      <c r="CB77" s="117">
        <v>7</v>
      </c>
      <c r="CZ77" s="70">
        <v>2</v>
      </c>
    </row>
    <row r="78" spans="1:63" ht="12.75">
      <c r="A78" s="118"/>
      <c r="B78" s="119"/>
      <c r="C78" s="190" t="s">
        <v>156</v>
      </c>
      <c r="D78" s="191"/>
      <c r="E78" s="191"/>
      <c r="F78" s="191"/>
      <c r="G78" s="192"/>
      <c r="I78" s="120"/>
      <c r="K78" s="120"/>
      <c r="L78" s="121" t="s">
        <v>156</v>
      </c>
      <c r="O78" s="10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</row>
    <row r="79" spans="1:104" ht="20.4">
      <c r="A79" s="108">
        <v>50</v>
      </c>
      <c r="B79" s="109" t="s">
        <v>260</v>
      </c>
      <c r="C79" s="110" t="s">
        <v>261</v>
      </c>
      <c r="D79" s="111" t="s">
        <v>645</v>
      </c>
      <c r="E79" s="112">
        <v>1</v>
      </c>
      <c r="F79" s="113"/>
      <c r="G79" s="114">
        <f>E79*F79</f>
        <v>0</v>
      </c>
      <c r="H79" s="115">
        <v>0</v>
      </c>
      <c r="I79" s="116">
        <f>E79*H79</f>
        <v>0</v>
      </c>
      <c r="J79" s="115">
        <v>0</v>
      </c>
      <c r="K79" s="116">
        <f>E79*J79</f>
        <v>0</v>
      </c>
      <c r="O79" s="107"/>
      <c r="Z79" s="117"/>
      <c r="AA79" s="117">
        <v>1</v>
      </c>
      <c r="AB79" s="117">
        <v>7</v>
      </c>
      <c r="AC79" s="117">
        <v>7</v>
      </c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CA79" s="117">
        <v>1</v>
      </c>
      <c r="CB79" s="117">
        <v>7</v>
      </c>
      <c r="CZ79" s="70">
        <v>2</v>
      </c>
    </row>
    <row r="80" spans="1:63" ht="12.75">
      <c r="A80" s="118"/>
      <c r="B80" s="119"/>
      <c r="C80" s="190" t="s">
        <v>262</v>
      </c>
      <c r="D80" s="191"/>
      <c r="E80" s="191"/>
      <c r="F80" s="191"/>
      <c r="G80" s="192"/>
      <c r="I80" s="120"/>
      <c r="K80" s="120"/>
      <c r="L80" s="121" t="s">
        <v>262</v>
      </c>
      <c r="O80" s="10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</row>
    <row r="81" spans="1:104" ht="12.75">
      <c r="A81" s="108">
        <v>51</v>
      </c>
      <c r="B81" s="109" t="s">
        <v>263</v>
      </c>
      <c r="C81" s="110" t="s">
        <v>264</v>
      </c>
      <c r="D81" s="111" t="s">
        <v>645</v>
      </c>
      <c r="E81" s="112">
        <v>1</v>
      </c>
      <c r="F81" s="113"/>
      <c r="G81" s="114">
        <f>E81*F81</f>
        <v>0</v>
      </c>
      <c r="H81" s="115">
        <v>0</v>
      </c>
      <c r="I81" s="116">
        <f>E81*H81</f>
        <v>0</v>
      </c>
      <c r="J81" s="115">
        <v>0</v>
      </c>
      <c r="K81" s="116">
        <f>E81*J81</f>
        <v>0</v>
      </c>
      <c r="O81" s="107"/>
      <c r="Z81" s="117"/>
      <c r="AA81" s="117">
        <v>1</v>
      </c>
      <c r="AB81" s="117">
        <v>7</v>
      </c>
      <c r="AC81" s="117">
        <v>7</v>
      </c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CA81" s="117">
        <v>1</v>
      </c>
      <c r="CB81" s="117">
        <v>7</v>
      </c>
      <c r="CZ81" s="70">
        <v>2</v>
      </c>
    </row>
    <row r="82" spans="1:104" ht="12.75">
      <c r="A82" s="108">
        <v>52</v>
      </c>
      <c r="B82" s="109" t="s">
        <v>265</v>
      </c>
      <c r="C82" s="110" t="s">
        <v>266</v>
      </c>
      <c r="D82" s="111" t="s">
        <v>542</v>
      </c>
      <c r="E82" s="112">
        <v>26</v>
      </c>
      <c r="F82" s="113"/>
      <c r="G82" s="114">
        <f>E82*F82</f>
        <v>0</v>
      </c>
      <c r="H82" s="115">
        <v>0</v>
      </c>
      <c r="I82" s="116">
        <f>E82*H82</f>
        <v>0</v>
      </c>
      <c r="J82" s="115">
        <v>0</v>
      </c>
      <c r="K82" s="116">
        <f>E82*J82</f>
        <v>0</v>
      </c>
      <c r="O82" s="107"/>
      <c r="Z82" s="117"/>
      <c r="AA82" s="117">
        <v>1</v>
      </c>
      <c r="AB82" s="117">
        <v>7</v>
      </c>
      <c r="AC82" s="117">
        <v>7</v>
      </c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CA82" s="117">
        <v>1</v>
      </c>
      <c r="CB82" s="117">
        <v>7</v>
      </c>
      <c r="CZ82" s="70">
        <v>2</v>
      </c>
    </row>
    <row r="83" spans="1:104" ht="12.75">
      <c r="A83" s="108">
        <v>53</v>
      </c>
      <c r="B83" s="109" t="s">
        <v>267</v>
      </c>
      <c r="C83" s="110" t="s">
        <v>268</v>
      </c>
      <c r="D83" s="111" t="s">
        <v>542</v>
      </c>
      <c r="E83" s="112">
        <v>25</v>
      </c>
      <c r="F83" s="113"/>
      <c r="G83" s="114">
        <f>E83*F83</f>
        <v>0</v>
      </c>
      <c r="H83" s="115">
        <v>0</v>
      </c>
      <c r="I83" s="116">
        <f>E83*H83</f>
        <v>0</v>
      </c>
      <c r="J83" s="115">
        <v>0</v>
      </c>
      <c r="K83" s="116">
        <f>E83*J83</f>
        <v>0</v>
      </c>
      <c r="O83" s="107"/>
      <c r="Z83" s="117"/>
      <c r="AA83" s="117">
        <v>1</v>
      </c>
      <c r="AB83" s="117">
        <v>7</v>
      </c>
      <c r="AC83" s="117">
        <v>7</v>
      </c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CA83" s="117">
        <v>1</v>
      </c>
      <c r="CB83" s="117">
        <v>7</v>
      </c>
      <c r="CZ83" s="70">
        <v>2</v>
      </c>
    </row>
    <row r="84" spans="1:104" ht="12.75">
      <c r="A84" s="108">
        <v>54</v>
      </c>
      <c r="B84" s="109" t="s">
        <v>269</v>
      </c>
      <c r="C84" s="110" t="s">
        <v>270</v>
      </c>
      <c r="D84" s="111" t="s">
        <v>542</v>
      </c>
      <c r="E84" s="112">
        <v>46</v>
      </c>
      <c r="F84" s="113"/>
      <c r="G84" s="114">
        <f>E84*F84</f>
        <v>0</v>
      </c>
      <c r="H84" s="115">
        <v>0</v>
      </c>
      <c r="I84" s="116">
        <f>E84*H84</f>
        <v>0</v>
      </c>
      <c r="J84" s="115">
        <v>0</v>
      </c>
      <c r="K84" s="116">
        <f>E84*J84</f>
        <v>0</v>
      </c>
      <c r="O84" s="107"/>
      <c r="Z84" s="117"/>
      <c r="AA84" s="117">
        <v>1</v>
      </c>
      <c r="AB84" s="117">
        <v>7</v>
      </c>
      <c r="AC84" s="117">
        <v>7</v>
      </c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CA84" s="117">
        <v>1</v>
      </c>
      <c r="CB84" s="117">
        <v>7</v>
      </c>
      <c r="CZ84" s="70">
        <v>2</v>
      </c>
    </row>
    <row r="85" spans="1:104" ht="12.75">
      <c r="A85" s="108">
        <v>55</v>
      </c>
      <c r="B85" s="109" t="s">
        <v>271</v>
      </c>
      <c r="C85" s="110" t="s">
        <v>272</v>
      </c>
      <c r="D85" s="111" t="s">
        <v>716</v>
      </c>
      <c r="E85" s="112">
        <v>10</v>
      </c>
      <c r="F85" s="113"/>
      <c r="G85" s="114">
        <f>E85*F85</f>
        <v>0</v>
      </c>
      <c r="H85" s="115">
        <v>0</v>
      </c>
      <c r="I85" s="116">
        <f>E85*H85</f>
        <v>0</v>
      </c>
      <c r="J85" s="115">
        <v>0</v>
      </c>
      <c r="K85" s="116">
        <f>E85*J85</f>
        <v>0</v>
      </c>
      <c r="O85" s="107"/>
      <c r="Z85" s="117"/>
      <c r="AA85" s="117">
        <v>1</v>
      </c>
      <c r="AB85" s="117">
        <v>7</v>
      </c>
      <c r="AC85" s="117">
        <v>7</v>
      </c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CA85" s="117">
        <v>1</v>
      </c>
      <c r="CB85" s="117">
        <v>7</v>
      </c>
      <c r="CZ85" s="70">
        <v>2</v>
      </c>
    </row>
    <row r="86" spans="1:63" ht="12.75">
      <c r="A86" s="128" t="s">
        <v>427</v>
      </c>
      <c r="B86" s="129" t="s">
        <v>221</v>
      </c>
      <c r="C86" s="130" t="s">
        <v>222</v>
      </c>
      <c r="D86" s="131"/>
      <c r="E86" s="132"/>
      <c r="F86" s="132"/>
      <c r="G86" s="133">
        <f>SUM(G55:G85)</f>
        <v>0</v>
      </c>
      <c r="H86" s="134"/>
      <c r="I86" s="135">
        <f>SUM(I55:I85)</f>
        <v>0</v>
      </c>
      <c r="J86" s="136"/>
      <c r="K86" s="135">
        <f>SUM(K55:K85)</f>
        <v>0</v>
      </c>
      <c r="O86" s="107"/>
      <c r="X86" s="137">
        <f>K86</f>
        <v>0</v>
      </c>
      <c r="Y86" s="137">
        <f>I86</f>
        <v>0</v>
      </c>
      <c r="Z86" s="138">
        <f>G86</f>
        <v>0</v>
      </c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39"/>
      <c r="BB86" s="139"/>
      <c r="BC86" s="139"/>
      <c r="BD86" s="139"/>
      <c r="BE86" s="139"/>
      <c r="BF86" s="139"/>
      <c r="BG86" s="117"/>
      <c r="BH86" s="117"/>
      <c r="BI86" s="117"/>
      <c r="BJ86" s="117"/>
      <c r="BK86" s="117"/>
    </row>
    <row r="87" spans="1:15" ht="14.25" customHeight="1">
      <c r="A87" s="97" t="s">
        <v>422</v>
      </c>
      <c r="B87" s="98" t="s">
        <v>648</v>
      </c>
      <c r="C87" s="99" t="s">
        <v>273</v>
      </c>
      <c r="D87" s="100"/>
      <c r="E87" s="101"/>
      <c r="F87" s="101"/>
      <c r="G87" s="102"/>
      <c r="H87" s="103"/>
      <c r="I87" s="104"/>
      <c r="J87" s="105"/>
      <c r="K87" s="106"/>
      <c r="O87" s="107"/>
    </row>
    <row r="88" spans="1:104" ht="20.4">
      <c r="A88" s="108">
        <v>56</v>
      </c>
      <c r="B88" s="109" t="s">
        <v>274</v>
      </c>
      <c r="C88" s="110" t="s">
        <v>275</v>
      </c>
      <c r="D88" s="111" t="s">
        <v>276</v>
      </c>
      <c r="E88" s="112">
        <v>1</v>
      </c>
      <c r="F88" s="113"/>
      <c r="G88" s="114">
        <f>E88*F88</f>
        <v>0</v>
      </c>
      <c r="H88" s="115">
        <v>0</v>
      </c>
      <c r="I88" s="116">
        <f>E88*H88</f>
        <v>0</v>
      </c>
      <c r="J88" s="115">
        <v>0</v>
      </c>
      <c r="K88" s="116">
        <f>E88*J88</f>
        <v>0</v>
      </c>
      <c r="O88" s="107"/>
      <c r="Z88" s="117"/>
      <c r="AA88" s="117">
        <v>1</v>
      </c>
      <c r="AB88" s="117">
        <v>7</v>
      </c>
      <c r="AC88" s="117">
        <v>7</v>
      </c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CA88" s="117">
        <v>1</v>
      </c>
      <c r="CB88" s="117">
        <v>7</v>
      </c>
      <c r="CZ88" s="70">
        <v>2</v>
      </c>
    </row>
    <row r="89" spans="1:63" ht="31.2">
      <c r="A89" s="118"/>
      <c r="B89" s="119"/>
      <c r="C89" s="190" t="s">
        <v>277</v>
      </c>
      <c r="D89" s="191"/>
      <c r="E89" s="191"/>
      <c r="F89" s="191"/>
      <c r="G89" s="192"/>
      <c r="I89" s="120"/>
      <c r="K89" s="120"/>
      <c r="L89" s="121" t="s">
        <v>277</v>
      </c>
      <c r="O89" s="10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</row>
    <row r="90" spans="1:63" ht="12.75">
      <c r="A90" s="128" t="s">
        <v>427</v>
      </c>
      <c r="B90" s="129" t="s">
        <v>648</v>
      </c>
      <c r="C90" s="130" t="s">
        <v>273</v>
      </c>
      <c r="D90" s="131"/>
      <c r="E90" s="132"/>
      <c r="F90" s="132"/>
      <c r="G90" s="133">
        <f>SUM(G87:G89)</f>
        <v>0</v>
      </c>
      <c r="H90" s="134"/>
      <c r="I90" s="135">
        <f>SUM(I87:I89)</f>
        <v>0</v>
      </c>
      <c r="J90" s="136"/>
      <c r="K90" s="135">
        <f>SUM(K87:K89)</f>
        <v>0</v>
      </c>
      <c r="O90" s="107"/>
      <c r="X90" s="137">
        <f>K90</f>
        <v>0</v>
      </c>
      <c r="Y90" s="137">
        <f>I90</f>
        <v>0</v>
      </c>
      <c r="Z90" s="138">
        <f>G90</f>
        <v>0</v>
      </c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39"/>
      <c r="BB90" s="139"/>
      <c r="BC90" s="139"/>
      <c r="BD90" s="139"/>
      <c r="BE90" s="139"/>
      <c r="BF90" s="139"/>
      <c r="BG90" s="117"/>
      <c r="BH90" s="117"/>
      <c r="BI90" s="117"/>
      <c r="BJ90" s="117"/>
      <c r="BK90" s="117"/>
    </row>
    <row r="91" spans="1:58" ht="12.75">
      <c r="A91" s="140" t="s">
        <v>428</v>
      </c>
      <c r="B91" s="141" t="s">
        <v>429</v>
      </c>
      <c r="C91" s="142"/>
      <c r="D91" s="143"/>
      <c r="E91" s="144"/>
      <c r="F91" s="144"/>
      <c r="G91" s="145">
        <f>SUM(Z7:Z91)</f>
        <v>0</v>
      </c>
      <c r="H91" s="146"/>
      <c r="I91" s="147">
        <f>SUM(Y7:Y91)</f>
        <v>0</v>
      </c>
      <c r="J91" s="146"/>
      <c r="K91" s="147">
        <f>SUM(X7:X91)</f>
        <v>0</v>
      </c>
      <c r="O91" s="107"/>
      <c r="BA91" s="148"/>
      <c r="BB91" s="148"/>
      <c r="BC91" s="148"/>
      <c r="BD91" s="148"/>
      <c r="BE91" s="148"/>
      <c r="BF91" s="148"/>
    </row>
    <row r="92" ht="12.75">
      <c r="E92" s="70"/>
    </row>
    <row r="93" ht="12.75">
      <c r="E93" s="70"/>
    </row>
    <row r="94" ht="12.75">
      <c r="E94" s="70"/>
    </row>
    <row r="95" spans="3:5" ht="12.75">
      <c r="C95" s="126"/>
      <c r="E95" s="70"/>
    </row>
    <row r="96" ht="12.75">
      <c r="E96" s="70"/>
    </row>
    <row r="97" ht="12.75">
      <c r="E97" s="70"/>
    </row>
    <row r="98" ht="12.75">
      <c r="E98" s="70"/>
    </row>
    <row r="99" ht="12.75">
      <c r="E99" s="70"/>
    </row>
    <row r="100" ht="12.75">
      <c r="E100" s="70"/>
    </row>
    <row r="101" ht="12.75">
      <c r="E101" s="70"/>
    </row>
    <row r="102" ht="12.75">
      <c r="E102" s="70"/>
    </row>
    <row r="103" ht="12.75">
      <c r="E103" s="70"/>
    </row>
    <row r="104" ht="12.75">
      <c r="E104" s="70"/>
    </row>
    <row r="105" ht="12.75">
      <c r="E105" s="70"/>
    </row>
    <row r="106" ht="12.75">
      <c r="E106" s="70"/>
    </row>
    <row r="107" ht="12.75">
      <c r="E107" s="70"/>
    </row>
    <row r="108" ht="12.75">
      <c r="E108" s="70"/>
    </row>
    <row r="109" spans="1:7" ht="12.75">
      <c r="A109" s="126"/>
      <c r="B109" s="126"/>
      <c r="C109" s="126"/>
      <c r="D109" s="126"/>
      <c r="E109" s="126"/>
      <c r="F109" s="126"/>
      <c r="G109" s="126"/>
    </row>
    <row r="110" spans="1:7" ht="12.75">
      <c r="A110" s="126"/>
      <c r="B110" s="126"/>
      <c r="C110" s="126"/>
      <c r="D110" s="126"/>
      <c r="E110" s="126"/>
      <c r="F110" s="126"/>
      <c r="G110" s="126"/>
    </row>
    <row r="111" spans="1:7" ht="12.75">
      <c r="A111" s="126"/>
      <c r="B111" s="126"/>
      <c r="C111" s="126"/>
      <c r="D111" s="126"/>
      <c r="E111" s="126"/>
      <c r="F111" s="126"/>
      <c r="G111" s="126"/>
    </row>
    <row r="112" spans="1:7" ht="12.75">
      <c r="A112" s="126"/>
      <c r="B112" s="126"/>
      <c r="C112" s="126"/>
      <c r="D112" s="126"/>
      <c r="E112" s="126"/>
      <c r="F112" s="126"/>
      <c r="G112" s="126"/>
    </row>
    <row r="113" ht="12.75">
      <c r="E113" s="70"/>
    </row>
    <row r="114" ht="12.75">
      <c r="E114" s="70"/>
    </row>
    <row r="115" ht="12.75">
      <c r="E115" s="70"/>
    </row>
    <row r="116" ht="12.75">
      <c r="E116" s="70"/>
    </row>
    <row r="117" ht="12.75">
      <c r="E117" s="70"/>
    </row>
    <row r="118" ht="12.75">
      <c r="E118" s="70"/>
    </row>
    <row r="119" ht="12.75">
      <c r="E119" s="70"/>
    </row>
    <row r="120" ht="12.75">
      <c r="E120" s="70"/>
    </row>
    <row r="121" ht="12.75">
      <c r="E121" s="70"/>
    </row>
    <row r="122" ht="12.75">
      <c r="E122" s="70"/>
    </row>
    <row r="123" ht="12.75">
      <c r="E123" s="70"/>
    </row>
    <row r="124" ht="12.75">
      <c r="E124" s="70"/>
    </row>
    <row r="125" ht="12.75">
      <c r="E125" s="70"/>
    </row>
    <row r="126" ht="12.75">
      <c r="E126" s="70"/>
    </row>
    <row r="127" ht="12.75">
      <c r="E127" s="70"/>
    </row>
    <row r="128" ht="12.75">
      <c r="E128" s="70"/>
    </row>
    <row r="129" ht="12.75">
      <c r="E129" s="70"/>
    </row>
    <row r="130" ht="12.75">
      <c r="E130" s="70"/>
    </row>
    <row r="131" ht="12.75">
      <c r="E131" s="70"/>
    </row>
    <row r="132" ht="12.75">
      <c r="E132" s="70"/>
    </row>
    <row r="133" ht="12.75">
      <c r="E133" s="70"/>
    </row>
    <row r="134" ht="12.75">
      <c r="E134" s="70"/>
    </row>
    <row r="135" ht="12.75">
      <c r="E135" s="70"/>
    </row>
    <row r="136" ht="12.75">
      <c r="E136" s="70"/>
    </row>
    <row r="137" ht="12.75">
      <c r="E137" s="70"/>
    </row>
    <row r="138" ht="12.75">
      <c r="E138" s="70"/>
    </row>
    <row r="139" ht="12.75">
      <c r="E139" s="70"/>
    </row>
    <row r="140" ht="12.75">
      <c r="E140" s="70"/>
    </row>
    <row r="141" ht="12.75">
      <c r="E141" s="70"/>
    </row>
    <row r="142" ht="12.75">
      <c r="E142" s="70"/>
    </row>
    <row r="143" ht="12.75">
      <c r="E143" s="70"/>
    </row>
    <row r="144" spans="1:2" ht="12.75">
      <c r="A144" s="149"/>
      <c r="B144" s="149"/>
    </row>
    <row r="145" spans="1:7" ht="12.75">
      <c r="A145" s="126"/>
      <c r="B145" s="126"/>
      <c r="C145" s="150"/>
      <c r="D145" s="150"/>
      <c r="E145" s="151"/>
      <c r="F145" s="150"/>
      <c r="G145" s="152"/>
    </row>
    <row r="146" spans="1:7" ht="12.75">
      <c r="A146" s="153"/>
      <c r="B146" s="153"/>
      <c r="C146" s="126"/>
      <c r="D146" s="126"/>
      <c r="E146" s="154"/>
      <c r="F146" s="126"/>
      <c r="G146" s="126"/>
    </row>
    <row r="147" spans="1:7" ht="12.75">
      <c r="A147" s="126"/>
      <c r="B147" s="126"/>
      <c r="C147" s="126"/>
      <c r="D147" s="126"/>
      <c r="E147" s="154"/>
      <c r="F147" s="126"/>
      <c r="G147" s="126"/>
    </row>
    <row r="148" spans="1:7" ht="12.75">
      <c r="A148" s="126"/>
      <c r="B148" s="126"/>
      <c r="C148" s="126"/>
      <c r="D148" s="126"/>
      <c r="E148" s="154"/>
      <c r="F148" s="126"/>
      <c r="G148" s="126"/>
    </row>
    <row r="149" spans="1:7" ht="12.75">
      <c r="A149" s="126"/>
      <c r="B149" s="126"/>
      <c r="C149" s="126"/>
      <c r="D149" s="126"/>
      <c r="E149" s="154"/>
      <c r="F149" s="126"/>
      <c r="G149" s="126"/>
    </row>
    <row r="150" spans="1:7" ht="12.75">
      <c r="A150" s="126"/>
      <c r="B150" s="126"/>
      <c r="C150" s="126"/>
      <c r="D150" s="126"/>
      <c r="E150" s="154"/>
      <c r="F150" s="126"/>
      <c r="G150" s="126"/>
    </row>
    <row r="151" spans="1:7" ht="12.75">
      <c r="A151" s="126"/>
      <c r="B151" s="126"/>
      <c r="C151" s="126"/>
      <c r="D151" s="126"/>
      <c r="E151" s="154"/>
      <c r="F151" s="126"/>
      <c r="G151" s="126"/>
    </row>
    <row r="152" spans="1:7" ht="12.75">
      <c r="A152" s="126"/>
      <c r="B152" s="126"/>
      <c r="C152" s="126"/>
      <c r="D152" s="126"/>
      <c r="E152" s="154"/>
      <c r="F152" s="126"/>
      <c r="G152" s="126"/>
    </row>
    <row r="153" spans="1:7" ht="12.75">
      <c r="A153" s="126"/>
      <c r="B153" s="126"/>
      <c r="C153" s="126"/>
      <c r="D153" s="126"/>
      <c r="E153" s="154"/>
      <c r="F153" s="126"/>
      <c r="G153" s="126"/>
    </row>
    <row r="154" spans="1:7" ht="12.75">
      <c r="A154" s="126"/>
      <c r="B154" s="126"/>
      <c r="C154" s="126"/>
      <c r="D154" s="126"/>
      <c r="E154" s="154"/>
      <c r="F154" s="126"/>
      <c r="G154" s="126"/>
    </row>
    <row r="155" spans="1:7" ht="12.75">
      <c r="A155" s="126"/>
      <c r="B155" s="126"/>
      <c r="C155" s="126"/>
      <c r="D155" s="126"/>
      <c r="E155" s="154"/>
      <c r="F155" s="126"/>
      <c r="G155" s="126"/>
    </row>
    <row r="156" spans="1:7" ht="12.75">
      <c r="A156" s="126"/>
      <c r="B156" s="126"/>
      <c r="C156" s="126"/>
      <c r="D156" s="126"/>
      <c r="E156" s="154"/>
      <c r="F156" s="126"/>
      <c r="G156" s="126"/>
    </row>
    <row r="157" spans="1:7" ht="12.75">
      <c r="A157" s="126"/>
      <c r="B157" s="126"/>
      <c r="C157" s="126"/>
      <c r="D157" s="126"/>
      <c r="E157" s="154"/>
      <c r="F157" s="126"/>
      <c r="G157" s="126"/>
    </row>
    <row r="158" spans="1:7" ht="12.75">
      <c r="A158" s="126"/>
      <c r="B158" s="126"/>
      <c r="C158" s="126"/>
      <c r="D158" s="126"/>
      <c r="E158" s="154"/>
      <c r="F158" s="126"/>
      <c r="G158" s="126"/>
    </row>
    <row r="1063" spans="1:7" ht="12.75">
      <c r="A1063" s="155"/>
      <c r="B1063" s="156"/>
      <c r="C1063" s="157" t="s">
        <v>430</v>
      </c>
      <c r="D1063" s="158"/>
      <c r="E1063" s="159"/>
      <c r="F1063" s="159"/>
      <c r="G1063" s="160">
        <v>100000</v>
      </c>
    </row>
    <row r="1064" spans="1:7" ht="12.75">
      <c r="A1064" s="155"/>
      <c r="B1064" s="156"/>
      <c r="C1064" s="157" t="s">
        <v>431</v>
      </c>
      <c r="D1064" s="158"/>
      <c r="E1064" s="159"/>
      <c r="F1064" s="159"/>
      <c r="G1064" s="160">
        <v>100000</v>
      </c>
    </row>
    <row r="1065" spans="1:7" ht="12.75">
      <c r="A1065" s="155"/>
      <c r="B1065" s="156"/>
      <c r="C1065" s="157" t="s">
        <v>432</v>
      </c>
      <c r="D1065" s="158"/>
      <c r="E1065" s="159"/>
      <c r="F1065" s="159"/>
      <c r="G1065" s="160">
        <v>100000</v>
      </c>
    </row>
    <row r="1066" spans="1:7" ht="12.75">
      <c r="A1066" s="155"/>
      <c r="B1066" s="156"/>
      <c r="C1066" s="157" t="s">
        <v>433</v>
      </c>
      <c r="D1066" s="158"/>
      <c r="E1066" s="159"/>
      <c r="F1066" s="159"/>
      <c r="G1066" s="160">
        <v>100000</v>
      </c>
    </row>
    <row r="1067" spans="1:7" ht="12.75">
      <c r="A1067" s="155"/>
      <c r="B1067" s="156"/>
      <c r="C1067" s="157" t="s">
        <v>434</v>
      </c>
      <c r="D1067" s="158"/>
      <c r="E1067" s="159"/>
      <c r="F1067" s="159"/>
      <c r="G1067" s="160">
        <v>100000</v>
      </c>
    </row>
    <row r="1068" spans="1:7" ht="12.75">
      <c r="A1068" s="155"/>
      <c r="B1068" s="156"/>
      <c r="C1068" s="157" t="s">
        <v>435</v>
      </c>
      <c r="D1068" s="158"/>
      <c r="E1068" s="159"/>
      <c r="F1068" s="159"/>
      <c r="G1068" s="160">
        <v>100000</v>
      </c>
    </row>
    <row r="1069" spans="1:7" ht="12.75">
      <c r="A1069" s="155"/>
      <c r="B1069" s="156"/>
      <c r="C1069" s="157" t="s">
        <v>436</v>
      </c>
      <c r="D1069" s="158"/>
      <c r="E1069" s="159"/>
      <c r="F1069" s="159"/>
      <c r="G1069" s="160">
        <v>100000</v>
      </c>
    </row>
  </sheetData>
  <mergeCells count="23">
    <mergeCell ref="C43:G43"/>
    <mergeCell ref="C44:G44"/>
    <mergeCell ref="C89:G89"/>
    <mergeCell ref="C60:G60"/>
    <mergeCell ref="C62:G62"/>
    <mergeCell ref="C74:G74"/>
    <mergeCell ref="C76:G76"/>
    <mergeCell ref="C78:G78"/>
    <mergeCell ref="C80:G80"/>
    <mergeCell ref="C23:G23"/>
    <mergeCell ref="C25:G25"/>
    <mergeCell ref="C27:G27"/>
    <mergeCell ref="C40:G40"/>
    <mergeCell ref="C41:G41"/>
    <mergeCell ref="C42:G42"/>
    <mergeCell ref="C15:G15"/>
    <mergeCell ref="C17:G17"/>
    <mergeCell ref="C19:G19"/>
    <mergeCell ref="C21:G21"/>
    <mergeCell ref="A1:G1"/>
    <mergeCell ref="C9:G9"/>
    <mergeCell ref="C11:G11"/>
    <mergeCell ref="C13:G1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7"/>
  <sheetViews>
    <sheetView showGridLines="0" showZeros="0" workbookViewId="0" topLeftCell="A59">
      <selection activeCell="F64" sqref="F64:F67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151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178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278</v>
      </c>
      <c r="C7" s="99" t="s">
        <v>279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20.4">
      <c r="A8" s="108">
        <v>1</v>
      </c>
      <c r="B8" s="109" t="s">
        <v>789</v>
      </c>
      <c r="C8" s="110" t="s">
        <v>280</v>
      </c>
      <c r="D8" s="111" t="s">
        <v>281</v>
      </c>
      <c r="E8" s="112">
        <v>1</v>
      </c>
      <c r="F8" s="113"/>
      <c r="G8" s="114">
        <f>E8*F8</f>
        <v>0</v>
      </c>
      <c r="H8" s="115">
        <v>0</v>
      </c>
      <c r="I8" s="116">
        <f>E8*H8</f>
        <v>0</v>
      </c>
      <c r="J8" s="115">
        <v>0</v>
      </c>
      <c r="K8" s="116">
        <f>E8*J8</f>
        <v>0</v>
      </c>
      <c r="O8" s="107"/>
      <c r="Z8" s="117"/>
      <c r="AA8" s="117">
        <v>1</v>
      </c>
      <c r="AB8" s="117">
        <v>1</v>
      </c>
      <c r="AC8" s="117">
        <v>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1</v>
      </c>
      <c r="CZ8" s="70">
        <v>1</v>
      </c>
    </row>
    <row r="9" spans="1:63" ht="12.75">
      <c r="A9" s="118"/>
      <c r="B9" s="119"/>
      <c r="C9" s="190" t="s">
        <v>282</v>
      </c>
      <c r="D9" s="191"/>
      <c r="E9" s="191"/>
      <c r="F9" s="191"/>
      <c r="G9" s="192"/>
      <c r="I9" s="120"/>
      <c r="K9" s="120"/>
      <c r="L9" s="121" t="s">
        <v>282</v>
      </c>
      <c r="O9" s="10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</row>
    <row r="10" spans="1:104" ht="12.75">
      <c r="A10" s="108">
        <v>2</v>
      </c>
      <c r="B10" s="109" t="s">
        <v>793</v>
      </c>
      <c r="C10" s="110" t="s">
        <v>283</v>
      </c>
      <c r="D10" s="111" t="s">
        <v>645</v>
      </c>
      <c r="E10" s="112">
        <v>1</v>
      </c>
      <c r="F10" s="113"/>
      <c r="G10" s="114">
        <f aca="true" t="shared" si="0" ref="G10:G16">E10*F10</f>
        <v>0</v>
      </c>
      <c r="H10" s="115">
        <v>0</v>
      </c>
      <c r="I10" s="116">
        <f aca="true" t="shared" si="1" ref="I10:I16">E10*H10</f>
        <v>0</v>
      </c>
      <c r="J10" s="115">
        <v>0</v>
      </c>
      <c r="K10" s="116">
        <f aca="true" t="shared" si="2" ref="K10:K16">E10*J10</f>
        <v>0</v>
      </c>
      <c r="O10" s="107"/>
      <c r="Z10" s="117"/>
      <c r="AA10" s="117">
        <v>1</v>
      </c>
      <c r="AB10" s="117">
        <v>1</v>
      </c>
      <c r="AC10" s="117">
        <v>1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</v>
      </c>
      <c r="CB10" s="117">
        <v>1</v>
      </c>
      <c r="CZ10" s="70">
        <v>1</v>
      </c>
    </row>
    <row r="11" spans="1:104" ht="12.75">
      <c r="A11" s="108">
        <v>3</v>
      </c>
      <c r="B11" s="109" t="s">
        <v>795</v>
      </c>
      <c r="C11" s="110" t="s">
        <v>284</v>
      </c>
      <c r="D11" s="111" t="s">
        <v>645</v>
      </c>
      <c r="E11" s="112">
        <v>2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>
        <v>0</v>
      </c>
      <c r="K11" s="116">
        <f t="shared" si="2"/>
        <v>0</v>
      </c>
      <c r="O11" s="107"/>
      <c r="Z11" s="117"/>
      <c r="AA11" s="117">
        <v>1</v>
      </c>
      <c r="AB11" s="117">
        <v>1</v>
      </c>
      <c r="AC11" s="117">
        <v>1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1</v>
      </c>
      <c r="CZ11" s="70">
        <v>1</v>
      </c>
    </row>
    <row r="12" spans="1:104" ht="12.75">
      <c r="A12" s="108">
        <v>4</v>
      </c>
      <c r="B12" s="109" t="s">
        <v>797</v>
      </c>
      <c r="C12" s="110" t="s">
        <v>285</v>
      </c>
      <c r="D12" s="111" t="s">
        <v>645</v>
      </c>
      <c r="E12" s="112">
        <v>3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>
        <v>0</v>
      </c>
      <c r="K12" s="116">
        <f t="shared" si="2"/>
        <v>0</v>
      </c>
      <c r="O12" s="107"/>
      <c r="Z12" s="117"/>
      <c r="AA12" s="117">
        <v>1</v>
      </c>
      <c r="AB12" s="117">
        <v>1</v>
      </c>
      <c r="AC12" s="117">
        <v>1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</v>
      </c>
      <c r="CB12" s="117">
        <v>1</v>
      </c>
      <c r="CZ12" s="70">
        <v>1</v>
      </c>
    </row>
    <row r="13" spans="1:104" ht="20.4">
      <c r="A13" s="108">
        <v>5</v>
      </c>
      <c r="B13" s="109" t="s">
        <v>799</v>
      </c>
      <c r="C13" s="110" t="s">
        <v>286</v>
      </c>
      <c r="D13" s="111" t="s">
        <v>645</v>
      </c>
      <c r="E13" s="112">
        <v>2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>
        <v>0</v>
      </c>
      <c r="K13" s="116">
        <f t="shared" si="2"/>
        <v>0</v>
      </c>
      <c r="O13" s="107"/>
      <c r="Z13" s="117"/>
      <c r="AA13" s="117">
        <v>1</v>
      </c>
      <c r="AB13" s="117">
        <v>1</v>
      </c>
      <c r="AC13" s="117">
        <v>1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</v>
      </c>
      <c r="CB13" s="117">
        <v>1</v>
      </c>
      <c r="CZ13" s="70">
        <v>1</v>
      </c>
    </row>
    <row r="14" spans="1:104" ht="12.75">
      <c r="A14" s="108">
        <v>6</v>
      </c>
      <c r="B14" s="109" t="s">
        <v>801</v>
      </c>
      <c r="C14" s="110" t="s">
        <v>287</v>
      </c>
      <c r="D14" s="111" t="s">
        <v>645</v>
      </c>
      <c r="E14" s="112">
        <v>2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>
        <v>0</v>
      </c>
      <c r="K14" s="116">
        <f t="shared" si="2"/>
        <v>0</v>
      </c>
      <c r="O14" s="107"/>
      <c r="Z14" s="117"/>
      <c r="AA14" s="117">
        <v>1</v>
      </c>
      <c r="AB14" s="117">
        <v>1</v>
      </c>
      <c r="AC14" s="117">
        <v>1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1</v>
      </c>
      <c r="CZ14" s="70">
        <v>1</v>
      </c>
    </row>
    <row r="15" spans="1:104" ht="12.75">
      <c r="A15" s="108">
        <v>7</v>
      </c>
      <c r="B15" s="109" t="s">
        <v>803</v>
      </c>
      <c r="C15" s="110" t="s">
        <v>288</v>
      </c>
      <c r="D15" s="111" t="s">
        <v>791</v>
      </c>
      <c r="E15" s="112">
        <v>1</v>
      </c>
      <c r="F15" s="113"/>
      <c r="G15" s="114">
        <f t="shared" si="0"/>
        <v>0</v>
      </c>
      <c r="H15" s="115">
        <v>0</v>
      </c>
      <c r="I15" s="116">
        <f t="shared" si="1"/>
        <v>0</v>
      </c>
      <c r="J15" s="115">
        <v>0</v>
      </c>
      <c r="K15" s="116">
        <f t="shared" si="2"/>
        <v>0</v>
      </c>
      <c r="O15" s="107"/>
      <c r="Z15" s="117"/>
      <c r="AA15" s="117">
        <v>1</v>
      </c>
      <c r="AB15" s="117">
        <v>1</v>
      </c>
      <c r="AC15" s="117">
        <v>1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</v>
      </c>
      <c r="CB15" s="117">
        <v>1</v>
      </c>
      <c r="CZ15" s="70">
        <v>1</v>
      </c>
    </row>
    <row r="16" spans="1:104" ht="12.75">
      <c r="A16" s="108">
        <v>8</v>
      </c>
      <c r="B16" s="109" t="s">
        <v>805</v>
      </c>
      <c r="C16" s="110" t="s">
        <v>289</v>
      </c>
      <c r="D16" s="111" t="s">
        <v>791</v>
      </c>
      <c r="E16" s="112">
        <v>1</v>
      </c>
      <c r="F16" s="113"/>
      <c r="G16" s="114">
        <f t="shared" si="0"/>
        <v>0</v>
      </c>
      <c r="H16" s="115">
        <v>0</v>
      </c>
      <c r="I16" s="116">
        <f t="shared" si="1"/>
        <v>0</v>
      </c>
      <c r="J16" s="115">
        <v>0</v>
      </c>
      <c r="K16" s="116">
        <f t="shared" si="2"/>
        <v>0</v>
      </c>
      <c r="O16" s="107"/>
      <c r="Z16" s="117"/>
      <c r="AA16" s="117">
        <v>1</v>
      </c>
      <c r="AB16" s="117">
        <v>1</v>
      </c>
      <c r="AC16" s="117">
        <v>1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CA16" s="117">
        <v>1</v>
      </c>
      <c r="CB16" s="117">
        <v>1</v>
      </c>
      <c r="CZ16" s="70">
        <v>1</v>
      </c>
    </row>
    <row r="17" spans="1:63" ht="12.75">
      <c r="A17" s="128" t="s">
        <v>427</v>
      </c>
      <c r="B17" s="129" t="s">
        <v>278</v>
      </c>
      <c r="C17" s="130" t="s">
        <v>279</v>
      </c>
      <c r="D17" s="131"/>
      <c r="E17" s="132"/>
      <c r="F17" s="132"/>
      <c r="G17" s="133">
        <f>SUM(G7:G16)</f>
        <v>0</v>
      </c>
      <c r="H17" s="134"/>
      <c r="I17" s="135">
        <f>SUM(I7:I16)</f>
        <v>0</v>
      </c>
      <c r="J17" s="136"/>
      <c r="K17" s="135">
        <f>SUM(K7:K16)</f>
        <v>0</v>
      </c>
      <c r="O17" s="107"/>
      <c r="X17" s="137">
        <f>K17</f>
        <v>0</v>
      </c>
      <c r="Y17" s="137">
        <f>I17</f>
        <v>0</v>
      </c>
      <c r="Z17" s="138">
        <f>G17</f>
        <v>0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39"/>
      <c r="BB17" s="139"/>
      <c r="BC17" s="139"/>
      <c r="BD17" s="139"/>
      <c r="BE17" s="139"/>
      <c r="BF17" s="139"/>
      <c r="BG17" s="117"/>
      <c r="BH17" s="117"/>
      <c r="BI17" s="117"/>
      <c r="BJ17" s="117"/>
      <c r="BK17" s="117"/>
    </row>
    <row r="18" spans="1:15" ht="14.25" customHeight="1">
      <c r="A18" s="97" t="s">
        <v>422</v>
      </c>
      <c r="B18" s="98" t="s">
        <v>290</v>
      </c>
      <c r="C18" s="99" t="s">
        <v>713</v>
      </c>
      <c r="D18" s="100"/>
      <c r="E18" s="101"/>
      <c r="F18" s="101"/>
      <c r="G18" s="102"/>
      <c r="H18" s="103"/>
      <c r="I18" s="104"/>
      <c r="J18" s="105"/>
      <c r="K18" s="106"/>
      <c r="O18" s="107"/>
    </row>
    <row r="19" spans="1:104" ht="12.75">
      <c r="A19" s="108">
        <v>9</v>
      </c>
      <c r="B19" s="109" t="s">
        <v>813</v>
      </c>
      <c r="C19" s="110" t="s">
        <v>291</v>
      </c>
      <c r="D19" s="111" t="s">
        <v>645</v>
      </c>
      <c r="E19" s="112">
        <v>1</v>
      </c>
      <c r="F19" s="113"/>
      <c r="G19" s="114">
        <f>E19*F19</f>
        <v>0</v>
      </c>
      <c r="H19" s="115">
        <v>0</v>
      </c>
      <c r="I19" s="116">
        <f>E19*H19</f>
        <v>0</v>
      </c>
      <c r="J19" s="115">
        <v>0</v>
      </c>
      <c r="K19" s="116">
        <f>E19*J19</f>
        <v>0</v>
      </c>
      <c r="O19" s="107"/>
      <c r="Z19" s="117"/>
      <c r="AA19" s="117">
        <v>1</v>
      </c>
      <c r="AB19" s="117">
        <v>1</v>
      </c>
      <c r="AC19" s="117">
        <v>1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CA19" s="117">
        <v>1</v>
      </c>
      <c r="CB19" s="117">
        <v>1</v>
      </c>
      <c r="CZ19" s="70">
        <v>1</v>
      </c>
    </row>
    <row r="20" spans="1:104" ht="20.4">
      <c r="A20" s="108">
        <v>10</v>
      </c>
      <c r="B20" s="109" t="s">
        <v>816</v>
      </c>
      <c r="C20" s="110" t="s">
        <v>292</v>
      </c>
      <c r="D20" s="111" t="s">
        <v>791</v>
      </c>
      <c r="E20" s="112">
        <v>1</v>
      </c>
      <c r="F20" s="113"/>
      <c r="G20" s="114">
        <f>E20*F20</f>
        <v>0</v>
      </c>
      <c r="H20" s="115">
        <v>0</v>
      </c>
      <c r="I20" s="116">
        <f>E20*H20</f>
        <v>0</v>
      </c>
      <c r="J20" s="115">
        <v>0</v>
      </c>
      <c r="K20" s="116">
        <f>E20*J20</f>
        <v>0</v>
      </c>
      <c r="O20" s="107"/>
      <c r="Z20" s="117"/>
      <c r="AA20" s="117">
        <v>1</v>
      </c>
      <c r="AB20" s="117">
        <v>1</v>
      </c>
      <c r="AC20" s="117">
        <v>1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CA20" s="117">
        <v>1</v>
      </c>
      <c r="CB20" s="117">
        <v>1</v>
      </c>
      <c r="CZ20" s="70">
        <v>1</v>
      </c>
    </row>
    <row r="21" spans="1:63" ht="12.75">
      <c r="A21" s="118"/>
      <c r="B21" s="119"/>
      <c r="C21" s="190" t="s">
        <v>293</v>
      </c>
      <c r="D21" s="191"/>
      <c r="E21" s="191"/>
      <c r="F21" s="191"/>
      <c r="G21" s="192"/>
      <c r="I21" s="120"/>
      <c r="K21" s="120"/>
      <c r="L21" s="121" t="s">
        <v>293</v>
      </c>
      <c r="O21" s="10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</row>
    <row r="22" spans="1:63" ht="12.75">
      <c r="A22" s="128" t="s">
        <v>427</v>
      </c>
      <c r="B22" s="129" t="s">
        <v>290</v>
      </c>
      <c r="C22" s="130" t="s">
        <v>713</v>
      </c>
      <c r="D22" s="131"/>
      <c r="E22" s="132"/>
      <c r="F22" s="132"/>
      <c r="G22" s="133">
        <f>SUM(G18:G21)</f>
        <v>0</v>
      </c>
      <c r="H22" s="134"/>
      <c r="I22" s="135">
        <f>SUM(I18:I21)</f>
        <v>0</v>
      </c>
      <c r="J22" s="136"/>
      <c r="K22" s="135">
        <f>SUM(K18:K21)</f>
        <v>0</v>
      </c>
      <c r="O22" s="107"/>
      <c r="X22" s="137">
        <f>K22</f>
        <v>0</v>
      </c>
      <c r="Y22" s="137">
        <f>I22</f>
        <v>0</v>
      </c>
      <c r="Z22" s="138">
        <f>G22</f>
        <v>0</v>
      </c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39"/>
      <c r="BB22" s="139"/>
      <c r="BC22" s="139"/>
      <c r="BD22" s="139"/>
      <c r="BE22" s="139"/>
      <c r="BF22" s="139"/>
      <c r="BG22" s="117"/>
      <c r="BH22" s="117"/>
      <c r="BI22" s="117"/>
      <c r="BJ22" s="117"/>
      <c r="BK22" s="117"/>
    </row>
    <row r="23" spans="1:15" ht="14.25" customHeight="1">
      <c r="A23" s="97" t="s">
        <v>422</v>
      </c>
      <c r="B23" s="98" t="s">
        <v>294</v>
      </c>
      <c r="C23" s="99" t="s">
        <v>295</v>
      </c>
      <c r="D23" s="100"/>
      <c r="E23" s="101"/>
      <c r="F23" s="101"/>
      <c r="G23" s="102"/>
      <c r="H23" s="103"/>
      <c r="I23" s="104"/>
      <c r="J23" s="105"/>
      <c r="K23" s="106"/>
      <c r="O23" s="107"/>
    </row>
    <row r="24" spans="1:104" ht="12.75">
      <c r="A24" s="108">
        <v>11</v>
      </c>
      <c r="B24" s="109" t="s">
        <v>296</v>
      </c>
      <c r="C24" s="110" t="s">
        <v>297</v>
      </c>
      <c r="D24" s="111" t="s">
        <v>645</v>
      </c>
      <c r="E24" s="112">
        <v>7</v>
      </c>
      <c r="F24" s="113"/>
      <c r="G24" s="114">
        <f>E24*F24</f>
        <v>0</v>
      </c>
      <c r="H24" s="115">
        <v>0</v>
      </c>
      <c r="I24" s="116">
        <f>E24*H24</f>
        <v>0</v>
      </c>
      <c r="J24" s="115">
        <v>0</v>
      </c>
      <c r="K24" s="116">
        <f>E24*J24</f>
        <v>0</v>
      </c>
      <c r="O24" s="107"/>
      <c r="Z24" s="117"/>
      <c r="AA24" s="117">
        <v>1</v>
      </c>
      <c r="AB24" s="117">
        <v>1</v>
      </c>
      <c r="AC24" s="117">
        <v>1</v>
      </c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CA24" s="117">
        <v>1</v>
      </c>
      <c r="CB24" s="117">
        <v>1</v>
      </c>
      <c r="CZ24" s="70">
        <v>1</v>
      </c>
    </row>
    <row r="25" spans="1:63" ht="12.75">
      <c r="A25" s="118"/>
      <c r="B25" s="119"/>
      <c r="C25" s="190" t="s">
        <v>298</v>
      </c>
      <c r="D25" s="191"/>
      <c r="E25" s="191"/>
      <c r="F25" s="191"/>
      <c r="G25" s="192"/>
      <c r="I25" s="120"/>
      <c r="K25" s="120"/>
      <c r="L25" s="121" t="s">
        <v>298</v>
      </c>
      <c r="O25" s="10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</row>
    <row r="26" spans="1:104" ht="12.75">
      <c r="A26" s="108">
        <v>12</v>
      </c>
      <c r="B26" s="109" t="s">
        <v>299</v>
      </c>
      <c r="C26" s="110" t="s">
        <v>300</v>
      </c>
      <c r="D26" s="111" t="s">
        <v>645</v>
      </c>
      <c r="E26" s="112">
        <v>13</v>
      </c>
      <c r="F26" s="113"/>
      <c r="G26" s="114">
        <f>E26*F26</f>
        <v>0</v>
      </c>
      <c r="H26" s="115">
        <v>0</v>
      </c>
      <c r="I26" s="116">
        <f>E26*H26</f>
        <v>0</v>
      </c>
      <c r="J26" s="115">
        <v>0</v>
      </c>
      <c r="K26" s="116">
        <f>E26*J26</f>
        <v>0</v>
      </c>
      <c r="O26" s="107"/>
      <c r="Z26" s="117"/>
      <c r="AA26" s="117">
        <v>1</v>
      </c>
      <c r="AB26" s="117">
        <v>1</v>
      </c>
      <c r="AC26" s="117">
        <v>1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CA26" s="117">
        <v>1</v>
      </c>
      <c r="CB26" s="117">
        <v>1</v>
      </c>
      <c r="CZ26" s="70">
        <v>1</v>
      </c>
    </row>
    <row r="27" spans="1:63" ht="12.75">
      <c r="A27" s="118"/>
      <c r="B27" s="119"/>
      <c r="C27" s="190" t="s">
        <v>301</v>
      </c>
      <c r="D27" s="191"/>
      <c r="E27" s="191"/>
      <c r="F27" s="191"/>
      <c r="G27" s="192"/>
      <c r="I27" s="120"/>
      <c r="K27" s="120"/>
      <c r="L27" s="121" t="s">
        <v>301</v>
      </c>
      <c r="O27" s="10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</row>
    <row r="28" spans="1:104" ht="12.75">
      <c r="A28" s="108">
        <v>13</v>
      </c>
      <c r="B28" s="109" t="s">
        <v>302</v>
      </c>
      <c r="C28" s="110" t="s">
        <v>303</v>
      </c>
      <c r="D28" s="111" t="s">
        <v>645</v>
      </c>
      <c r="E28" s="112">
        <v>9</v>
      </c>
      <c r="F28" s="113"/>
      <c r="G28" s="114">
        <f>E28*F28</f>
        <v>0</v>
      </c>
      <c r="H28" s="115">
        <v>0</v>
      </c>
      <c r="I28" s="116">
        <f>E28*H28</f>
        <v>0</v>
      </c>
      <c r="J28" s="115">
        <v>0</v>
      </c>
      <c r="K28" s="116">
        <f>E28*J28</f>
        <v>0</v>
      </c>
      <c r="O28" s="107"/>
      <c r="Z28" s="117"/>
      <c r="AA28" s="117">
        <v>1</v>
      </c>
      <c r="AB28" s="117">
        <v>1</v>
      </c>
      <c r="AC28" s="117">
        <v>1</v>
      </c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CA28" s="117">
        <v>1</v>
      </c>
      <c r="CB28" s="117">
        <v>1</v>
      </c>
      <c r="CZ28" s="70">
        <v>1</v>
      </c>
    </row>
    <row r="29" spans="1:63" ht="12.75">
      <c r="A29" s="118"/>
      <c r="B29" s="119"/>
      <c r="C29" s="190" t="s">
        <v>304</v>
      </c>
      <c r="D29" s="191"/>
      <c r="E29" s="191"/>
      <c r="F29" s="191"/>
      <c r="G29" s="192"/>
      <c r="I29" s="120"/>
      <c r="K29" s="120"/>
      <c r="L29" s="121" t="s">
        <v>304</v>
      </c>
      <c r="O29" s="10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</row>
    <row r="30" spans="1:104" ht="20.4">
      <c r="A30" s="108">
        <v>14</v>
      </c>
      <c r="B30" s="109" t="s">
        <v>305</v>
      </c>
      <c r="C30" s="110" t="s">
        <v>306</v>
      </c>
      <c r="D30" s="111" t="s">
        <v>645</v>
      </c>
      <c r="E30" s="112">
        <v>10</v>
      </c>
      <c r="F30" s="113"/>
      <c r="G30" s="114">
        <f>E30*F30</f>
        <v>0</v>
      </c>
      <c r="H30" s="115">
        <v>0</v>
      </c>
      <c r="I30" s="116">
        <f>E30*H30</f>
        <v>0</v>
      </c>
      <c r="J30" s="115">
        <v>0</v>
      </c>
      <c r="K30" s="116">
        <f>E30*J30</f>
        <v>0</v>
      </c>
      <c r="O30" s="107"/>
      <c r="Z30" s="117"/>
      <c r="AA30" s="117">
        <v>1</v>
      </c>
      <c r="AB30" s="117">
        <v>1</v>
      </c>
      <c r="AC30" s="117">
        <v>1</v>
      </c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CA30" s="117">
        <v>1</v>
      </c>
      <c r="CB30" s="117">
        <v>1</v>
      </c>
      <c r="CZ30" s="70">
        <v>1</v>
      </c>
    </row>
    <row r="31" spans="1:63" ht="12.75">
      <c r="A31" s="118"/>
      <c r="B31" s="119"/>
      <c r="C31" s="190" t="s">
        <v>307</v>
      </c>
      <c r="D31" s="191"/>
      <c r="E31" s="191"/>
      <c r="F31" s="191"/>
      <c r="G31" s="192"/>
      <c r="I31" s="120"/>
      <c r="K31" s="120"/>
      <c r="L31" s="121" t="s">
        <v>307</v>
      </c>
      <c r="O31" s="10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</row>
    <row r="32" spans="1:104" ht="12.75">
      <c r="A32" s="108">
        <v>15</v>
      </c>
      <c r="B32" s="109" t="s">
        <v>308</v>
      </c>
      <c r="C32" s="110" t="s">
        <v>309</v>
      </c>
      <c r="D32" s="111" t="s">
        <v>645</v>
      </c>
      <c r="E32" s="112">
        <v>29</v>
      </c>
      <c r="F32" s="113"/>
      <c r="G32" s="114">
        <f>E32*F32</f>
        <v>0</v>
      </c>
      <c r="H32" s="115">
        <v>0</v>
      </c>
      <c r="I32" s="116">
        <f>E32*H32</f>
        <v>0</v>
      </c>
      <c r="J32" s="115">
        <v>0</v>
      </c>
      <c r="K32" s="116">
        <f>E32*J32</f>
        <v>0</v>
      </c>
      <c r="O32" s="107"/>
      <c r="Z32" s="117"/>
      <c r="AA32" s="117">
        <v>1</v>
      </c>
      <c r="AB32" s="117">
        <v>1</v>
      </c>
      <c r="AC32" s="117">
        <v>1</v>
      </c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CA32" s="117">
        <v>1</v>
      </c>
      <c r="CB32" s="117">
        <v>1</v>
      </c>
      <c r="CZ32" s="70">
        <v>1</v>
      </c>
    </row>
    <row r="33" spans="1:63" ht="12.75">
      <c r="A33" s="128" t="s">
        <v>427</v>
      </c>
      <c r="B33" s="129" t="s">
        <v>294</v>
      </c>
      <c r="C33" s="130" t="s">
        <v>295</v>
      </c>
      <c r="D33" s="131"/>
      <c r="E33" s="132"/>
      <c r="F33" s="132"/>
      <c r="G33" s="133">
        <f>SUM(G23:G32)</f>
        <v>0</v>
      </c>
      <c r="H33" s="134"/>
      <c r="I33" s="135">
        <f>SUM(I23:I32)</f>
        <v>0</v>
      </c>
      <c r="J33" s="136"/>
      <c r="K33" s="135">
        <f>SUM(K23:K32)</f>
        <v>0</v>
      </c>
      <c r="O33" s="107"/>
      <c r="X33" s="137">
        <f>K33</f>
        <v>0</v>
      </c>
      <c r="Y33" s="137">
        <f>I33</f>
        <v>0</v>
      </c>
      <c r="Z33" s="138">
        <f>G33</f>
        <v>0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39"/>
      <c r="BB33" s="139"/>
      <c r="BC33" s="139"/>
      <c r="BD33" s="139"/>
      <c r="BE33" s="139"/>
      <c r="BF33" s="139"/>
      <c r="BG33" s="117"/>
      <c r="BH33" s="117"/>
      <c r="BI33" s="117"/>
      <c r="BJ33" s="117"/>
      <c r="BK33" s="117"/>
    </row>
    <row r="34" spans="1:15" ht="14.25" customHeight="1">
      <c r="A34" s="97" t="s">
        <v>422</v>
      </c>
      <c r="B34" s="98" t="s">
        <v>310</v>
      </c>
      <c r="C34" s="99" t="s">
        <v>311</v>
      </c>
      <c r="D34" s="100"/>
      <c r="E34" s="101"/>
      <c r="F34" s="101"/>
      <c r="G34" s="102"/>
      <c r="H34" s="103"/>
      <c r="I34" s="104"/>
      <c r="J34" s="105"/>
      <c r="K34" s="106"/>
      <c r="O34" s="107"/>
    </row>
    <row r="35" spans="1:104" ht="12.75">
      <c r="A35" s="108">
        <v>16</v>
      </c>
      <c r="B35" s="109" t="s">
        <v>312</v>
      </c>
      <c r="C35" s="110" t="s">
        <v>313</v>
      </c>
      <c r="D35" s="111" t="s">
        <v>542</v>
      </c>
      <c r="E35" s="112">
        <v>340</v>
      </c>
      <c r="F35" s="113"/>
      <c r="G35" s="114">
        <f aca="true" t="shared" si="3" ref="G35:G41">E35*F35</f>
        <v>0</v>
      </c>
      <c r="H35" s="115">
        <v>0</v>
      </c>
      <c r="I35" s="116">
        <f aca="true" t="shared" si="4" ref="I35:I41">E35*H35</f>
        <v>0</v>
      </c>
      <c r="J35" s="115">
        <v>0</v>
      </c>
      <c r="K35" s="116">
        <f aca="true" t="shared" si="5" ref="K35:K41">E35*J35</f>
        <v>0</v>
      </c>
      <c r="O35" s="107"/>
      <c r="Z35" s="117"/>
      <c r="AA35" s="117">
        <v>1</v>
      </c>
      <c r="AB35" s="117">
        <v>1</v>
      </c>
      <c r="AC35" s="117">
        <v>1</v>
      </c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CA35" s="117">
        <v>1</v>
      </c>
      <c r="CB35" s="117">
        <v>1</v>
      </c>
      <c r="CZ35" s="70">
        <v>1</v>
      </c>
    </row>
    <row r="36" spans="1:104" ht="12.75">
      <c r="A36" s="108">
        <v>17</v>
      </c>
      <c r="B36" s="109" t="s">
        <v>314</v>
      </c>
      <c r="C36" s="110" t="s">
        <v>315</v>
      </c>
      <c r="D36" s="111" t="s">
        <v>542</v>
      </c>
      <c r="E36" s="112">
        <v>60</v>
      </c>
      <c r="F36" s="113"/>
      <c r="G36" s="114">
        <f t="shared" si="3"/>
        <v>0</v>
      </c>
      <c r="H36" s="115">
        <v>0</v>
      </c>
      <c r="I36" s="116">
        <f t="shared" si="4"/>
        <v>0</v>
      </c>
      <c r="J36" s="115">
        <v>0</v>
      </c>
      <c r="K36" s="116">
        <f t="shared" si="5"/>
        <v>0</v>
      </c>
      <c r="O36" s="107"/>
      <c r="Z36" s="117"/>
      <c r="AA36" s="117">
        <v>1</v>
      </c>
      <c r="AB36" s="117">
        <v>1</v>
      </c>
      <c r="AC36" s="117">
        <v>1</v>
      </c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CA36" s="117">
        <v>1</v>
      </c>
      <c r="CB36" s="117">
        <v>1</v>
      </c>
      <c r="CZ36" s="70">
        <v>1</v>
      </c>
    </row>
    <row r="37" spans="1:104" ht="12.75">
      <c r="A37" s="108">
        <v>18</v>
      </c>
      <c r="B37" s="109" t="s">
        <v>316</v>
      </c>
      <c r="C37" s="110" t="s">
        <v>317</v>
      </c>
      <c r="D37" s="111" t="s">
        <v>542</v>
      </c>
      <c r="E37" s="112">
        <v>40</v>
      </c>
      <c r="F37" s="113"/>
      <c r="G37" s="114">
        <f t="shared" si="3"/>
        <v>0</v>
      </c>
      <c r="H37" s="115">
        <v>0</v>
      </c>
      <c r="I37" s="116">
        <f t="shared" si="4"/>
        <v>0</v>
      </c>
      <c r="J37" s="115">
        <v>0</v>
      </c>
      <c r="K37" s="116">
        <f t="shared" si="5"/>
        <v>0</v>
      </c>
      <c r="O37" s="107"/>
      <c r="Z37" s="117"/>
      <c r="AA37" s="117">
        <v>1</v>
      </c>
      <c r="AB37" s="117">
        <v>1</v>
      </c>
      <c r="AC37" s="117">
        <v>1</v>
      </c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CA37" s="117">
        <v>1</v>
      </c>
      <c r="CB37" s="117">
        <v>1</v>
      </c>
      <c r="CZ37" s="70">
        <v>1</v>
      </c>
    </row>
    <row r="38" spans="1:104" ht="12.75">
      <c r="A38" s="108">
        <v>19</v>
      </c>
      <c r="B38" s="109" t="s">
        <v>318</v>
      </c>
      <c r="C38" s="110" t="s">
        <v>794</v>
      </c>
      <c r="D38" s="111" t="s">
        <v>542</v>
      </c>
      <c r="E38" s="112">
        <v>210</v>
      </c>
      <c r="F38" s="113"/>
      <c r="G38" s="114">
        <f t="shared" si="3"/>
        <v>0</v>
      </c>
      <c r="H38" s="115">
        <v>0</v>
      </c>
      <c r="I38" s="116">
        <f t="shared" si="4"/>
        <v>0</v>
      </c>
      <c r="J38" s="115">
        <v>0</v>
      </c>
      <c r="K38" s="116">
        <f t="shared" si="5"/>
        <v>0</v>
      </c>
      <c r="O38" s="107"/>
      <c r="Z38" s="117"/>
      <c r="AA38" s="117">
        <v>1</v>
      </c>
      <c r="AB38" s="117">
        <v>1</v>
      </c>
      <c r="AC38" s="117">
        <v>1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CA38" s="117">
        <v>1</v>
      </c>
      <c r="CB38" s="117">
        <v>1</v>
      </c>
      <c r="CZ38" s="70">
        <v>1</v>
      </c>
    </row>
    <row r="39" spans="1:104" ht="12.75">
      <c r="A39" s="108">
        <v>20</v>
      </c>
      <c r="B39" s="109" t="s">
        <v>319</v>
      </c>
      <c r="C39" s="110" t="s">
        <v>320</v>
      </c>
      <c r="D39" s="111" t="s">
        <v>542</v>
      </c>
      <c r="E39" s="112">
        <v>60</v>
      </c>
      <c r="F39" s="113"/>
      <c r="G39" s="114">
        <f t="shared" si="3"/>
        <v>0</v>
      </c>
      <c r="H39" s="115">
        <v>0</v>
      </c>
      <c r="I39" s="116">
        <f t="shared" si="4"/>
        <v>0</v>
      </c>
      <c r="J39" s="115">
        <v>0</v>
      </c>
      <c r="K39" s="116">
        <f t="shared" si="5"/>
        <v>0</v>
      </c>
      <c r="O39" s="107"/>
      <c r="Z39" s="117"/>
      <c r="AA39" s="117">
        <v>1</v>
      </c>
      <c r="AB39" s="117">
        <v>1</v>
      </c>
      <c r="AC39" s="117">
        <v>1</v>
      </c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CA39" s="117">
        <v>1</v>
      </c>
      <c r="CB39" s="117">
        <v>1</v>
      </c>
      <c r="CZ39" s="70">
        <v>1</v>
      </c>
    </row>
    <row r="40" spans="1:104" ht="12.75">
      <c r="A40" s="108">
        <v>21</v>
      </c>
      <c r="B40" s="109" t="s">
        <v>321</v>
      </c>
      <c r="C40" s="110" t="s">
        <v>322</v>
      </c>
      <c r="D40" s="111" t="s">
        <v>542</v>
      </c>
      <c r="E40" s="112">
        <v>15</v>
      </c>
      <c r="F40" s="113"/>
      <c r="G40" s="114">
        <f t="shared" si="3"/>
        <v>0</v>
      </c>
      <c r="H40" s="115">
        <v>0</v>
      </c>
      <c r="I40" s="116">
        <f t="shared" si="4"/>
        <v>0</v>
      </c>
      <c r="J40" s="115">
        <v>0</v>
      </c>
      <c r="K40" s="116">
        <f t="shared" si="5"/>
        <v>0</v>
      </c>
      <c r="O40" s="107"/>
      <c r="Z40" s="117"/>
      <c r="AA40" s="117">
        <v>1</v>
      </c>
      <c r="AB40" s="117">
        <v>1</v>
      </c>
      <c r="AC40" s="117">
        <v>1</v>
      </c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CA40" s="117">
        <v>1</v>
      </c>
      <c r="CB40" s="117">
        <v>1</v>
      </c>
      <c r="CZ40" s="70">
        <v>1</v>
      </c>
    </row>
    <row r="41" spans="1:104" ht="20.4">
      <c r="A41" s="108">
        <v>22</v>
      </c>
      <c r="B41" s="109" t="s">
        <v>323</v>
      </c>
      <c r="C41" s="110" t="s">
        <v>796</v>
      </c>
      <c r="D41" s="111" t="s">
        <v>645</v>
      </c>
      <c r="E41" s="112">
        <v>60</v>
      </c>
      <c r="F41" s="113"/>
      <c r="G41" s="114">
        <f t="shared" si="3"/>
        <v>0</v>
      </c>
      <c r="H41" s="115">
        <v>0</v>
      </c>
      <c r="I41" s="116">
        <f t="shared" si="4"/>
        <v>0</v>
      </c>
      <c r="J41" s="115">
        <v>0</v>
      </c>
      <c r="K41" s="116">
        <f t="shared" si="5"/>
        <v>0</v>
      </c>
      <c r="O41" s="107"/>
      <c r="Z41" s="117"/>
      <c r="AA41" s="117">
        <v>1</v>
      </c>
      <c r="AB41" s="117">
        <v>1</v>
      </c>
      <c r="AC41" s="117">
        <v>1</v>
      </c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CA41" s="117">
        <v>1</v>
      </c>
      <c r="CB41" s="117">
        <v>1</v>
      </c>
      <c r="CZ41" s="70">
        <v>1</v>
      </c>
    </row>
    <row r="42" spans="1:63" ht="12.75">
      <c r="A42" s="128" t="s">
        <v>427</v>
      </c>
      <c r="B42" s="129" t="s">
        <v>310</v>
      </c>
      <c r="C42" s="130" t="s">
        <v>311</v>
      </c>
      <c r="D42" s="131"/>
      <c r="E42" s="132"/>
      <c r="F42" s="132"/>
      <c r="G42" s="133">
        <f>SUM(G34:G41)</f>
        <v>0</v>
      </c>
      <c r="H42" s="134"/>
      <c r="I42" s="135">
        <f>SUM(I34:I41)</f>
        <v>0</v>
      </c>
      <c r="J42" s="136"/>
      <c r="K42" s="135">
        <f>SUM(K34:K41)</f>
        <v>0</v>
      </c>
      <c r="O42" s="107"/>
      <c r="X42" s="137">
        <f>K42</f>
        <v>0</v>
      </c>
      <c r="Y42" s="137">
        <f>I42</f>
        <v>0</v>
      </c>
      <c r="Z42" s="138">
        <f>G42</f>
        <v>0</v>
      </c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39"/>
      <c r="BB42" s="139"/>
      <c r="BC42" s="139"/>
      <c r="BD42" s="139"/>
      <c r="BE42" s="139"/>
      <c r="BF42" s="139"/>
      <c r="BG42" s="117"/>
      <c r="BH42" s="117"/>
      <c r="BI42" s="117"/>
      <c r="BJ42" s="117"/>
      <c r="BK42" s="117"/>
    </row>
    <row r="43" spans="1:15" ht="14.25" customHeight="1">
      <c r="A43" s="97" t="s">
        <v>422</v>
      </c>
      <c r="B43" s="98" t="s">
        <v>324</v>
      </c>
      <c r="C43" s="99" t="s">
        <v>325</v>
      </c>
      <c r="D43" s="100"/>
      <c r="E43" s="101"/>
      <c r="F43" s="101"/>
      <c r="G43" s="102"/>
      <c r="H43" s="103"/>
      <c r="I43" s="104"/>
      <c r="J43" s="105"/>
      <c r="K43" s="106"/>
      <c r="O43" s="107"/>
    </row>
    <row r="44" spans="1:104" ht="20.4">
      <c r="A44" s="108">
        <v>23</v>
      </c>
      <c r="B44" s="109" t="s">
        <v>326</v>
      </c>
      <c r="C44" s="110" t="s">
        <v>327</v>
      </c>
      <c r="D44" s="111" t="s">
        <v>645</v>
      </c>
      <c r="E44" s="112">
        <v>17</v>
      </c>
      <c r="F44" s="113"/>
      <c r="G44" s="114">
        <f aca="true" t="shared" si="6" ref="G44:G53">E44*F44</f>
        <v>0</v>
      </c>
      <c r="H44" s="115">
        <v>0</v>
      </c>
      <c r="I44" s="116">
        <f aca="true" t="shared" si="7" ref="I44:I53">E44*H44</f>
        <v>0</v>
      </c>
      <c r="J44" s="115">
        <v>0</v>
      </c>
      <c r="K44" s="116">
        <f aca="true" t="shared" si="8" ref="K44:K53">E44*J44</f>
        <v>0</v>
      </c>
      <c r="O44" s="107"/>
      <c r="Z44" s="117"/>
      <c r="AA44" s="117">
        <v>1</v>
      </c>
      <c r="AB44" s="117">
        <v>1</v>
      </c>
      <c r="AC44" s="117">
        <v>1</v>
      </c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CA44" s="117">
        <v>1</v>
      </c>
      <c r="CB44" s="117">
        <v>1</v>
      </c>
      <c r="CZ44" s="70">
        <v>1</v>
      </c>
    </row>
    <row r="45" spans="1:104" ht="20.4">
      <c r="A45" s="108">
        <v>24</v>
      </c>
      <c r="B45" s="109" t="s">
        <v>328</v>
      </c>
      <c r="C45" s="110" t="s">
        <v>329</v>
      </c>
      <c r="D45" s="111" t="s">
        <v>645</v>
      </c>
      <c r="E45" s="112">
        <v>4</v>
      </c>
      <c r="F45" s="113"/>
      <c r="G45" s="114">
        <f t="shared" si="6"/>
        <v>0</v>
      </c>
      <c r="H45" s="115">
        <v>0</v>
      </c>
      <c r="I45" s="116">
        <f t="shared" si="7"/>
        <v>0</v>
      </c>
      <c r="J45" s="115">
        <v>0</v>
      </c>
      <c r="K45" s="116">
        <f t="shared" si="8"/>
        <v>0</v>
      </c>
      <c r="O45" s="107"/>
      <c r="Z45" s="117"/>
      <c r="AA45" s="117">
        <v>1</v>
      </c>
      <c r="AB45" s="117">
        <v>1</v>
      </c>
      <c r="AC45" s="117">
        <v>1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CA45" s="117">
        <v>1</v>
      </c>
      <c r="CB45" s="117">
        <v>1</v>
      </c>
      <c r="CZ45" s="70">
        <v>1</v>
      </c>
    </row>
    <row r="46" spans="1:104" ht="20.4">
      <c r="A46" s="108">
        <v>25</v>
      </c>
      <c r="B46" s="109" t="s">
        <v>330</v>
      </c>
      <c r="C46" s="110" t="s">
        <v>798</v>
      </c>
      <c r="D46" s="111" t="s">
        <v>645</v>
      </c>
      <c r="E46" s="112">
        <v>13</v>
      </c>
      <c r="F46" s="113"/>
      <c r="G46" s="114">
        <f t="shared" si="6"/>
        <v>0</v>
      </c>
      <c r="H46" s="115">
        <v>0</v>
      </c>
      <c r="I46" s="116">
        <f t="shared" si="7"/>
        <v>0</v>
      </c>
      <c r="J46" s="115">
        <v>0</v>
      </c>
      <c r="K46" s="116">
        <f t="shared" si="8"/>
        <v>0</v>
      </c>
      <c r="O46" s="107"/>
      <c r="Z46" s="117"/>
      <c r="AA46" s="117">
        <v>1</v>
      </c>
      <c r="AB46" s="117">
        <v>1</v>
      </c>
      <c r="AC46" s="117">
        <v>1</v>
      </c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CA46" s="117">
        <v>1</v>
      </c>
      <c r="CB46" s="117">
        <v>1</v>
      </c>
      <c r="CZ46" s="70">
        <v>1</v>
      </c>
    </row>
    <row r="47" spans="1:104" ht="20.4">
      <c r="A47" s="108">
        <v>26</v>
      </c>
      <c r="B47" s="109" t="s">
        <v>331</v>
      </c>
      <c r="C47" s="110" t="s">
        <v>332</v>
      </c>
      <c r="D47" s="111" t="s">
        <v>645</v>
      </c>
      <c r="E47" s="112">
        <v>2</v>
      </c>
      <c r="F47" s="113"/>
      <c r="G47" s="114">
        <f t="shared" si="6"/>
        <v>0</v>
      </c>
      <c r="H47" s="115">
        <v>0</v>
      </c>
      <c r="I47" s="116">
        <f t="shared" si="7"/>
        <v>0</v>
      </c>
      <c r="J47" s="115">
        <v>0</v>
      </c>
      <c r="K47" s="116">
        <f t="shared" si="8"/>
        <v>0</v>
      </c>
      <c r="O47" s="107"/>
      <c r="Z47" s="117"/>
      <c r="AA47" s="117">
        <v>1</v>
      </c>
      <c r="AB47" s="117">
        <v>1</v>
      </c>
      <c r="AC47" s="117">
        <v>1</v>
      </c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CA47" s="117">
        <v>1</v>
      </c>
      <c r="CB47" s="117">
        <v>1</v>
      </c>
      <c r="CZ47" s="70">
        <v>1</v>
      </c>
    </row>
    <row r="48" spans="1:104" ht="12.75">
      <c r="A48" s="108">
        <v>27</v>
      </c>
      <c r="B48" s="109" t="s">
        <v>333</v>
      </c>
      <c r="C48" s="110" t="s">
        <v>800</v>
      </c>
      <c r="D48" s="111" t="s">
        <v>542</v>
      </c>
      <c r="E48" s="112">
        <v>15</v>
      </c>
      <c r="F48" s="113"/>
      <c r="G48" s="114">
        <f t="shared" si="6"/>
        <v>0</v>
      </c>
      <c r="H48" s="115">
        <v>0</v>
      </c>
      <c r="I48" s="116">
        <f t="shared" si="7"/>
        <v>0</v>
      </c>
      <c r="J48" s="115">
        <v>0</v>
      </c>
      <c r="K48" s="116">
        <f t="shared" si="8"/>
        <v>0</v>
      </c>
      <c r="O48" s="107"/>
      <c r="Z48" s="117"/>
      <c r="AA48" s="117">
        <v>1</v>
      </c>
      <c r="AB48" s="117">
        <v>1</v>
      </c>
      <c r="AC48" s="117">
        <v>1</v>
      </c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CA48" s="117">
        <v>1</v>
      </c>
      <c r="CB48" s="117">
        <v>1</v>
      </c>
      <c r="CZ48" s="70">
        <v>1</v>
      </c>
    </row>
    <row r="49" spans="1:104" ht="12.75">
      <c r="A49" s="108">
        <v>28</v>
      </c>
      <c r="B49" s="109" t="s">
        <v>334</v>
      </c>
      <c r="C49" s="110" t="s">
        <v>335</v>
      </c>
      <c r="D49" s="111" t="s">
        <v>542</v>
      </c>
      <c r="E49" s="112">
        <v>20</v>
      </c>
      <c r="F49" s="113"/>
      <c r="G49" s="114">
        <f t="shared" si="6"/>
        <v>0</v>
      </c>
      <c r="H49" s="115">
        <v>0</v>
      </c>
      <c r="I49" s="116">
        <f t="shared" si="7"/>
        <v>0</v>
      </c>
      <c r="J49" s="115">
        <v>0</v>
      </c>
      <c r="K49" s="116">
        <f t="shared" si="8"/>
        <v>0</v>
      </c>
      <c r="O49" s="107"/>
      <c r="Z49" s="117"/>
      <c r="AA49" s="117">
        <v>1</v>
      </c>
      <c r="AB49" s="117">
        <v>1</v>
      </c>
      <c r="AC49" s="117">
        <v>1</v>
      </c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CA49" s="117">
        <v>1</v>
      </c>
      <c r="CB49" s="117">
        <v>1</v>
      </c>
      <c r="CZ49" s="70">
        <v>1</v>
      </c>
    </row>
    <row r="50" spans="1:104" ht="12.75">
      <c r="A50" s="108">
        <v>29</v>
      </c>
      <c r="B50" s="109" t="s">
        <v>336</v>
      </c>
      <c r="C50" s="110" t="s">
        <v>802</v>
      </c>
      <c r="D50" s="111" t="s">
        <v>542</v>
      </c>
      <c r="E50" s="112">
        <v>590</v>
      </c>
      <c r="F50" s="113"/>
      <c r="G50" s="114">
        <f t="shared" si="6"/>
        <v>0</v>
      </c>
      <c r="H50" s="115">
        <v>0</v>
      </c>
      <c r="I50" s="116">
        <f t="shared" si="7"/>
        <v>0</v>
      </c>
      <c r="J50" s="115">
        <v>0</v>
      </c>
      <c r="K50" s="116">
        <f t="shared" si="8"/>
        <v>0</v>
      </c>
      <c r="O50" s="107"/>
      <c r="Z50" s="117"/>
      <c r="AA50" s="117">
        <v>1</v>
      </c>
      <c r="AB50" s="117">
        <v>1</v>
      </c>
      <c r="AC50" s="117">
        <v>1</v>
      </c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CA50" s="117">
        <v>1</v>
      </c>
      <c r="CB50" s="117">
        <v>1</v>
      </c>
      <c r="CZ50" s="70">
        <v>1</v>
      </c>
    </row>
    <row r="51" spans="1:104" ht="12.75">
      <c r="A51" s="108">
        <v>30</v>
      </c>
      <c r="B51" s="109" t="s">
        <v>337</v>
      </c>
      <c r="C51" s="110" t="s">
        <v>338</v>
      </c>
      <c r="D51" s="111" t="s">
        <v>542</v>
      </c>
      <c r="E51" s="112">
        <v>80</v>
      </c>
      <c r="F51" s="113"/>
      <c r="G51" s="114">
        <f t="shared" si="6"/>
        <v>0</v>
      </c>
      <c r="H51" s="115">
        <v>0</v>
      </c>
      <c r="I51" s="116">
        <f t="shared" si="7"/>
        <v>0</v>
      </c>
      <c r="J51" s="115">
        <v>0</v>
      </c>
      <c r="K51" s="116">
        <f t="shared" si="8"/>
        <v>0</v>
      </c>
      <c r="O51" s="107"/>
      <c r="Z51" s="117"/>
      <c r="AA51" s="117">
        <v>1</v>
      </c>
      <c r="AB51" s="117">
        <v>1</v>
      </c>
      <c r="AC51" s="117">
        <v>1</v>
      </c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CA51" s="117">
        <v>1</v>
      </c>
      <c r="CB51" s="117">
        <v>1</v>
      </c>
      <c r="CZ51" s="70">
        <v>1</v>
      </c>
    </row>
    <row r="52" spans="1:104" ht="12.75">
      <c r="A52" s="108">
        <v>31</v>
      </c>
      <c r="B52" s="109" t="s">
        <v>339</v>
      </c>
      <c r="C52" s="110" t="s">
        <v>804</v>
      </c>
      <c r="D52" s="111" t="s">
        <v>645</v>
      </c>
      <c r="E52" s="112">
        <v>33</v>
      </c>
      <c r="F52" s="113"/>
      <c r="G52" s="114">
        <f t="shared" si="6"/>
        <v>0</v>
      </c>
      <c r="H52" s="115">
        <v>0</v>
      </c>
      <c r="I52" s="116">
        <f t="shared" si="7"/>
        <v>0</v>
      </c>
      <c r="J52" s="115">
        <v>0</v>
      </c>
      <c r="K52" s="116">
        <f t="shared" si="8"/>
        <v>0</v>
      </c>
      <c r="O52" s="107"/>
      <c r="Z52" s="117"/>
      <c r="AA52" s="117">
        <v>1</v>
      </c>
      <c r="AB52" s="117">
        <v>1</v>
      </c>
      <c r="AC52" s="117">
        <v>1</v>
      </c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CA52" s="117">
        <v>1</v>
      </c>
      <c r="CB52" s="117">
        <v>1</v>
      </c>
      <c r="CZ52" s="70">
        <v>1</v>
      </c>
    </row>
    <row r="53" spans="1:104" ht="12.75">
      <c r="A53" s="108">
        <v>32</v>
      </c>
      <c r="B53" s="109" t="s">
        <v>340</v>
      </c>
      <c r="C53" s="110" t="s">
        <v>806</v>
      </c>
      <c r="D53" s="111" t="s">
        <v>716</v>
      </c>
      <c r="E53" s="112">
        <v>8</v>
      </c>
      <c r="F53" s="113"/>
      <c r="G53" s="114">
        <f t="shared" si="6"/>
        <v>0</v>
      </c>
      <c r="H53" s="115">
        <v>0</v>
      </c>
      <c r="I53" s="116">
        <f t="shared" si="7"/>
        <v>0</v>
      </c>
      <c r="J53" s="115">
        <v>0</v>
      </c>
      <c r="K53" s="116">
        <f t="shared" si="8"/>
        <v>0</v>
      </c>
      <c r="O53" s="107"/>
      <c r="Z53" s="117"/>
      <c r="AA53" s="117">
        <v>1</v>
      </c>
      <c r="AB53" s="117">
        <v>1</v>
      </c>
      <c r="AC53" s="117">
        <v>1</v>
      </c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CA53" s="117">
        <v>1</v>
      </c>
      <c r="CB53" s="117">
        <v>1</v>
      </c>
      <c r="CZ53" s="70">
        <v>1</v>
      </c>
    </row>
    <row r="54" spans="1:63" ht="12.75">
      <c r="A54" s="128" t="s">
        <v>427</v>
      </c>
      <c r="B54" s="129" t="s">
        <v>324</v>
      </c>
      <c r="C54" s="130" t="s">
        <v>325</v>
      </c>
      <c r="D54" s="131"/>
      <c r="E54" s="132"/>
      <c r="F54" s="132"/>
      <c r="G54" s="133">
        <f>SUM(G43:G53)</f>
        <v>0</v>
      </c>
      <c r="H54" s="134"/>
      <c r="I54" s="135">
        <f>SUM(I43:I53)</f>
        <v>0</v>
      </c>
      <c r="J54" s="136"/>
      <c r="K54" s="135">
        <f>SUM(K43:K53)</f>
        <v>0</v>
      </c>
      <c r="O54" s="107"/>
      <c r="X54" s="137">
        <f>K54</f>
        <v>0</v>
      </c>
      <c r="Y54" s="137">
        <f>I54</f>
        <v>0</v>
      </c>
      <c r="Z54" s="138">
        <f>G54</f>
        <v>0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39"/>
      <c r="BB54" s="139"/>
      <c r="BC54" s="139"/>
      <c r="BD54" s="139"/>
      <c r="BE54" s="139"/>
      <c r="BF54" s="139"/>
      <c r="BG54" s="117"/>
      <c r="BH54" s="117"/>
      <c r="BI54" s="117"/>
      <c r="BJ54" s="117"/>
      <c r="BK54" s="117"/>
    </row>
    <row r="55" spans="1:15" ht="14.25" customHeight="1">
      <c r="A55" s="97" t="s">
        <v>422</v>
      </c>
      <c r="B55" s="98" t="s">
        <v>341</v>
      </c>
      <c r="C55" s="99" t="s">
        <v>807</v>
      </c>
      <c r="D55" s="100"/>
      <c r="E55" s="101"/>
      <c r="F55" s="101"/>
      <c r="G55" s="102"/>
      <c r="H55" s="103"/>
      <c r="I55" s="104"/>
      <c r="J55" s="105"/>
      <c r="K55" s="106"/>
      <c r="O55" s="107"/>
    </row>
    <row r="56" spans="1:104" ht="20.4">
      <c r="A56" s="108">
        <v>33</v>
      </c>
      <c r="B56" s="109" t="s">
        <v>342</v>
      </c>
      <c r="C56" s="110" t="s">
        <v>343</v>
      </c>
      <c r="D56" s="111" t="s">
        <v>716</v>
      </c>
      <c r="E56" s="112">
        <v>28</v>
      </c>
      <c r="F56" s="113"/>
      <c r="G56" s="114">
        <f>E56*F56</f>
        <v>0</v>
      </c>
      <c r="H56" s="115">
        <v>0</v>
      </c>
      <c r="I56" s="116">
        <f>E56*H56</f>
        <v>0</v>
      </c>
      <c r="J56" s="115">
        <v>0</v>
      </c>
      <c r="K56" s="116">
        <f>E56*J56</f>
        <v>0</v>
      </c>
      <c r="O56" s="107"/>
      <c r="Z56" s="117"/>
      <c r="AA56" s="117">
        <v>1</v>
      </c>
      <c r="AB56" s="117">
        <v>1</v>
      </c>
      <c r="AC56" s="117">
        <v>1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CA56" s="117">
        <v>1</v>
      </c>
      <c r="CB56" s="117">
        <v>1</v>
      </c>
      <c r="CZ56" s="70">
        <v>1</v>
      </c>
    </row>
    <row r="57" spans="1:104" ht="12.75">
      <c r="A57" s="108">
        <v>34</v>
      </c>
      <c r="B57" s="109" t="s">
        <v>344</v>
      </c>
      <c r="C57" s="110" t="s">
        <v>345</v>
      </c>
      <c r="D57" s="111" t="s">
        <v>645</v>
      </c>
      <c r="E57" s="112">
        <v>1</v>
      </c>
      <c r="F57" s="113"/>
      <c r="G57" s="114">
        <f>E57*F57</f>
        <v>0</v>
      </c>
      <c r="H57" s="115">
        <v>0</v>
      </c>
      <c r="I57" s="116">
        <f>E57*H57</f>
        <v>0</v>
      </c>
      <c r="J57" s="115">
        <v>0</v>
      </c>
      <c r="K57" s="116">
        <f>E57*J57</f>
        <v>0</v>
      </c>
      <c r="O57" s="107"/>
      <c r="Z57" s="117"/>
      <c r="AA57" s="117">
        <v>1</v>
      </c>
      <c r="AB57" s="117">
        <v>1</v>
      </c>
      <c r="AC57" s="117">
        <v>1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CA57" s="117">
        <v>1</v>
      </c>
      <c r="CB57" s="117">
        <v>1</v>
      </c>
      <c r="CZ57" s="70">
        <v>1</v>
      </c>
    </row>
    <row r="58" spans="1:104" ht="20.4">
      <c r="A58" s="108">
        <v>35</v>
      </c>
      <c r="B58" s="109" t="s">
        <v>346</v>
      </c>
      <c r="C58" s="110" t="s">
        <v>347</v>
      </c>
      <c r="D58" s="111" t="s">
        <v>791</v>
      </c>
      <c r="E58" s="112">
        <v>1</v>
      </c>
      <c r="F58" s="113"/>
      <c r="G58" s="114">
        <f>E58*F58</f>
        <v>0</v>
      </c>
      <c r="H58" s="115">
        <v>0</v>
      </c>
      <c r="I58" s="116">
        <f>E58*H58</f>
        <v>0</v>
      </c>
      <c r="J58" s="115">
        <v>0</v>
      </c>
      <c r="K58" s="116">
        <f>E58*J58</f>
        <v>0</v>
      </c>
      <c r="O58" s="107"/>
      <c r="Z58" s="117"/>
      <c r="AA58" s="117">
        <v>1</v>
      </c>
      <c r="AB58" s="117">
        <v>1</v>
      </c>
      <c r="AC58" s="117">
        <v>1</v>
      </c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CA58" s="117">
        <v>1</v>
      </c>
      <c r="CB58" s="117">
        <v>1</v>
      </c>
      <c r="CZ58" s="70">
        <v>1</v>
      </c>
    </row>
    <row r="59" spans="1:104" ht="20.4">
      <c r="A59" s="108">
        <v>36</v>
      </c>
      <c r="B59" s="109" t="s">
        <v>348</v>
      </c>
      <c r="C59" s="110" t="s">
        <v>349</v>
      </c>
      <c r="D59" s="111" t="s">
        <v>542</v>
      </c>
      <c r="E59" s="112">
        <v>20</v>
      </c>
      <c r="F59" s="113"/>
      <c r="G59" s="114">
        <f>E59*F59</f>
        <v>0</v>
      </c>
      <c r="H59" s="115">
        <v>0</v>
      </c>
      <c r="I59" s="116">
        <f>E59*H59</f>
        <v>0</v>
      </c>
      <c r="J59" s="115">
        <v>0</v>
      </c>
      <c r="K59" s="116">
        <f>E59*J59</f>
        <v>0</v>
      </c>
      <c r="O59" s="107"/>
      <c r="Z59" s="117"/>
      <c r="AA59" s="117">
        <v>1</v>
      </c>
      <c r="AB59" s="117">
        <v>1</v>
      </c>
      <c r="AC59" s="117">
        <v>1</v>
      </c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CA59" s="117">
        <v>1</v>
      </c>
      <c r="CB59" s="117">
        <v>1</v>
      </c>
      <c r="CZ59" s="70">
        <v>1</v>
      </c>
    </row>
    <row r="60" spans="1:63" ht="12.75">
      <c r="A60" s="128" t="s">
        <v>427</v>
      </c>
      <c r="B60" s="129" t="s">
        <v>341</v>
      </c>
      <c r="C60" s="130" t="s">
        <v>807</v>
      </c>
      <c r="D60" s="131"/>
      <c r="E60" s="132"/>
      <c r="F60" s="132"/>
      <c r="G60" s="133">
        <f>SUM(G55:G59)</f>
        <v>0</v>
      </c>
      <c r="H60" s="134"/>
      <c r="I60" s="135">
        <f>SUM(I55:I59)</f>
        <v>0</v>
      </c>
      <c r="J60" s="136"/>
      <c r="K60" s="135">
        <f>SUM(K55:K59)</f>
        <v>0</v>
      </c>
      <c r="O60" s="107"/>
      <c r="X60" s="137">
        <f>K60</f>
        <v>0</v>
      </c>
      <c r="Y60" s="137">
        <f>I60</f>
        <v>0</v>
      </c>
      <c r="Z60" s="138">
        <f>G60</f>
        <v>0</v>
      </c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39"/>
      <c r="BB60" s="139"/>
      <c r="BC60" s="139"/>
      <c r="BD60" s="139"/>
      <c r="BE60" s="139"/>
      <c r="BF60" s="139"/>
      <c r="BG60" s="117"/>
      <c r="BH60" s="117"/>
      <c r="BI60" s="117"/>
      <c r="BJ60" s="117"/>
      <c r="BK60" s="117"/>
    </row>
    <row r="61" spans="1:15" ht="14.25" customHeight="1">
      <c r="A61" s="97" t="s">
        <v>422</v>
      </c>
      <c r="B61" s="98" t="s">
        <v>350</v>
      </c>
      <c r="C61" s="99" t="s">
        <v>812</v>
      </c>
      <c r="D61" s="100"/>
      <c r="E61" s="101"/>
      <c r="F61" s="101"/>
      <c r="G61" s="102"/>
      <c r="H61" s="103"/>
      <c r="I61" s="104"/>
      <c r="J61" s="105"/>
      <c r="K61" s="106"/>
      <c r="O61" s="107"/>
    </row>
    <row r="62" spans="1:104" ht="12.75">
      <c r="A62" s="108">
        <v>37</v>
      </c>
      <c r="B62" s="109" t="s">
        <v>351</v>
      </c>
      <c r="C62" s="110" t="s">
        <v>352</v>
      </c>
      <c r="D62" s="111" t="s">
        <v>645</v>
      </c>
      <c r="E62" s="112">
        <v>1</v>
      </c>
      <c r="F62" s="113"/>
      <c r="G62" s="114">
        <f>E62*F62</f>
        <v>0</v>
      </c>
      <c r="H62" s="115">
        <v>0</v>
      </c>
      <c r="I62" s="116">
        <f>E62*H62</f>
        <v>0</v>
      </c>
      <c r="J62" s="115">
        <v>0</v>
      </c>
      <c r="K62" s="116">
        <f>E62*J62</f>
        <v>0</v>
      </c>
      <c r="O62" s="107"/>
      <c r="Z62" s="117"/>
      <c r="AA62" s="117">
        <v>1</v>
      </c>
      <c r="AB62" s="117">
        <v>1</v>
      </c>
      <c r="AC62" s="117">
        <v>1</v>
      </c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CA62" s="117">
        <v>1</v>
      </c>
      <c r="CB62" s="117">
        <v>1</v>
      </c>
      <c r="CZ62" s="70">
        <v>1</v>
      </c>
    </row>
    <row r="63" spans="1:63" ht="12.75">
      <c r="A63" s="118"/>
      <c r="B63" s="119"/>
      <c r="C63" s="190" t="s">
        <v>353</v>
      </c>
      <c r="D63" s="191"/>
      <c r="E63" s="191"/>
      <c r="F63" s="191"/>
      <c r="G63" s="192"/>
      <c r="I63" s="120"/>
      <c r="K63" s="120"/>
      <c r="L63" s="121" t="s">
        <v>353</v>
      </c>
      <c r="O63" s="10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</row>
    <row r="64" spans="1:104" ht="12.75">
      <c r="A64" s="108">
        <v>38</v>
      </c>
      <c r="B64" s="109" t="s">
        <v>354</v>
      </c>
      <c r="C64" s="110" t="s">
        <v>355</v>
      </c>
      <c r="D64" s="111" t="s">
        <v>645</v>
      </c>
      <c r="E64" s="112">
        <v>1</v>
      </c>
      <c r="F64" s="113"/>
      <c r="G64" s="114">
        <f>E64*F64</f>
        <v>0</v>
      </c>
      <c r="H64" s="115">
        <v>0</v>
      </c>
      <c r="I64" s="116">
        <f>E64*H64</f>
        <v>0</v>
      </c>
      <c r="J64" s="115">
        <v>0</v>
      </c>
      <c r="K64" s="116">
        <f>E64*J64</f>
        <v>0</v>
      </c>
      <c r="O64" s="107"/>
      <c r="Z64" s="117"/>
      <c r="AA64" s="117">
        <v>1</v>
      </c>
      <c r="AB64" s="117">
        <v>1</v>
      </c>
      <c r="AC64" s="117">
        <v>1</v>
      </c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CA64" s="117">
        <v>1</v>
      </c>
      <c r="CB64" s="117">
        <v>1</v>
      </c>
      <c r="CZ64" s="70">
        <v>1</v>
      </c>
    </row>
    <row r="65" spans="1:104" ht="12.75">
      <c r="A65" s="108">
        <v>39</v>
      </c>
      <c r="B65" s="109" t="s">
        <v>356</v>
      </c>
      <c r="C65" s="110" t="s">
        <v>817</v>
      </c>
      <c r="D65" s="111" t="s">
        <v>818</v>
      </c>
      <c r="E65" s="112">
        <v>1</v>
      </c>
      <c r="F65" s="113"/>
      <c r="G65" s="114">
        <f>E65*F65</f>
        <v>0</v>
      </c>
      <c r="H65" s="115">
        <v>0</v>
      </c>
      <c r="I65" s="116">
        <f>E65*H65</f>
        <v>0</v>
      </c>
      <c r="J65" s="115">
        <v>0</v>
      </c>
      <c r="K65" s="116">
        <f>E65*J65</f>
        <v>0</v>
      </c>
      <c r="O65" s="107"/>
      <c r="Z65" s="117"/>
      <c r="AA65" s="117">
        <v>1</v>
      </c>
      <c r="AB65" s="117">
        <v>1</v>
      </c>
      <c r="AC65" s="117">
        <v>1</v>
      </c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CA65" s="117">
        <v>1</v>
      </c>
      <c r="CB65" s="117">
        <v>1</v>
      </c>
      <c r="CZ65" s="70">
        <v>1</v>
      </c>
    </row>
    <row r="66" spans="1:104" ht="12.75">
      <c r="A66" s="108">
        <v>40</v>
      </c>
      <c r="B66" s="109" t="s">
        <v>357</v>
      </c>
      <c r="C66" s="110" t="s">
        <v>358</v>
      </c>
      <c r="D66" s="111" t="s">
        <v>818</v>
      </c>
      <c r="E66" s="112">
        <v>1</v>
      </c>
      <c r="F66" s="113"/>
      <c r="G66" s="114">
        <f>E66*F66</f>
        <v>0</v>
      </c>
      <c r="H66" s="115">
        <v>0</v>
      </c>
      <c r="I66" s="116">
        <f>E66*H66</f>
        <v>0</v>
      </c>
      <c r="J66" s="115">
        <v>0</v>
      </c>
      <c r="K66" s="116">
        <f>E66*J66</f>
        <v>0</v>
      </c>
      <c r="O66" s="107"/>
      <c r="Z66" s="117"/>
      <c r="AA66" s="117">
        <v>1</v>
      </c>
      <c r="AB66" s="117">
        <v>1</v>
      </c>
      <c r="AC66" s="117">
        <v>1</v>
      </c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CA66" s="117">
        <v>1</v>
      </c>
      <c r="CB66" s="117">
        <v>1</v>
      </c>
      <c r="CZ66" s="70">
        <v>1</v>
      </c>
    </row>
    <row r="67" spans="1:104" ht="12.75">
      <c r="A67" s="108">
        <v>41</v>
      </c>
      <c r="B67" s="109" t="s">
        <v>359</v>
      </c>
      <c r="C67" s="110" t="s">
        <v>820</v>
      </c>
      <c r="D67" s="111" t="s">
        <v>818</v>
      </c>
      <c r="E67" s="112">
        <v>1</v>
      </c>
      <c r="F67" s="113"/>
      <c r="G67" s="114">
        <f>E67*F67</f>
        <v>0</v>
      </c>
      <c r="H67" s="115">
        <v>0</v>
      </c>
      <c r="I67" s="116">
        <f>E67*H67</f>
        <v>0</v>
      </c>
      <c r="J67" s="115">
        <v>0</v>
      </c>
      <c r="K67" s="116">
        <f>E67*J67</f>
        <v>0</v>
      </c>
      <c r="O67" s="107"/>
      <c r="Z67" s="117"/>
      <c r="AA67" s="117">
        <v>1</v>
      </c>
      <c r="AB67" s="117">
        <v>1</v>
      </c>
      <c r="AC67" s="117">
        <v>1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CA67" s="117">
        <v>1</v>
      </c>
      <c r="CB67" s="117">
        <v>1</v>
      </c>
      <c r="CZ67" s="70">
        <v>1</v>
      </c>
    </row>
    <row r="68" spans="1:63" ht="12.75">
      <c r="A68" s="128" t="s">
        <v>427</v>
      </c>
      <c r="B68" s="129" t="s">
        <v>350</v>
      </c>
      <c r="C68" s="130" t="s">
        <v>812</v>
      </c>
      <c r="D68" s="131"/>
      <c r="E68" s="132"/>
      <c r="F68" s="132"/>
      <c r="G68" s="133">
        <f>SUM(G61:G67)</f>
        <v>0</v>
      </c>
      <c r="H68" s="134"/>
      <c r="I68" s="135">
        <f>SUM(I61:I67)</f>
        <v>0</v>
      </c>
      <c r="J68" s="136"/>
      <c r="K68" s="135">
        <f>SUM(K61:K67)</f>
        <v>0</v>
      </c>
      <c r="O68" s="107"/>
      <c r="X68" s="137">
        <f>K68</f>
        <v>0</v>
      </c>
      <c r="Y68" s="137">
        <f>I68</f>
        <v>0</v>
      </c>
      <c r="Z68" s="138">
        <f>G68</f>
        <v>0</v>
      </c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39"/>
      <c r="BB68" s="139"/>
      <c r="BC68" s="139"/>
      <c r="BD68" s="139"/>
      <c r="BE68" s="139"/>
      <c r="BF68" s="139"/>
      <c r="BG68" s="117"/>
      <c r="BH68" s="117"/>
      <c r="BI68" s="117"/>
      <c r="BJ68" s="117"/>
      <c r="BK68" s="117"/>
    </row>
    <row r="69" spans="1:58" ht="12.75">
      <c r="A69" s="140" t="s">
        <v>428</v>
      </c>
      <c r="B69" s="141" t="s">
        <v>429</v>
      </c>
      <c r="C69" s="142"/>
      <c r="D69" s="143"/>
      <c r="E69" s="144"/>
      <c r="F69" s="144"/>
      <c r="G69" s="145">
        <f>SUM(Z7:Z69)</f>
        <v>0</v>
      </c>
      <c r="H69" s="146"/>
      <c r="I69" s="147">
        <f>SUM(Y7:Y69)</f>
        <v>0</v>
      </c>
      <c r="J69" s="146"/>
      <c r="K69" s="147">
        <f>SUM(X7:X69)</f>
        <v>0</v>
      </c>
      <c r="O69" s="107"/>
      <c r="BA69" s="148"/>
      <c r="BB69" s="148"/>
      <c r="BC69" s="148"/>
      <c r="BD69" s="148"/>
      <c r="BE69" s="148"/>
      <c r="BF69" s="148"/>
    </row>
    <row r="70" ht="12.75">
      <c r="E70" s="70"/>
    </row>
    <row r="71" ht="12.75">
      <c r="E71" s="70"/>
    </row>
    <row r="72" ht="12.75">
      <c r="E72" s="70"/>
    </row>
    <row r="73" spans="3:5" ht="12.75">
      <c r="C73" s="126"/>
      <c r="E73" s="70"/>
    </row>
    <row r="74" ht="12.75">
      <c r="E74" s="70"/>
    </row>
    <row r="75" ht="12.75">
      <c r="E75" s="70"/>
    </row>
    <row r="76" ht="12.75">
      <c r="E76" s="70"/>
    </row>
    <row r="77" ht="12.75">
      <c r="E77" s="70"/>
    </row>
    <row r="78" ht="12.75">
      <c r="E78" s="70"/>
    </row>
    <row r="79" ht="12.75">
      <c r="E79" s="70"/>
    </row>
    <row r="80" ht="12.75">
      <c r="E80" s="70"/>
    </row>
    <row r="81" ht="12.75">
      <c r="E81" s="70"/>
    </row>
    <row r="82" ht="12.75">
      <c r="E82" s="70"/>
    </row>
    <row r="83" ht="12.75">
      <c r="E83" s="70"/>
    </row>
    <row r="84" ht="12.75">
      <c r="E84" s="70"/>
    </row>
    <row r="85" ht="12.75">
      <c r="E85" s="70"/>
    </row>
    <row r="86" ht="12.75">
      <c r="E86" s="70"/>
    </row>
    <row r="87" spans="1:7" ht="12.75">
      <c r="A87" s="126"/>
      <c r="B87" s="126"/>
      <c r="C87" s="126"/>
      <c r="D87" s="126"/>
      <c r="E87" s="126"/>
      <c r="F87" s="126"/>
      <c r="G87" s="126"/>
    </row>
    <row r="88" spans="1:7" ht="12.75">
      <c r="A88" s="126"/>
      <c r="B88" s="126"/>
      <c r="C88" s="126"/>
      <c r="D88" s="126"/>
      <c r="E88" s="126"/>
      <c r="F88" s="126"/>
      <c r="G88" s="126"/>
    </row>
    <row r="89" spans="1:7" ht="12.75">
      <c r="A89" s="126"/>
      <c r="B89" s="126"/>
      <c r="C89" s="126"/>
      <c r="D89" s="126"/>
      <c r="E89" s="126"/>
      <c r="F89" s="126"/>
      <c r="G89" s="126"/>
    </row>
    <row r="90" spans="1:7" ht="12.75">
      <c r="A90" s="126"/>
      <c r="B90" s="126"/>
      <c r="C90" s="126"/>
      <c r="D90" s="126"/>
      <c r="E90" s="126"/>
      <c r="F90" s="126"/>
      <c r="G90" s="126"/>
    </row>
    <row r="91" ht="12.75">
      <c r="E91" s="70"/>
    </row>
    <row r="92" ht="12.75">
      <c r="E92" s="70"/>
    </row>
    <row r="93" ht="12.75">
      <c r="E93" s="70"/>
    </row>
    <row r="94" ht="12.75">
      <c r="E94" s="70"/>
    </row>
    <row r="95" ht="12.75">
      <c r="E95" s="70"/>
    </row>
    <row r="96" ht="12.75">
      <c r="E96" s="70"/>
    </row>
    <row r="97" ht="12.75">
      <c r="E97" s="70"/>
    </row>
    <row r="98" ht="12.75">
      <c r="E98" s="70"/>
    </row>
    <row r="99" ht="12.75">
      <c r="E99" s="70"/>
    </row>
    <row r="100" ht="12.75">
      <c r="E100" s="70"/>
    </row>
    <row r="101" ht="12.75">
      <c r="E101" s="70"/>
    </row>
    <row r="102" ht="12.75">
      <c r="E102" s="70"/>
    </row>
    <row r="103" ht="12.75">
      <c r="E103" s="70"/>
    </row>
    <row r="104" ht="12.75">
      <c r="E104" s="70"/>
    </row>
    <row r="105" ht="12.75">
      <c r="E105" s="70"/>
    </row>
    <row r="106" ht="12.75">
      <c r="E106" s="70"/>
    </row>
    <row r="107" ht="12.75">
      <c r="E107" s="70"/>
    </row>
    <row r="108" ht="12.75">
      <c r="E108" s="70"/>
    </row>
    <row r="109" ht="12.75">
      <c r="E109" s="70"/>
    </row>
    <row r="110" ht="12.75">
      <c r="E110" s="70"/>
    </row>
    <row r="111" ht="12.75">
      <c r="E111" s="70"/>
    </row>
    <row r="112" ht="12.75">
      <c r="E112" s="70"/>
    </row>
    <row r="113" ht="12.75">
      <c r="E113" s="70"/>
    </row>
    <row r="114" ht="12.75">
      <c r="E114" s="70"/>
    </row>
    <row r="115" ht="12.75">
      <c r="E115" s="70"/>
    </row>
    <row r="116" ht="12.75">
      <c r="E116" s="70"/>
    </row>
    <row r="117" ht="12.75">
      <c r="E117" s="70"/>
    </row>
    <row r="118" ht="12.75">
      <c r="E118" s="70"/>
    </row>
    <row r="119" ht="12.75">
      <c r="E119" s="70"/>
    </row>
    <row r="120" ht="12.75">
      <c r="E120" s="70"/>
    </row>
    <row r="121" ht="12.75">
      <c r="E121" s="70"/>
    </row>
    <row r="122" spans="1:2" ht="12.75">
      <c r="A122" s="149"/>
      <c r="B122" s="149"/>
    </row>
    <row r="123" spans="1:7" ht="12.75">
      <c r="A123" s="126"/>
      <c r="B123" s="126"/>
      <c r="C123" s="150"/>
      <c r="D123" s="150"/>
      <c r="E123" s="151"/>
      <c r="F123" s="150"/>
      <c r="G123" s="152"/>
    </row>
    <row r="124" spans="1:7" ht="12.75">
      <c r="A124" s="153"/>
      <c r="B124" s="153"/>
      <c r="C124" s="126"/>
      <c r="D124" s="126"/>
      <c r="E124" s="154"/>
      <c r="F124" s="126"/>
      <c r="G124" s="126"/>
    </row>
    <row r="125" spans="1:7" ht="12.75">
      <c r="A125" s="126"/>
      <c r="B125" s="126"/>
      <c r="C125" s="126"/>
      <c r="D125" s="126"/>
      <c r="E125" s="154"/>
      <c r="F125" s="126"/>
      <c r="G125" s="126"/>
    </row>
    <row r="126" spans="1:7" ht="12.75">
      <c r="A126" s="126"/>
      <c r="B126" s="126"/>
      <c r="C126" s="126"/>
      <c r="D126" s="126"/>
      <c r="E126" s="154"/>
      <c r="F126" s="126"/>
      <c r="G126" s="126"/>
    </row>
    <row r="127" spans="1:7" ht="12.75">
      <c r="A127" s="126"/>
      <c r="B127" s="126"/>
      <c r="C127" s="126"/>
      <c r="D127" s="126"/>
      <c r="E127" s="154"/>
      <c r="F127" s="126"/>
      <c r="G127" s="126"/>
    </row>
    <row r="128" spans="1:7" ht="12.75">
      <c r="A128" s="126"/>
      <c r="B128" s="126"/>
      <c r="C128" s="126"/>
      <c r="D128" s="126"/>
      <c r="E128" s="154"/>
      <c r="F128" s="126"/>
      <c r="G128" s="126"/>
    </row>
    <row r="129" spans="1:7" ht="12.75">
      <c r="A129" s="126"/>
      <c r="B129" s="126"/>
      <c r="C129" s="126"/>
      <c r="D129" s="126"/>
      <c r="E129" s="154"/>
      <c r="F129" s="126"/>
      <c r="G129" s="126"/>
    </row>
    <row r="130" spans="1:7" ht="12.75">
      <c r="A130" s="126"/>
      <c r="B130" s="126"/>
      <c r="C130" s="126"/>
      <c r="D130" s="126"/>
      <c r="E130" s="154"/>
      <c r="F130" s="126"/>
      <c r="G130" s="126"/>
    </row>
    <row r="131" spans="1:7" ht="12.75">
      <c r="A131" s="126"/>
      <c r="B131" s="126"/>
      <c r="C131" s="126"/>
      <c r="D131" s="126"/>
      <c r="E131" s="154"/>
      <c r="F131" s="126"/>
      <c r="G131" s="126"/>
    </row>
    <row r="132" spans="1:7" ht="12.75">
      <c r="A132" s="126"/>
      <c r="B132" s="126"/>
      <c r="C132" s="126"/>
      <c r="D132" s="126"/>
      <c r="E132" s="154"/>
      <c r="F132" s="126"/>
      <c r="G132" s="126"/>
    </row>
    <row r="133" spans="1:7" ht="12.75">
      <c r="A133" s="126"/>
      <c r="B133" s="126"/>
      <c r="C133" s="126"/>
      <c r="D133" s="126"/>
      <c r="E133" s="154"/>
      <c r="F133" s="126"/>
      <c r="G133" s="126"/>
    </row>
    <row r="134" spans="1:7" ht="12.75">
      <c r="A134" s="126"/>
      <c r="B134" s="126"/>
      <c r="C134" s="126"/>
      <c r="D134" s="126"/>
      <c r="E134" s="154"/>
      <c r="F134" s="126"/>
      <c r="G134" s="126"/>
    </row>
    <row r="135" spans="1:7" ht="12.75">
      <c r="A135" s="126"/>
      <c r="B135" s="126"/>
      <c r="C135" s="126"/>
      <c r="D135" s="126"/>
      <c r="E135" s="154"/>
      <c r="F135" s="126"/>
      <c r="G135" s="126"/>
    </row>
    <row r="136" spans="1:7" ht="12.75">
      <c r="A136" s="126"/>
      <c r="B136" s="126"/>
      <c r="C136" s="126"/>
      <c r="D136" s="126"/>
      <c r="E136" s="154"/>
      <c r="F136" s="126"/>
      <c r="G136" s="126"/>
    </row>
    <row r="1041" spans="1:7" ht="12.75">
      <c r="A1041" s="155"/>
      <c r="B1041" s="156"/>
      <c r="C1041" s="157" t="s">
        <v>430</v>
      </c>
      <c r="D1041" s="158"/>
      <c r="E1041" s="159"/>
      <c r="F1041" s="159"/>
      <c r="G1041" s="160">
        <v>100000</v>
      </c>
    </row>
    <row r="1042" spans="1:7" ht="12.75">
      <c r="A1042" s="155"/>
      <c r="B1042" s="156"/>
      <c r="C1042" s="157" t="s">
        <v>431</v>
      </c>
      <c r="D1042" s="158"/>
      <c r="E1042" s="159"/>
      <c r="F1042" s="159"/>
      <c r="G1042" s="160">
        <v>100000</v>
      </c>
    </row>
    <row r="1043" spans="1:7" ht="12.75">
      <c r="A1043" s="155"/>
      <c r="B1043" s="156"/>
      <c r="C1043" s="157" t="s">
        <v>432</v>
      </c>
      <c r="D1043" s="158"/>
      <c r="E1043" s="159"/>
      <c r="F1043" s="159"/>
      <c r="G1043" s="160">
        <v>100000</v>
      </c>
    </row>
    <row r="1044" spans="1:7" ht="12.75">
      <c r="A1044" s="155"/>
      <c r="B1044" s="156"/>
      <c r="C1044" s="157" t="s">
        <v>433</v>
      </c>
      <c r="D1044" s="158"/>
      <c r="E1044" s="159"/>
      <c r="F1044" s="159"/>
      <c r="G1044" s="160">
        <v>100000</v>
      </c>
    </row>
    <row r="1045" spans="1:7" ht="12.75">
      <c r="A1045" s="155"/>
      <c r="B1045" s="156"/>
      <c r="C1045" s="157" t="s">
        <v>434</v>
      </c>
      <c r="D1045" s="158"/>
      <c r="E1045" s="159"/>
      <c r="F1045" s="159"/>
      <c r="G1045" s="160">
        <v>100000</v>
      </c>
    </row>
    <row r="1046" spans="1:7" ht="12.75">
      <c r="A1046" s="155"/>
      <c r="B1046" s="156"/>
      <c r="C1046" s="157" t="s">
        <v>435</v>
      </c>
      <c r="D1046" s="158"/>
      <c r="E1046" s="159"/>
      <c r="F1046" s="159"/>
      <c r="G1046" s="160">
        <v>100000</v>
      </c>
    </row>
    <row r="1047" spans="1:7" ht="12.75">
      <c r="A1047" s="155"/>
      <c r="B1047" s="156"/>
      <c r="C1047" s="157" t="s">
        <v>436</v>
      </c>
      <c r="D1047" s="158"/>
      <c r="E1047" s="159"/>
      <c r="F1047" s="159"/>
      <c r="G1047" s="160">
        <v>100000</v>
      </c>
    </row>
  </sheetData>
  <mergeCells count="8">
    <mergeCell ref="C21:G21"/>
    <mergeCell ref="A1:G1"/>
    <mergeCell ref="C9:G9"/>
    <mergeCell ref="C63:G63"/>
    <mergeCell ref="C25:G25"/>
    <mergeCell ref="C27:G27"/>
    <mergeCell ref="C29:G29"/>
    <mergeCell ref="C31:G3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94"/>
  <sheetViews>
    <sheetView showGridLines="0" showZeros="0" workbookViewId="0" topLeftCell="A1">
      <selection activeCell="F8" sqref="F8:F15"/>
    </sheetView>
  </sheetViews>
  <sheetFormatPr defaultColWidth="9.125" defaultRowHeight="12.75"/>
  <cols>
    <col min="1" max="1" width="4.50390625" style="70" customWidth="1"/>
    <col min="2" max="2" width="11.50390625" style="70" customWidth="1"/>
    <col min="3" max="3" width="40.50390625" style="70" customWidth="1"/>
    <col min="4" max="4" width="5.50390625" style="70" customWidth="1"/>
    <col min="5" max="5" width="8.50390625" style="89" customWidth="1"/>
    <col min="6" max="6" width="9.875" style="70" customWidth="1"/>
    <col min="7" max="7" width="13.875" style="70" customWidth="1"/>
    <col min="8" max="8" width="11.00390625" style="70" hidden="1" customWidth="1"/>
    <col min="9" max="9" width="9.625" style="70" hidden="1" customWidth="1"/>
    <col min="10" max="10" width="11.375" style="70" hidden="1" customWidth="1"/>
    <col min="11" max="11" width="10.50390625" style="70" hidden="1" customWidth="1"/>
    <col min="12" max="12" width="75.50390625" style="70" customWidth="1"/>
    <col min="13" max="13" width="45.375" style="70" customWidth="1"/>
    <col min="14" max="55" width="9.125" style="70" customWidth="1"/>
    <col min="56" max="56" width="62.375" style="70" customWidth="1"/>
    <col min="57" max="16384" width="9.125" style="70" customWidth="1"/>
  </cols>
  <sheetData>
    <row r="1" spans="1:7" ht="15" customHeight="1">
      <c r="A1" s="189" t="s">
        <v>408</v>
      </c>
      <c r="B1" s="189"/>
      <c r="C1" s="189"/>
      <c r="D1" s="189"/>
      <c r="E1" s="189"/>
      <c r="F1" s="189"/>
      <c r="G1" s="189"/>
    </row>
    <row r="2" spans="2:7" ht="3" customHeight="1" thickBot="1">
      <c r="B2" s="71"/>
      <c r="C2" s="72"/>
      <c r="D2" s="72"/>
      <c r="E2" s="73"/>
      <c r="F2" s="72"/>
      <c r="G2" s="72"/>
    </row>
    <row r="3" spans="1:7" ht="13.5" customHeight="1" thickTop="1">
      <c r="A3" s="74" t="s">
        <v>409</v>
      </c>
      <c r="B3" s="75"/>
      <c r="C3" s="76"/>
      <c r="D3" s="162" t="s">
        <v>151</v>
      </c>
      <c r="E3" s="77"/>
      <c r="F3" s="78"/>
      <c r="G3" s="79"/>
    </row>
    <row r="4" spans="1:7" ht="13.5" customHeight="1" thickBot="1">
      <c r="A4" s="80" t="s">
        <v>410</v>
      </c>
      <c r="B4" s="81"/>
      <c r="C4" s="82"/>
      <c r="D4" s="163" t="s">
        <v>179</v>
      </c>
      <c r="E4" s="84"/>
      <c r="F4" s="85"/>
      <c r="G4" s="86"/>
    </row>
    <row r="5" spans="1:7" ht="13.8" thickTop="1">
      <c r="A5" s="87"/>
      <c r="B5" s="88"/>
      <c r="C5" s="88"/>
      <c r="G5" s="90"/>
    </row>
    <row r="6" spans="1:11" s="96" customFormat="1" ht="26.25" customHeight="1">
      <c r="A6" s="91" t="s">
        <v>411</v>
      </c>
      <c r="B6" s="92" t="s">
        <v>412</v>
      </c>
      <c r="C6" s="92" t="s">
        <v>413</v>
      </c>
      <c r="D6" s="92" t="s">
        <v>414</v>
      </c>
      <c r="E6" s="93" t="s">
        <v>415</v>
      </c>
      <c r="F6" s="92" t="s">
        <v>416</v>
      </c>
      <c r="G6" s="94" t="s">
        <v>417</v>
      </c>
      <c r="H6" s="95" t="s">
        <v>418</v>
      </c>
      <c r="I6" s="95" t="s">
        <v>419</v>
      </c>
      <c r="J6" s="95" t="s">
        <v>420</v>
      </c>
      <c r="K6" s="95" t="s">
        <v>421</v>
      </c>
    </row>
    <row r="7" spans="1:15" ht="14.25" customHeight="1">
      <c r="A7" s="97" t="s">
        <v>422</v>
      </c>
      <c r="B7" s="98" t="s">
        <v>822</v>
      </c>
      <c r="C7" s="99" t="s">
        <v>823</v>
      </c>
      <c r="D7" s="100"/>
      <c r="E7" s="101"/>
      <c r="F7" s="101"/>
      <c r="G7" s="102"/>
      <c r="H7" s="103"/>
      <c r="I7" s="104"/>
      <c r="J7" s="105"/>
      <c r="K7" s="106"/>
      <c r="O7" s="107"/>
    </row>
    <row r="8" spans="1:104" ht="12.75">
      <c r="A8" s="108">
        <v>1</v>
      </c>
      <c r="B8" s="109" t="s">
        <v>824</v>
      </c>
      <c r="C8" s="110" t="s">
        <v>825</v>
      </c>
      <c r="D8" s="111" t="s">
        <v>818</v>
      </c>
      <c r="E8" s="112">
        <v>2</v>
      </c>
      <c r="F8" s="113"/>
      <c r="G8" s="114">
        <f aca="true" t="shared" si="0" ref="G8:G15">E8*F8</f>
        <v>0</v>
      </c>
      <c r="H8" s="115">
        <v>0</v>
      </c>
      <c r="I8" s="116">
        <f aca="true" t="shared" si="1" ref="I8:I15">E8*H8</f>
        <v>0</v>
      </c>
      <c r="J8" s="115">
        <v>0</v>
      </c>
      <c r="K8" s="116">
        <f aca="true" t="shared" si="2" ref="K8:K15">E8*J8</f>
        <v>0</v>
      </c>
      <c r="O8" s="107"/>
      <c r="Z8" s="117"/>
      <c r="AA8" s="117">
        <v>1</v>
      </c>
      <c r="AB8" s="117">
        <v>7</v>
      </c>
      <c r="AC8" s="117">
        <v>7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CA8" s="117">
        <v>1</v>
      </c>
      <c r="CB8" s="117">
        <v>7</v>
      </c>
      <c r="CZ8" s="70">
        <v>2</v>
      </c>
    </row>
    <row r="9" spans="1:104" ht="12.75">
      <c r="A9" s="108">
        <v>2</v>
      </c>
      <c r="B9" s="109" t="s">
        <v>826</v>
      </c>
      <c r="C9" s="110" t="s">
        <v>827</v>
      </c>
      <c r="D9" s="111" t="s">
        <v>818</v>
      </c>
      <c r="E9" s="112">
        <v>2</v>
      </c>
      <c r="F9" s="113"/>
      <c r="G9" s="114">
        <f t="shared" si="0"/>
        <v>0</v>
      </c>
      <c r="H9" s="115">
        <v>0</v>
      </c>
      <c r="I9" s="116">
        <f t="shared" si="1"/>
        <v>0</v>
      </c>
      <c r="J9" s="115">
        <v>0</v>
      </c>
      <c r="K9" s="116">
        <f t="shared" si="2"/>
        <v>0</v>
      </c>
      <c r="O9" s="107"/>
      <c r="Z9" s="117"/>
      <c r="AA9" s="117">
        <v>1</v>
      </c>
      <c r="AB9" s="117">
        <v>7</v>
      </c>
      <c r="AC9" s="117">
        <v>7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CA9" s="117">
        <v>1</v>
      </c>
      <c r="CB9" s="117">
        <v>7</v>
      </c>
      <c r="CZ9" s="70">
        <v>2</v>
      </c>
    </row>
    <row r="10" spans="1:104" ht="20.4">
      <c r="A10" s="108">
        <v>3</v>
      </c>
      <c r="B10" s="109" t="s">
        <v>828</v>
      </c>
      <c r="C10" s="110" t="s">
        <v>360</v>
      </c>
      <c r="D10" s="111" t="s">
        <v>818</v>
      </c>
      <c r="E10" s="112">
        <v>1</v>
      </c>
      <c r="F10" s="113"/>
      <c r="G10" s="114">
        <f t="shared" si="0"/>
        <v>0</v>
      </c>
      <c r="H10" s="115">
        <v>0</v>
      </c>
      <c r="I10" s="116">
        <f t="shared" si="1"/>
        <v>0</v>
      </c>
      <c r="J10" s="115">
        <v>0</v>
      </c>
      <c r="K10" s="116">
        <f t="shared" si="2"/>
        <v>0</v>
      </c>
      <c r="O10" s="107"/>
      <c r="Z10" s="117"/>
      <c r="AA10" s="117">
        <v>1</v>
      </c>
      <c r="AB10" s="117">
        <v>7</v>
      </c>
      <c r="AC10" s="117">
        <v>7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CA10" s="117">
        <v>1</v>
      </c>
      <c r="CB10" s="117">
        <v>7</v>
      </c>
      <c r="CZ10" s="70">
        <v>2</v>
      </c>
    </row>
    <row r="11" spans="1:104" ht="12.75">
      <c r="A11" s="108">
        <v>4</v>
      </c>
      <c r="B11" s="109" t="s">
        <v>830</v>
      </c>
      <c r="C11" s="110" t="s">
        <v>829</v>
      </c>
      <c r="D11" s="111" t="s">
        <v>716</v>
      </c>
      <c r="E11" s="112">
        <v>2</v>
      </c>
      <c r="F11" s="113"/>
      <c r="G11" s="114">
        <f t="shared" si="0"/>
        <v>0</v>
      </c>
      <c r="H11" s="115">
        <v>0</v>
      </c>
      <c r="I11" s="116">
        <f t="shared" si="1"/>
        <v>0</v>
      </c>
      <c r="J11" s="115">
        <v>0</v>
      </c>
      <c r="K11" s="116">
        <f t="shared" si="2"/>
        <v>0</v>
      </c>
      <c r="O11" s="107"/>
      <c r="Z11" s="117"/>
      <c r="AA11" s="117">
        <v>1</v>
      </c>
      <c r="AB11" s="117">
        <v>7</v>
      </c>
      <c r="AC11" s="117">
        <v>7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CA11" s="117">
        <v>1</v>
      </c>
      <c r="CB11" s="117">
        <v>7</v>
      </c>
      <c r="CZ11" s="70">
        <v>2</v>
      </c>
    </row>
    <row r="12" spans="1:104" ht="12.75">
      <c r="A12" s="108">
        <v>5</v>
      </c>
      <c r="B12" s="109" t="s">
        <v>832</v>
      </c>
      <c r="C12" s="110" t="s">
        <v>831</v>
      </c>
      <c r="D12" s="111" t="s">
        <v>716</v>
      </c>
      <c r="E12" s="112">
        <v>5</v>
      </c>
      <c r="F12" s="113"/>
      <c r="G12" s="114">
        <f t="shared" si="0"/>
        <v>0</v>
      </c>
      <c r="H12" s="115">
        <v>0</v>
      </c>
      <c r="I12" s="116">
        <f t="shared" si="1"/>
        <v>0</v>
      </c>
      <c r="J12" s="115">
        <v>0</v>
      </c>
      <c r="K12" s="116">
        <f t="shared" si="2"/>
        <v>0</v>
      </c>
      <c r="O12" s="107"/>
      <c r="Z12" s="117"/>
      <c r="AA12" s="117">
        <v>1</v>
      </c>
      <c r="AB12" s="117">
        <v>7</v>
      </c>
      <c r="AC12" s="117">
        <v>7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CA12" s="117">
        <v>1</v>
      </c>
      <c r="CB12" s="117">
        <v>7</v>
      </c>
      <c r="CZ12" s="70">
        <v>2</v>
      </c>
    </row>
    <row r="13" spans="1:104" ht="12.75">
      <c r="A13" s="108">
        <v>6</v>
      </c>
      <c r="B13" s="109" t="s">
        <v>834</v>
      </c>
      <c r="C13" s="110" t="s">
        <v>833</v>
      </c>
      <c r="D13" s="111" t="s">
        <v>716</v>
      </c>
      <c r="E13" s="112">
        <v>10</v>
      </c>
      <c r="F13" s="113"/>
      <c r="G13" s="114">
        <f t="shared" si="0"/>
        <v>0</v>
      </c>
      <c r="H13" s="115">
        <v>0</v>
      </c>
      <c r="I13" s="116">
        <f t="shared" si="1"/>
        <v>0</v>
      </c>
      <c r="J13" s="115">
        <v>0</v>
      </c>
      <c r="K13" s="116">
        <f t="shared" si="2"/>
        <v>0</v>
      </c>
      <c r="O13" s="107"/>
      <c r="Z13" s="117"/>
      <c r="AA13" s="117">
        <v>1</v>
      </c>
      <c r="AB13" s="117">
        <v>7</v>
      </c>
      <c r="AC13" s="117">
        <v>7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CA13" s="117">
        <v>1</v>
      </c>
      <c r="CB13" s="117">
        <v>7</v>
      </c>
      <c r="CZ13" s="70">
        <v>2</v>
      </c>
    </row>
    <row r="14" spans="1:104" ht="12.75">
      <c r="A14" s="108">
        <v>7</v>
      </c>
      <c r="B14" s="109" t="s">
        <v>836</v>
      </c>
      <c r="C14" s="110" t="s">
        <v>835</v>
      </c>
      <c r="D14" s="111" t="s">
        <v>716</v>
      </c>
      <c r="E14" s="112">
        <v>5</v>
      </c>
      <c r="F14" s="113"/>
      <c r="G14" s="114">
        <f t="shared" si="0"/>
        <v>0</v>
      </c>
      <c r="H14" s="115">
        <v>0</v>
      </c>
      <c r="I14" s="116">
        <f t="shared" si="1"/>
        <v>0</v>
      </c>
      <c r="J14" s="115">
        <v>0</v>
      </c>
      <c r="K14" s="116">
        <f t="shared" si="2"/>
        <v>0</v>
      </c>
      <c r="O14" s="107"/>
      <c r="Z14" s="117"/>
      <c r="AA14" s="117">
        <v>1</v>
      </c>
      <c r="AB14" s="117">
        <v>7</v>
      </c>
      <c r="AC14" s="117">
        <v>7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CA14" s="117">
        <v>1</v>
      </c>
      <c r="CB14" s="117">
        <v>7</v>
      </c>
      <c r="CZ14" s="70">
        <v>2</v>
      </c>
    </row>
    <row r="15" spans="1:104" ht="12.75">
      <c r="A15" s="108">
        <v>8</v>
      </c>
      <c r="B15" s="109" t="s">
        <v>206</v>
      </c>
      <c r="C15" s="110" t="s">
        <v>837</v>
      </c>
      <c r="D15" s="111" t="s">
        <v>818</v>
      </c>
      <c r="E15" s="112">
        <v>1</v>
      </c>
      <c r="F15" s="113"/>
      <c r="G15" s="114">
        <f t="shared" si="0"/>
        <v>0</v>
      </c>
      <c r="H15" s="115">
        <v>0</v>
      </c>
      <c r="I15" s="116">
        <f t="shared" si="1"/>
        <v>0</v>
      </c>
      <c r="J15" s="115">
        <v>0</v>
      </c>
      <c r="K15" s="116">
        <f t="shared" si="2"/>
        <v>0</v>
      </c>
      <c r="O15" s="107"/>
      <c r="Z15" s="117"/>
      <c r="AA15" s="117">
        <v>1</v>
      </c>
      <c r="AB15" s="117">
        <v>7</v>
      </c>
      <c r="AC15" s="117">
        <v>7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CA15" s="117">
        <v>1</v>
      </c>
      <c r="CB15" s="117">
        <v>7</v>
      </c>
      <c r="CZ15" s="70">
        <v>2</v>
      </c>
    </row>
    <row r="16" spans="1:63" ht="12.75">
      <c r="A16" s="128" t="s">
        <v>427</v>
      </c>
      <c r="B16" s="129" t="s">
        <v>822</v>
      </c>
      <c r="C16" s="130" t="s">
        <v>823</v>
      </c>
      <c r="D16" s="131"/>
      <c r="E16" s="132"/>
      <c r="F16" s="132"/>
      <c r="G16" s="133">
        <f>SUM(G7:G15)</f>
        <v>0</v>
      </c>
      <c r="H16" s="134"/>
      <c r="I16" s="135">
        <f>SUM(I7:I15)</f>
        <v>0</v>
      </c>
      <c r="J16" s="136"/>
      <c r="K16" s="135">
        <f>SUM(K7:K15)</f>
        <v>0</v>
      </c>
      <c r="O16" s="107"/>
      <c r="X16" s="137">
        <f>K16</f>
        <v>0</v>
      </c>
      <c r="Y16" s="137">
        <f>I16</f>
        <v>0</v>
      </c>
      <c r="Z16" s="138">
        <f>G16</f>
        <v>0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39"/>
      <c r="BB16" s="139"/>
      <c r="BC16" s="139"/>
      <c r="BD16" s="139"/>
      <c r="BE16" s="139"/>
      <c r="BF16" s="139"/>
      <c r="BG16" s="117"/>
      <c r="BH16" s="117"/>
      <c r="BI16" s="117"/>
      <c r="BJ16" s="117"/>
      <c r="BK16" s="117"/>
    </row>
    <row r="17" spans="1:58" ht="12.75">
      <c r="A17" s="140" t="s">
        <v>428</v>
      </c>
      <c r="B17" s="141" t="s">
        <v>429</v>
      </c>
      <c r="C17" s="142"/>
      <c r="D17" s="143"/>
      <c r="E17" s="144"/>
      <c r="F17" s="144"/>
      <c r="G17" s="145">
        <f>SUM(Z7:Z17)</f>
        <v>0</v>
      </c>
      <c r="H17" s="146"/>
      <c r="I17" s="147">
        <f>SUM(Y7:Y17)</f>
        <v>0</v>
      </c>
      <c r="J17" s="146"/>
      <c r="K17" s="147">
        <f>SUM(X7:X17)</f>
        <v>0</v>
      </c>
      <c r="O17" s="107"/>
      <c r="BA17" s="148"/>
      <c r="BB17" s="148"/>
      <c r="BC17" s="148"/>
      <c r="BD17" s="148"/>
      <c r="BE17" s="148"/>
      <c r="BF17" s="148"/>
    </row>
    <row r="18" ht="12.75">
      <c r="E18" s="70"/>
    </row>
    <row r="19" ht="12.75">
      <c r="E19" s="70"/>
    </row>
    <row r="20" spans="3:5" ht="12.75">
      <c r="C20" s="126"/>
      <c r="E20" s="70"/>
    </row>
    <row r="21" ht="12.75">
      <c r="E21" s="70"/>
    </row>
    <row r="22" ht="12.75">
      <c r="E22" s="70"/>
    </row>
    <row r="23" ht="12.75">
      <c r="E23" s="70"/>
    </row>
    <row r="24" ht="12.75">
      <c r="E24" s="70"/>
    </row>
    <row r="25" ht="12.75">
      <c r="E25" s="70"/>
    </row>
    <row r="26" ht="12.75">
      <c r="E26" s="70"/>
    </row>
    <row r="27" ht="12.75">
      <c r="E27" s="70"/>
    </row>
    <row r="28" ht="12.75">
      <c r="E28" s="70"/>
    </row>
    <row r="29" ht="12.75">
      <c r="E29" s="70"/>
    </row>
    <row r="30" ht="12.75">
      <c r="E30" s="70"/>
    </row>
    <row r="31" ht="12.75">
      <c r="E31" s="70"/>
    </row>
    <row r="32" ht="12.75">
      <c r="E32" s="70"/>
    </row>
    <row r="33" ht="12.75">
      <c r="E33" s="70"/>
    </row>
    <row r="34" spans="1:7" ht="12.75">
      <c r="A34" s="126"/>
      <c r="B34" s="126"/>
      <c r="C34" s="126"/>
      <c r="D34" s="126"/>
      <c r="E34" s="126"/>
      <c r="F34" s="126"/>
      <c r="G34" s="126"/>
    </row>
    <row r="35" spans="1:7" ht="12.75">
      <c r="A35" s="126"/>
      <c r="B35" s="126"/>
      <c r="C35" s="126"/>
      <c r="D35" s="126"/>
      <c r="E35" s="126"/>
      <c r="F35" s="126"/>
      <c r="G35" s="126"/>
    </row>
    <row r="36" spans="1:7" ht="12.75">
      <c r="A36" s="126"/>
      <c r="B36" s="126"/>
      <c r="C36" s="126"/>
      <c r="D36" s="126"/>
      <c r="E36" s="126"/>
      <c r="F36" s="126"/>
      <c r="G36" s="126"/>
    </row>
    <row r="37" spans="1:7" ht="12.75">
      <c r="A37" s="126"/>
      <c r="B37" s="126"/>
      <c r="C37" s="126"/>
      <c r="D37" s="126"/>
      <c r="E37" s="126"/>
      <c r="F37" s="126"/>
      <c r="G37" s="126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  <row r="45" ht="12.75">
      <c r="E45" s="70"/>
    </row>
    <row r="46" ht="12.75">
      <c r="E46" s="70"/>
    </row>
    <row r="47" ht="12.75">
      <c r="E47" s="70"/>
    </row>
    <row r="48" ht="12.75">
      <c r="E48" s="70"/>
    </row>
    <row r="49" ht="12.75">
      <c r="E49" s="70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  <row r="69" spans="1:2" ht="12.75">
      <c r="A69" s="149"/>
      <c r="B69" s="149"/>
    </row>
    <row r="70" spans="1:7" ht="12.75">
      <c r="A70" s="126"/>
      <c r="B70" s="126"/>
      <c r="C70" s="150"/>
      <c r="D70" s="150"/>
      <c r="E70" s="151"/>
      <c r="F70" s="150"/>
      <c r="G70" s="152"/>
    </row>
    <row r="71" spans="1:7" ht="12.75">
      <c r="A71" s="153"/>
      <c r="B71" s="153"/>
      <c r="C71" s="126"/>
      <c r="D71" s="126"/>
      <c r="E71" s="154"/>
      <c r="F71" s="126"/>
      <c r="G71" s="126"/>
    </row>
    <row r="72" spans="1:7" ht="12.75">
      <c r="A72" s="126"/>
      <c r="B72" s="126"/>
      <c r="C72" s="126"/>
      <c r="D72" s="126"/>
      <c r="E72" s="154"/>
      <c r="F72" s="126"/>
      <c r="G72" s="126"/>
    </row>
    <row r="73" spans="1:7" ht="12.75">
      <c r="A73" s="126"/>
      <c r="B73" s="126"/>
      <c r="C73" s="126"/>
      <c r="D73" s="126"/>
      <c r="E73" s="154"/>
      <c r="F73" s="126"/>
      <c r="G73" s="126"/>
    </row>
    <row r="74" spans="1:7" ht="12.75">
      <c r="A74" s="126"/>
      <c r="B74" s="126"/>
      <c r="C74" s="126"/>
      <c r="D74" s="126"/>
      <c r="E74" s="154"/>
      <c r="F74" s="126"/>
      <c r="G74" s="126"/>
    </row>
    <row r="75" spans="1:7" ht="12.75">
      <c r="A75" s="126"/>
      <c r="B75" s="126"/>
      <c r="C75" s="126"/>
      <c r="D75" s="126"/>
      <c r="E75" s="154"/>
      <c r="F75" s="126"/>
      <c r="G75" s="126"/>
    </row>
    <row r="76" spans="1:7" ht="12.75">
      <c r="A76" s="126"/>
      <c r="B76" s="126"/>
      <c r="C76" s="126"/>
      <c r="D76" s="126"/>
      <c r="E76" s="154"/>
      <c r="F76" s="126"/>
      <c r="G76" s="126"/>
    </row>
    <row r="77" spans="1:7" ht="12.75">
      <c r="A77" s="126"/>
      <c r="B77" s="126"/>
      <c r="C77" s="126"/>
      <c r="D77" s="126"/>
      <c r="E77" s="154"/>
      <c r="F77" s="126"/>
      <c r="G77" s="126"/>
    </row>
    <row r="78" spans="1:7" ht="12.75">
      <c r="A78" s="126"/>
      <c r="B78" s="126"/>
      <c r="C78" s="126"/>
      <c r="D78" s="126"/>
      <c r="E78" s="154"/>
      <c r="F78" s="126"/>
      <c r="G78" s="126"/>
    </row>
    <row r="79" spans="1:7" ht="12.75">
      <c r="A79" s="126"/>
      <c r="B79" s="126"/>
      <c r="C79" s="126"/>
      <c r="D79" s="126"/>
      <c r="E79" s="154"/>
      <c r="F79" s="126"/>
      <c r="G79" s="126"/>
    </row>
    <row r="80" spans="1:7" ht="12.75">
      <c r="A80" s="126"/>
      <c r="B80" s="126"/>
      <c r="C80" s="126"/>
      <c r="D80" s="126"/>
      <c r="E80" s="154"/>
      <c r="F80" s="126"/>
      <c r="G80" s="126"/>
    </row>
    <row r="81" spans="1:7" ht="12.75">
      <c r="A81" s="126"/>
      <c r="B81" s="126"/>
      <c r="C81" s="126"/>
      <c r="D81" s="126"/>
      <c r="E81" s="154"/>
      <c r="F81" s="126"/>
      <c r="G81" s="126"/>
    </row>
    <row r="82" spans="1:7" ht="12.75">
      <c r="A82" s="126"/>
      <c r="B82" s="126"/>
      <c r="C82" s="126"/>
      <c r="D82" s="126"/>
      <c r="E82" s="154"/>
      <c r="F82" s="126"/>
      <c r="G82" s="126"/>
    </row>
    <row r="83" spans="1:7" ht="12.75">
      <c r="A83" s="126"/>
      <c r="B83" s="126"/>
      <c r="C83" s="126"/>
      <c r="D83" s="126"/>
      <c r="E83" s="154"/>
      <c r="F83" s="126"/>
      <c r="G83" s="126"/>
    </row>
    <row r="988" spans="1:7" ht="12.75">
      <c r="A988" s="155"/>
      <c r="B988" s="156"/>
      <c r="C988" s="157" t="s">
        <v>430</v>
      </c>
      <c r="D988" s="158"/>
      <c r="E988" s="159"/>
      <c r="F988" s="159"/>
      <c r="G988" s="160">
        <v>100000</v>
      </c>
    </row>
    <row r="989" spans="1:7" ht="12.75">
      <c r="A989" s="155"/>
      <c r="B989" s="156"/>
      <c r="C989" s="157" t="s">
        <v>431</v>
      </c>
      <c r="D989" s="158"/>
      <c r="E989" s="159"/>
      <c r="F989" s="159"/>
      <c r="G989" s="160">
        <v>100000</v>
      </c>
    </row>
    <row r="990" spans="1:7" ht="12.75">
      <c r="A990" s="155"/>
      <c r="B990" s="156"/>
      <c r="C990" s="157" t="s">
        <v>432</v>
      </c>
      <c r="D990" s="158"/>
      <c r="E990" s="159"/>
      <c r="F990" s="159"/>
      <c r="G990" s="160">
        <v>100000</v>
      </c>
    </row>
    <row r="991" spans="1:7" ht="12.75">
      <c r="A991" s="155"/>
      <c r="B991" s="156"/>
      <c r="C991" s="157" t="s">
        <v>433</v>
      </c>
      <c r="D991" s="158"/>
      <c r="E991" s="159"/>
      <c r="F991" s="159"/>
      <c r="G991" s="160">
        <v>100000</v>
      </c>
    </row>
    <row r="992" spans="1:7" ht="12.75">
      <c r="A992" s="155"/>
      <c r="B992" s="156"/>
      <c r="C992" s="157" t="s">
        <v>434</v>
      </c>
      <c r="D992" s="158"/>
      <c r="E992" s="159"/>
      <c r="F992" s="159"/>
      <c r="G992" s="160">
        <v>100000</v>
      </c>
    </row>
    <row r="993" spans="1:7" ht="12.75">
      <c r="A993" s="155"/>
      <c r="B993" s="156"/>
      <c r="C993" s="157" t="s">
        <v>435</v>
      </c>
      <c r="D993" s="158"/>
      <c r="E993" s="159"/>
      <c r="F993" s="159"/>
      <c r="G993" s="160">
        <v>100000</v>
      </c>
    </row>
    <row r="994" spans="1:7" ht="12.75">
      <c r="A994" s="155"/>
      <c r="B994" s="156"/>
      <c r="C994" s="157" t="s">
        <v>436</v>
      </c>
      <c r="D994" s="158"/>
      <c r="E994" s="159"/>
      <c r="F994" s="159"/>
      <c r="G994" s="160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dcterms:created xsi:type="dcterms:W3CDTF">2021-02-08T10:39:51Z</dcterms:created>
  <dcterms:modified xsi:type="dcterms:W3CDTF">2021-02-08T11:16:55Z</dcterms:modified>
  <cp:category/>
  <cp:version/>
  <cp:contentType/>
  <cp:contentStatus/>
</cp:coreProperties>
</file>