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348" windowWidth="16812" windowHeight="949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Rekapitulace!$G$29</definedName>
    <definedName name="Dodavka0">Položky!#REF!</definedName>
    <definedName name="HSV">Rekapitulace!$E$29</definedName>
    <definedName name="HSV0">Položky!#REF!</definedName>
    <definedName name="HZS">Rekapitulace!$I$29</definedName>
    <definedName name="HZS0">Položky!#REF!</definedName>
    <definedName name="JKSO">'Krycí list'!$G$2</definedName>
    <definedName name="MJ">'Krycí list'!$G$5</definedName>
    <definedName name="Mont">Rekapitulace!$H$29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Položky!$A$1:$G$185</definedName>
    <definedName name="_xlnm.Print_Area" localSheetId="1">Rekapitulace!$A$1:$I$44</definedName>
    <definedName name="PocetMJ">'Krycí list'!$G$6</definedName>
    <definedName name="Poznamka">'Krycí list'!$B$37</definedName>
    <definedName name="Projektant">'Krycí list'!$C$8</definedName>
    <definedName name="PSV">Rekapitulace!$F$29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84" i="3"/>
  <c r="BD184"/>
  <c r="BC184"/>
  <c r="BB184"/>
  <c r="BA184"/>
  <c r="G184"/>
  <c r="BE183"/>
  <c r="BD183"/>
  <c r="BC183"/>
  <c r="BB183"/>
  <c r="BA183"/>
  <c r="G183"/>
  <c r="BE182"/>
  <c r="BE185" s="1"/>
  <c r="I28" i="2" s="1"/>
  <c r="BD182" i="3"/>
  <c r="BC182"/>
  <c r="BC185" s="1"/>
  <c r="G28" i="2" s="1"/>
  <c r="BB182" i="3"/>
  <c r="BA182"/>
  <c r="BA185" s="1"/>
  <c r="E28" i="2" s="1"/>
  <c r="G182" i="3"/>
  <c r="B28" i="2"/>
  <c r="A28"/>
  <c r="BD185" i="3"/>
  <c r="H28" i="2" s="1"/>
  <c r="BB185" i="3"/>
  <c r="F28" i="2" s="1"/>
  <c r="G185" i="3"/>
  <c r="C185"/>
  <c r="BE178"/>
  <c r="BD178"/>
  <c r="BC178"/>
  <c r="BA178"/>
  <c r="G178"/>
  <c r="BB178" s="1"/>
  <c r="BE176"/>
  <c r="BD176"/>
  <c r="BD180" s="1"/>
  <c r="H27" i="2" s="1"/>
  <c r="BC176" i="3"/>
  <c r="BA176"/>
  <c r="G176"/>
  <c r="BB176" s="1"/>
  <c r="B27" i="2"/>
  <c r="A27"/>
  <c r="BE180" i="3"/>
  <c r="I27" i="2" s="1"/>
  <c r="BC180" i="3"/>
  <c r="G27" i="2" s="1"/>
  <c r="BA180" i="3"/>
  <c r="E27" i="2" s="1"/>
  <c r="C180" i="3"/>
  <c r="BE173"/>
  <c r="BD173"/>
  <c r="BC173"/>
  <c r="BA173"/>
  <c r="G173"/>
  <c r="BB173" s="1"/>
  <c r="BE171"/>
  <c r="BD171"/>
  <c r="BC171"/>
  <c r="BA171"/>
  <c r="G171"/>
  <c r="BB171" s="1"/>
  <c r="BE169"/>
  <c r="BD169"/>
  <c r="BD174" s="1"/>
  <c r="H26" i="2" s="1"/>
  <c r="BC169" i="3"/>
  <c r="BA169"/>
  <c r="G169"/>
  <c r="BB169" s="1"/>
  <c r="BB174" s="1"/>
  <c r="F26" i="2" s="1"/>
  <c r="B26"/>
  <c r="A26"/>
  <c r="BE174" i="3"/>
  <c r="I26" i="2" s="1"/>
  <c r="BC174" i="3"/>
  <c r="G26" i="2" s="1"/>
  <c r="BA174" i="3"/>
  <c r="E26" i="2" s="1"/>
  <c r="C174" i="3"/>
  <c r="BE166"/>
  <c r="BD166"/>
  <c r="BC166"/>
  <c r="BA166"/>
  <c r="G166"/>
  <c r="BB166" s="1"/>
  <c r="BE164"/>
  <c r="BD164"/>
  <c r="BC164"/>
  <c r="BA164"/>
  <c r="G164"/>
  <c r="BB164" s="1"/>
  <c r="BE162"/>
  <c r="BD162"/>
  <c r="BC162"/>
  <c r="BA162"/>
  <c r="G162"/>
  <c r="BB162" s="1"/>
  <c r="BE160"/>
  <c r="BD160"/>
  <c r="BC160"/>
  <c r="BA160"/>
  <c r="G160"/>
  <c r="BB160" s="1"/>
  <c r="BE158"/>
  <c r="BD158"/>
  <c r="BD167" s="1"/>
  <c r="H25" i="2" s="1"/>
  <c r="BC158" i="3"/>
  <c r="BA158"/>
  <c r="G158"/>
  <c r="BB158" s="1"/>
  <c r="B25" i="2"/>
  <c r="A25"/>
  <c r="BE167" i="3"/>
  <c r="I25" i="2" s="1"/>
  <c r="BC167" i="3"/>
  <c r="G25" i="2" s="1"/>
  <c r="BA167" i="3"/>
  <c r="E25" i="2" s="1"/>
  <c r="C167" i="3"/>
  <c r="BE155"/>
  <c r="BD155"/>
  <c r="BD156" s="1"/>
  <c r="H24" i="2" s="1"/>
  <c r="BC155" i="3"/>
  <c r="BB155"/>
  <c r="BB156" s="1"/>
  <c r="F24" i="2" s="1"/>
  <c r="G155" i="3"/>
  <c r="BA155" s="1"/>
  <c r="BA156" s="1"/>
  <c r="E24" i="2" s="1"/>
  <c r="B24"/>
  <c r="A24"/>
  <c r="BE156" i="3"/>
  <c r="I24" i="2" s="1"/>
  <c r="BC156" i="3"/>
  <c r="G24" i="2" s="1"/>
  <c r="C156" i="3"/>
  <c r="BE151"/>
  <c r="BD151"/>
  <c r="BC151"/>
  <c r="BB151"/>
  <c r="G151"/>
  <c r="BA151" s="1"/>
  <c r="BE149"/>
  <c r="BD149"/>
  <c r="BC149"/>
  <c r="BB149"/>
  <c r="G149"/>
  <c r="BA149" s="1"/>
  <c r="BE147"/>
  <c r="BD147"/>
  <c r="BD153" s="1"/>
  <c r="H23" i="2" s="1"/>
  <c r="BC147" i="3"/>
  <c r="BB147"/>
  <c r="BB153" s="1"/>
  <c r="F23" i="2" s="1"/>
  <c r="G147" i="3"/>
  <c r="BA147" s="1"/>
  <c r="BA153" s="1"/>
  <c r="E23" i="2" s="1"/>
  <c r="B23"/>
  <c r="A23"/>
  <c r="BE153" i="3"/>
  <c r="I23" i="2" s="1"/>
  <c r="BC153" i="3"/>
  <c r="G23" i="2" s="1"/>
  <c r="C153" i="3"/>
  <c r="BE143"/>
  <c r="BD143"/>
  <c r="BD145" s="1"/>
  <c r="H22" i="2" s="1"/>
  <c r="BC143" i="3"/>
  <c r="BB143"/>
  <c r="BB145" s="1"/>
  <c r="F22" i="2" s="1"/>
  <c r="G143" i="3"/>
  <c r="BA143" s="1"/>
  <c r="BA145" s="1"/>
  <c r="E22" i="2" s="1"/>
  <c r="B22"/>
  <c r="A22"/>
  <c r="BE145" i="3"/>
  <c r="I22" i="2" s="1"/>
  <c r="BC145" i="3"/>
  <c r="G22" i="2" s="1"/>
  <c r="C145" i="3"/>
  <c r="BE139"/>
  <c r="BD139"/>
  <c r="BC139"/>
  <c r="BB139"/>
  <c r="G139"/>
  <c r="BA139" s="1"/>
  <c r="BE137"/>
  <c r="BD137"/>
  <c r="BC137"/>
  <c r="BB137"/>
  <c r="G137"/>
  <c r="BA137" s="1"/>
  <c r="BE135"/>
  <c r="BD135"/>
  <c r="BD141" s="1"/>
  <c r="H21" i="2" s="1"/>
  <c r="BC135" i="3"/>
  <c r="BB135"/>
  <c r="BB141" s="1"/>
  <c r="F21" i="2" s="1"/>
  <c r="G135" i="3"/>
  <c r="BA135" s="1"/>
  <c r="BA141" s="1"/>
  <c r="E21" i="2" s="1"/>
  <c r="B21"/>
  <c r="A21"/>
  <c r="BE141" i="3"/>
  <c r="I21" i="2" s="1"/>
  <c r="BC141" i="3"/>
  <c r="G21" i="2" s="1"/>
  <c r="C141" i="3"/>
  <c r="BE131"/>
  <c r="BD131"/>
  <c r="BC131"/>
  <c r="BB131"/>
  <c r="G131"/>
  <c r="BA131" s="1"/>
  <c r="BE129"/>
  <c r="BD129"/>
  <c r="BD133" s="1"/>
  <c r="H20" i="2" s="1"/>
  <c r="BC129" i="3"/>
  <c r="BB129"/>
  <c r="BB133" s="1"/>
  <c r="F20" i="2" s="1"/>
  <c r="G129" i="3"/>
  <c r="BA129" s="1"/>
  <c r="B20" i="2"/>
  <c r="A20"/>
  <c r="BE133" i="3"/>
  <c r="I20" i="2" s="1"/>
  <c r="BC133" i="3"/>
  <c r="G20" i="2" s="1"/>
  <c r="C133" i="3"/>
  <c r="BE125"/>
  <c r="BD125"/>
  <c r="BD127" s="1"/>
  <c r="H19" i="2" s="1"/>
  <c r="BC125" i="3"/>
  <c r="BB125"/>
  <c r="BB127" s="1"/>
  <c r="F19" i="2" s="1"/>
  <c r="G125" i="3"/>
  <c r="BA125" s="1"/>
  <c r="BA127" s="1"/>
  <c r="E19" i="2" s="1"/>
  <c r="B19"/>
  <c r="A19"/>
  <c r="BE127" i="3"/>
  <c r="I19" i="2" s="1"/>
  <c r="BC127" i="3"/>
  <c r="G19" i="2" s="1"/>
  <c r="C127" i="3"/>
  <c r="BE121"/>
  <c r="BD121"/>
  <c r="BD123" s="1"/>
  <c r="H18" i="2" s="1"/>
  <c r="BC121" i="3"/>
  <c r="BB121"/>
  <c r="BB123" s="1"/>
  <c r="F18" i="2" s="1"/>
  <c r="G121" i="3"/>
  <c r="BA121" s="1"/>
  <c r="BA123" s="1"/>
  <c r="E18" i="2" s="1"/>
  <c r="B18"/>
  <c r="A18"/>
  <c r="BE123" i="3"/>
  <c r="I18" i="2" s="1"/>
  <c r="BC123" i="3"/>
  <c r="G18" i="2" s="1"/>
  <c r="C123" i="3"/>
  <c r="BE117"/>
  <c r="BD117"/>
  <c r="BC117"/>
  <c r="BB117"/>
  <c r="G117"/>
  <c r="BA117" s="1"/>
  <c r="BE115"/>
  <c r="BD115"/>
  <c r="BD119" s="1"/>
  <c r="H17" i="2" s="1"/>
  <c r="BC115" i="3"/>
  <c r="BB115"/>
  <c r="BB119" s="1"/>
  <c r="F17" i="2" s="1"/>
  <c r="G115" i="3"/>
  <c r="BA115" s="1"/>
  <c r="BA119" s="1"/>
  <c r="E17" i="2" s="1"/>
  <c r="B17"/>
  <c r="A17"/>
  <c r="BE119" i="3"/>
  <c r="I17" i="2" s="1"/>
  <c r="BC119" i="3"/>
  <c r="G17" i="2" s="1"/>
  <c r="C119" i="3"/>
  <c r="BE111"/>
  <c r="BD111"/>
  <c r="BC111"/>
  <c r="BB111"/>
  <c r="G111"/>
  <c r="BA111" s="1"/>
  <c r="BE108"/>
  <c r="BD108"/>
  <c r="BC108"/>
  <c r="BB108"/>
  <c r="G108"/>
  <c r="BA108" s="1"/>
  <c r="BE106"/>
  <c r="BD106"/>
  <c r="BC106"/>
  <c r="BB106"/>
  <c r="G106"/>
  <c r="BA106" s="1"/>
  <c r="BE102"/>
  <c r="BD102"/>
  <c r="BC102"/>
  <c r="BB102"/>
  <c r="G102"/>
  <c r="BA102" s="1"/>
  <c r="BE100"/>
  <c r="BD100"/>
  <c r="BC100"/>
  <c r="BB100"/>
  <c r="G100"/>
  <c r="BA100" s="1"/>
  <c r="BE97"/>
  <c r="BD97"/>
  <c r="BD113" s="1"/>
  <c r="H16" i="2" s="1"/>
  <c r="BC97" i="3"/>
  <c r="BB97"/>
  <c r="BB113" s="1"/>
  <c r="F16" i="2" s="1"/>
  <c r="G97" i="3"/>
  <c r="BA97" s="1"/>
  <c r="B16" i="2"/>
  <c r="A16"/>
  <c r="BE113" i="3"/>
  <c r="I16" i="2" s="1"/>
  <c r="BC113" i="3"/>
  <c r="G16" i="2" s="1"/>
  <c r="C113" i="3"/>
  <c r="BE93"/>
  <c r="BD93"/>
  <c r="BC93"/>
  <c r="BB93"/>
  <c r="G93"/>
  <c r="BA93" s="1"/>
  <c r="BE91"/>
  <c r="BD91"/>
  <c r="BC91"/>
  <c r="BB91"/>
  <c r="G91"/>
  <c r="BA91" s="1"/>
  <c r="BE89"/>
  <c r="BD89"/>
  <c r="BC89"/>
  <c r="BB89"/>
  <c r="G89"/>
  <c r="BA89" s="1"/>
  <c r="BE87"/>
  <c r="BD87"/>
  <c r="BD95" s="1"/>
  <c r="H15" i="2" s="1"/>
  <c r="BC87" i="3"/>
  <c r="BB87"/>
  <c r="BB95" s="1"/>
  <c r="F15" i="2" s="1"/>
  <c r="G87" i="3"/>
  <c r="BA87" s="1"/>
  <c r="BA95" s="1"/>
  <c r="E15" i="2" s="1"/>
  <c r="B15"/>
  <c r="A15"/>
  <c r="BE95" i="3"/>
  <c r="I15" i="2" s="1"/>
  <c r="BC95" i="3"/>
  <c r="G15" i="2" s="1"/>
  <c r="C95" i="3"/>
  <c r="BE83"/>
  <c r="BD83"/>
  <c r="BC83"/>
  <c r="BB83"/>
  <c r="G83"/>
  <c r="BA83" s="1"/>
  <c r="BE81"/>
  <c r="BD81"/>
  <c r="BC81"/>
  <c r="BB81"/>
  <c r="G81"/>
  <c r="BA81" s="1"/>
  <c r="BE79"/>
  <c r="BD79"/>
  <c r="BC79"/>
  <c r="BB79"/>
  <c r="G79"/>
  <c r="BA79" s="1"/>
  <c r="BE77"/>
  <c r="BD77"/>
  <c r="BD85" s="1"/>
  <c r="H14" i="2" s="1"/>
  <c r="BC77" i="3"/>
  <c r="BB77"/>
  <c r="BB85" s="1"/>
  <c r="F14" i="2" s="1"/>
  <c r="G77" i="3"/>
  <c r="BA77" s="1"/>
  <c r="B14" i="2"/>
  <c r="A14"/>
  <c r="BE85" i="3"/>
  <c r="I14" i="2" s="1"/>
  <c r="BC85" i="3"/>
  <c r="G14" i="2" s="1"/>
  <c r="C85" i="3"/>
  <c r="BE73"/>
  <c r="BD73"/>
  <c r="BC73"/>
  <c r="BB73"/>
  <c r="G73"/>
  <c r="BA73" s="1"/>
  <c r="BE71"/>
  <c r="BD71"/>
  <c r="BC71"/>
  <c r="BB71"/>
  <c r="G71"/>
  <c r="BA71" s="1"/>
  <c r="BE69"/>
  <c r="BD69"/>
  <c r="BC69"/>
  <c r="BB69"/>
  <c r="G69"/>
  <c r="BA69" s="1"/>
  <c r="BE67"/>
  <c r="BD67"/>
  <c r="BC67"/>
  <c r="BB67"/>
  <c r="G67"/>
  <c r="BA67" s="1"/>
  <c r="BE65"/>
  <c r="BD65"/>
  <c r="BC65"/>
  <c r="BB65"/>
  <c r="G65"/>
  <c r="BA65" s="1"/>
  <c r="BE63"/>
  <c r="BD63"/>
  <c r="BD75" s="1"/>
  <c r="H13" i="2" s="1"/>
  <c r="BC63" i="3"/>
  <c r="BB63"/>
  <c r="BB75" s="1"/>
  <c r="F13" i="2" s="1"/>
  <c r="G63" i="3"/>
  <c r="BA63" s="1"/>
  <c r="BA75" s="1"/>
  <c r="E13" i="2" s="1"/>
  <c r="B13"/>
  <c r="A13"/>
  <c r="BE75" i="3"/>
  <c r="I13" i="2" s="1"/>
  <c r="BC75" i="3"/>
  <c r="G13" i="2" s="1"/>
  <c r="C75" i="3"/>
  <c r="BE59"/>
  <c r="BD59"/>
  <c r="BC59"/>
  <c r="BB59"/>
  <c r="G59"/>
  <c r="BA59" s="1"/>
  <c r="BE57"/>
  <c r="BD57"/>
  <c r="BC57"/>
  <c r="BB57"/>
  <c r="G57"/>
  <c r="BA57" s="1"/>
  <c r="BE55"/>
  <c r="BD55"/>
  <c r="BC55"/>
  <c r="BB55"/>
  <c r="G55"/>
  <c r="BA55" s="1"/>
  <c r="BE53"/>
  <c r="BD53"/>
  <c r="BC53"/>
  <c r="BB53"/>
  <c r="G53"/>
  <c r="BA53" s="1"/>
  <c r="BE51"/>
  <c r="BD51"/>
  <c r="BC51"/>
  <c r="BB51"/>
  <c r="G51"/>
  <c r="BA51" s="1"/>
  <c r="BE49"/>
  <c r="BD49"/>
  <c r="BC49"/>
  <c r="BB49"/>
  <c r="G49"/>
  <c r="BA49" s="1"/>
  <c r="BE47"/>
  <c r="BD47"/>
  <c r="BC47"/>
  <c r="BB47"/>
  <c r="G47"/>
  <c r="BA47" s="1"/>
  <c r="BA61" s="1"/>
  <c r="E12" i="2" s="1"/>
  <c r="B12"/>
  <c r="A12"/>
  <c r="BE61" i="3"/>
  <c r="I12" i="2" s="1"/>
  <c r="BD61" i="3"/>
  <c r="H12" i="2" s="1"/>
  <c r="BC61" i="3"/>
  <c r="G12" i="2" s="1"/>
  <c r="BB61" i="3"/>
  <c r="F12" i="2" s="1"/>
  <c r="G61" i="3"/>
  <c r="C61"/>
  <c r="BE43"/>
  <c r="BD43"/>
  <c r="BC43"/>
  <c r="BB43"/>
  <c r="G43"/>
  <c r="BA43" s="1"/>
  <c r="BE41"/>
  <c r="BD41"/>
  <c r="BC41"/>
  <c r="BB41"/>
  <c r="G41"/>
  <c r="BA41" s="1"/>
  <c r="BE39"/>
  <c r="BD39"/>
  <c r="BC39"/>
  <c r="BB39"/>
  <c r="G39"/>
  <c r="BA39" s="1"/>
  <c r="B11" i="2"/>
  <c r="A11"/>
  <c r="BE45" i="3"/>
  <c r="I11" i="2" s="1"/>
  <c r="BD45" i="3"/>
  <c r="H11" i="2" s="1"/>
  <c r="BC45" i="3"/>
  <c r="G11" i="2" s="1"/>
  <c r="BB45" i="3"/>
  <c r="F11" i="2" s="1"/>
  <c r="G45" i="3"/>
  <c r="C45"/>
  <c r="BE35"/>
  <c r="BD35"/>
  <c r="BC35"/>
  <c r="BB35"/>
  <c r="G35"/>
  <c r="BA35" s="1"/>
  <c r="BE33"/>
  <c r="BD33"/>
  <c r="BC33"/>
  <c r="BB33"/>
  <c r="G33"/>
  <c r="BA33" s="1"/>
  <c r="BE30"/>
  <c r="BD30"/>
  <c r="BC30"/>
  <c r="BB30"/>
  <c r="BA30"/>
  <c r="G30"/>
  <c r="BE28"/>
  <c r="BD28"/>
  <c r="BC28"/>
  <c r="BB28"/>
  <c r="BA28"/>
  <c r="G28"/>
  <c r="B10" i="2"/>
  <c r="A10"/>
  <c r="BE37" i="3"/>
  <c r="I10" i="2" s="1"/>
  <c r="BD37" i="3"/>
  <c r="H10" i="2" s="1"/>
  <c r="BC37" i="3"/>
  <c r="G10" i="2" s="1"/>
  <c r="BB37" i="3"/>
  <c r="F10" i="2" s="1"/>
  <c r="G37" i="3"/>
  <c r="C37"/>
  <c r="BE24"/>
  <c r="BD24"/>
  <c r="BC24"/>
  <c r="BB24"/>
  <c r="BA24"/>
  <c r="G24"/>
  <c r="BE22"/>
  <c r="BD22"/>
  <c r="BC22"/>
  <c r="BB22"/>
  <c r="BA22"/>
  <c r="G22"/>
  <c r="BE20"/>
  <c r="BD20"/>
  <c r="BC20"/>
  <c r="BB20"/>
  <c r="BA20"/>
  <c r="G20"/>
  <c r="B9" i="2"/>
  <c r="A9"/>
  <c r="BE26" i="3"/>
  <c r="I9" i="2" s="1"/>
  <c r="BD26" i="3"/>
  <c r="H9" i="2" s="1"/>
  <c r="BC26" i="3"/>
  <c r="G9" i="2" s="1"/>
  <c r="BB26" i="3"/>
  <c r="F9" i="2" s="1"/>
  <c r="BA26" i="3"/>
  <c r="E9" i="2" s="1"/>
  <c r="G26" i="3"/>
  <c r="C26"/>
  <c r="BE16"/>
  <c r="BD16"/>
  <c r="BC16"/>
  <c r="BB16"/>
  <c r="G16"/>
  <c r="BA16" s="1"/>
  <c r="BE14"/>
  <c r="BD14"/>
  <c r="BC14"/>
  <c r="BB14"/>
  <c r="G14"/>
  <c r="BA14" s="1"/>
  <c r="BA18" s="1"/>
  <c r="E8" i="2" s="1"/>
  <c r="B8"/>
  <c r="A8"/>
  <c r="BE18" i="3"/>
  <c r="I8" i="2" s="1"/>
  <c r="BD18" i="3"/>
  <c r="H8" i="2" s="1"/>
  <c r="BC18" i="3"/>
  <c r="G8" i="2" s="1"/>
  <c r="BB18" i="3"/>
  <c r="F8" i="2" s="1"/>
  <c r="G18" i="3"/>
  <c r="C18"/>
  <c r="BE10"/>
  <c r="BD10"/>
  <c r="BC10"/>
  <c r="BB10"/>
  <c r="G10"/>
  <c r="BA10" s="1"/>
  <c r="BE8"/>
  <c r="BD8"/>
  <c r="BC8"/>
  <c r="BB8"/>
  <c r="G8"/>
  <c r="BA8" s="1"/>
  <c r="BA12" s="1"/>
  <c r="E7" i="2" s="1"/>
  <c r="B7"/>
  <c r="A7"/>
  <c r="BE12" i="3"/>
  <c r="I7" i="2" s="1"/>
  <c r="BD12" i="3"/>
  <c r="H7" i="2" s="1"/>
  <c r="H29" s="1"/>
  <c r="C17" i="1" s="1"/>
  <c r="BC12" i="3"/>
  <c r="G7" i="2" s="1"/>
  <c r="BB12" i="3"/>
  <c r="F7" i="2" s="1"/>
  <c r="G12" i="3"/>
  <c r="C12"/>
  <c r="E4"/>
  <c r="C4"/>
  <c r="F3"/>
  <c r="C3"/>
  <c r="C2" i="2"/>
  <c r="C1"/>
  <c r="C33" i="1"/>
  <c r="F33" s="1"/>
  <c r="C31"/>
  <c r="C9"/>
  <c r="G7"/>
  <c r="D2"/>
  <c r="C2"/>
  <c r="G29" i="2" l="1"/>
  <c r="C18" i="1" s="1"/>
  <c r="I29" i="2"/>
  <c r="C21" i="1" s="1"/>
  <c r="BA37" i="3"/>
  <c r="E10" i="2" s="1"/>
  <c r="BA45" i="3"/>
  <c r="E11" i="2" s="1"/>
  <c r="BA85" i="3"/>
  <c r="E14" i="2" s="1"/>
  <c r="BA113" i="3"/>
  <c r="E16" i="2" s="1"/>
  <c r="BA133" i="3"/>
  <c r="E20" i="2" s="1"/>
  <c r="BB167" i="3"/>
  <c r="F25" i="2" s="1"/>
  <c r="BB180" i="3"/>
  <c r="F27" i="2" s="1"/>
  <c r="E29"/>
  <c r="G75" i="3"/>
  <c r="G85"/>
  <c r="G95"/>
  <c r="G113"/>
  <c r="G119"/>
  <c r="G123"/>
  <c r="G127"/>
  <c r="G133"/>
  <c r="G141"/>
  <c r="G145"/>
  <c r="G153"/>
  <c r="G156"/>
  <c r="G167"/>
  <c r="G174"/>
  <c r="G180"/>
  <c r="F29" i="2" l="1"/>
  <c r="C16" i="1" s="1"/>
  <c r="C15"/>
  <c r="G42" i="2"/>
  <c r="I42" s="1"/>
  <c r="G41"/>
  <c r="I41" s="1"/>
  <c r="G40"/>
  <c r="I40" s="1"/>
  <c r="G21" i="1" s="1"/>
  <c r="G39" i="2"/>
  <c r="I39" s="1"/>
  <c r="G20" i="1" s="1"/>
  <c r="G38" i="2"/>
  <c r="I38" s="1"/>
  <c r="G19" i="1" s="1"/>
  <c r="G37" i="2"/>
  <c r="I37" s="1"/>
  <c r="G18" i="1" s="1"/>
  <c r="G36" i="2"/>
  <c r="I36" s="1"/>
  <c r="G17" i="1" s="1"/>
  <c r="G35" i="2"/>
  <c r="I35" s="1"/>
  <c r="G16" i="1" s="1"/>
  <c r="G34" i="2"/>
  <c r="I34" s="1"/>
  <c r="C19" i="1" l="1"/>
  <c r="C22" s="1"/>
  <c r="G15"/>
  <c r="H43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<sst xmlns="http://schemas.openxmlformats.org/spreadsheetml/2006/main" count="538" uniqueCount="331">
  <si>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</si>
  <si>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</si>
  <si>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</si>
  <si>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</si>
  <si>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</si>
  <si>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</si>
  <si>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</si>
  <si>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</si>
  <si>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</si>
  <si>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</si>
  <si>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</si>
  <si>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</si>
  <si>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</si>
  <si>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</si>
  <si>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</si>
  <si>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</si>
  <si>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</si>
  <si>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</si>
  <si>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</si>
  <si>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</si>
  <si>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</si>
  <si>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</si>
  <si>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</si>
  <si>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</si>
  <si>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</si>
  <si>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</si>
  <si>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</si>
  <si>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</si>
  <si>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</si>
  <si>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</si>
  <si>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</si>
  <si>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</si>
  <si>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</si>
  <si>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</si>
  <si>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</si>
  <si>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</si>
  <si>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</si>
  <si>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</si>
  <si>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</si>
  <si>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</si>
  <si>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</si>
  <si>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</si>
  <si>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</si>
  <si>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</si>
  <si>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</si>
  <si>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</si>
  <si>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</si>
  <si>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</si>
  <si>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</si>
  <si>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</si>
  <si>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</si>
  <si>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</si>
  <si>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</si>
  <si>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</si>
  <si>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</si>
  <si>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</si>
  <si>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</si>
  <si>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</si>
  <si>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</si>
  <si>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</si>
  <si>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</si>
  <si>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</si>
  <si>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</si>
  <si>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</si>
  <si>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</si>
  <si>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</si>
  <si>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</si>
  <si>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</si>
  <si>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</si>
  <si>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</si>
  <si>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</si>
  <si>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</si>
  <si>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</si>
  <si>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</si>
  <si>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</si>
  <si>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</si>
  <si>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</si>
  <si>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2021-05</t>
  </si>
  <si>
    <t>Oprava místní komunikace u Věžeckého potoka</t>
  </si>
  <si>
    <t>SO01</t>
  </si>
  <si>
    <t>Opěrná stěna</t>
  </si>
  <si>
    <t>Výrobní</t>
  </si>
  <si>
    <t>11</t>
  </si>
  <si>
    <t>Přípravné a přidružené práce</t>
  </si>
  <si>
    <t>113107510R00</t>
  </si>
  <si>
    <t xml:space="preserve">Odstranění podkladu pl. 50 m2,kam.drcené tl.10 cm </t>
  </si>
  <si>
    <t>m2</t>
  </si>
  <si>
    <t>3,5*0,4</t>
  </si>
  <si>
    <t>113108307R00</t>
  </si>
  <si>
    <t xml:space="preserve">Odstranění podkladu pl.do 50 m2, živice tl. 7 cm </t>
  </si>
  <si>
    <t>12</t>
  </si>
  <si>
    <t>Odkopávky a prokopávky</t>
  </si>
  <si>
    <t>122201101R00</t>
  </si>
  <si>
    <t xml:space="preserve">Odkopávky nezapažené v hor. 3 do 100 m3 </t>
  </si>
  <si>
    <t>m3</t>
  </si>
  <si>
    <t>4,1*23,6</t>
  </si>
  <si>
    <t>122201109R00</t>
  </si>
  <si>
    <t xml:space="preserve">Příplatek za lepivost - odkopávky v hor. 3 </t>
  </si>
  <si>
    <t>96,76</t>
  </si>
  <si>
    <t>13</t>
  </si>
  <si>
    <t>Hloubené vykopávky</t>
  </si>
  <si>
    <t>132201210R00</t>
  </si>
  <si>
    <t xml:space="preserve">Hloubení rýh š.do 200 cm hor.3 do 50 m3,STROJNĚ </t>
  </si>
  <si>
    <t>23,3*1,3*0,75</t>
  </si>
  <si>
    <t>132201219R00</t>
  </si>
  <si>
    <t xml:space="preserve">Příplatek za lepivost - hloubení rýh 200cm v hor.3 </t>
  </si>
  <si>
    <t>139601103R00</t>
  </si>
  <si>
    <t xml:space="preserve">Ruční výkop jam, rýh a šachet v hornině tř. 4 </t>
  </si>
  <si>
    <t>rýha pro kanalizaci:7,0*0,4*0,4</t>
  </si>
  <si>
    <t>16</t>
  </si>
  <si>
    <t>Přemístění výkopku</t>
  </si>
  <si>
    <t>162301101R00</t>
  </si>
  <si>
    <t xml:space="preserve">Vodorovné přemístění výkopku z hor.1-4 do 500 m </t>
  </si>
  <si>
    <t>mezideponie:35</t>
  </si>
  <si>
    <t>162601102R00</t>
  </si>
  <si>
    <t xml:space="preserve">Vodorovné přemístění výkopku z hor.1-4 do 5000 m </t>
  </si>
  <si>
    <t>odkopávka :96,76-35,0</t>
  </si>
  <si>
    <t>základ:22,7175</t>
  </si>
  <si>
    <t>167101101R00</t>
  </si>
  <si>
    <t xml:space="preserve">Nakládání výkopku z hor.1-4 v množství do 100 m3 </t>
  </si>
  <si>
    <t>výkop základu + zásyp:22,7175+33,86</t>
  </si>
  <si>
    <t>171201101R00</t>
  </si>
  <si>
    <t xml:space="preserve">Uložení sypaniny do násypů nezhutněných </t>
  </si>
  <si>
    <t>17</t>
  </si>
  <si>
    <t>Konstrukce ze zemin</t>
  </si>
  <si>
    <t>174101101R00</t>
  </si>
  <si>
    <t xml:space="preserve">Zásyp jam, rýh, šachet se zhutněním </t>
  </si>
  <si>
    <t>za opěr. zdí:1,42*23,3</t>
  </si>
  <si>
    <t>175101101RT2</t>
  </si>
  <si>
    <t>Obsyp potrubí bez prohození sypaniny s dodáním štěrkopísku frakce 0 - 22 mm</t>
  </si>
  <si>
    <t>7,0*0,4*0,25-0,0201*7</t>
  </si>
  <si>
    <t>175101201R00</t>
  </si>
  <si>
    <t xml:space="preserve">Obsyp objektu bez prohození sypaniny </t>
  </si>
  <si>
    <t>kolem paty opěr.zdi:0,1*0,4*23,3*2</t>
  </si>
  <si>
    <t>18</t>
  </si>
  <si>
    <t>Povrchové úpravy terénu</t>
  </si>
  <si>
    <t>180401212R00</t>
  </si>
  <si>
    <t xml:space="preserve">Založení trávníku lučního výsevem ve svahu </t>
  </si>
  <si>
    <t>23,6*1,2</t>
  </si>
  <si>
    <t>180405112R00</t>
  </si>
  <si>
    <t xml:space="preserve">Založení trávníků ve veget. prefa.výsevem svah </t>
  </si>
  <si>
    <t>23,6*0,4</t>
  </si>
  <si>
    <t>181101111R00</t>
  </si>
  <si>
    <t xml:space="preserve">Úprava pláně v zářezech se zhutněním - ručně </t>
  </si>
  <si>
    <t>dno výkopu:23,6*1,3</t>
  </si>
  <si>
    <t>181301101R00</t>
  </si>
  <si>
    <t xml:space="preserve">Rozprostření ornice, rovina, tl. do 10 cm do 500m2 </t>
  </si>
  <si>
    <t>28,32+9,44</t>
  </si>
  <si>
    <t>182313101R00</t>
  </si>
  <si>
    <t xml:space="preserve">Vyplnění otvorů v tvárnicích zeminou </t>
  </si>
  <si>
    <t>183403253R00</t>
  </si>
  <si>
    <t xml:space="preserve">Obdělání půdy hrabáním, na svahu 1:2 </t>
  </si>
  <si>
    <t>28,32</t>
  </si>
  <si>
    <t>00572471</t>
  </si>
  <si>
    <t>Směs travní luční II. - střednědobá PROFI</t>
  </si>
  <si>
    <t>kg</t>
  </si>
  <si>
    <t>2</t>
  </si>
  <si>
    <t>21</t>
  </si>
  <si>
    <t>Úprava podloží a základ.spáry</t>
  </si>
  <si>
    <t>212753114R00</t>
  </si>
  <si>
    <t xml:space="preserve">Montáž ohebné dren. trubky do rýhy DN 100,bez lože </t>
  </si>
  <si>
    <t>m</t>
  </si>
  <si>
    <t>23,6</t>
  </si>
  <si>
    <t>212792112R00</t>
  </si>
  <si>
    <t xml:space="preserve">Montáž trativodů z flexibilních trubek, lože </t>
  </si>
  <si>
    <t>212971110R00</t>
  </si>
  <si>
    <t xml:space="preserve">Opláštění trativodů z geotext. </t>
  </si>
  <si>
    <t>212 75  R01</t>
  </si>
  <si>
    <t xml:space="preserve">Napojení drenáž. potrubí na žlabovou vpusť </t>
  </si>
  <si>
    <t>kus</t>
  </si>
  <si>
    <t>3</t>
  </si>
  <si>
    <t>28611233</t>
  </si>
  <si>
    <t>Trubka PVC-U drenážní flexibilní d 100 mm FF-Drän</t>
  </si>
  <si>
    <t>25*1,1</t>
  </si>
  <si>
    <t>69366202</t>
  </si>
  <si>
    <t>Geotextilie  300 g/m2 š. 200 cm PES</t>
  </si>
  <si>
    <t>27</t>
  </si>
  <si>
    <t>Základy</t>
  </si>
  <si>
    <t>271571112R00</t>
  </si>
  <si>
    <t xml:space="preserve">Polštář základu ze štěrkopísku netříděného </t>
  </si>
  <si>
    <t>pod zákl. opr.stěny:23,3*1,3*0,1</t>
  </si>
  <si>
    <t>273313611R00</t>
  </si>
  <si>
    <t xml:space="preserve">Beton základových desek prostý C 16/20 </t>
  </si>
  <si>
    <t>podklad beton:23,3*1,3*0,1</t>
  </si>
  <si>
    <t>274354042R00</t>
  </si>
  <si>
    <t xml:space="preserve">Bednění prostupu základem do 0,10 m2, dl.0,5 m </t>
  </si>
  <si>
    <t>pro stožár osvětlení:1</t>
  </si>
  <si>
    <t>28611160.A</t>
  </si>
  <si>
    <t>Trubka PVC kanalizační hladká d 250x6,1x1000 mm</t>
  </si>
  <si>
    <t>0,5</t>
  </si>
  <si>
    <t>31</t>
  </si>
  <si>
    <t>Zdi podpěrné a volné</t>
  </si>
  <si>
    <t>317321020R00</t>
  </si>
  <si>
    <t>Římsy zdí a valů z betonu železového C 30/37 FX4</t>
  </si>
  <si>
    <t>23,3*0,32*(0,1+0,12)*0,5</t>
  </si>
  <si>
    <t>317353111R00</t>
  </si>
  <si>
    <t xml:space="preserve">Bednění říms - zřízení </t>
  </si>
  <si>
    <t>(0,15+0,07+0,12)*23,3</t>
  </si>
  <si>
    <t>317353112R00</t>
  </si>
  <si>
    <t xml:space="preserve">Bednění říms - odbednění </t>
  </si>
  <si>
    <t>317361821R00</t>
  </si>
  <si>
    <t xml:space="preserve">Výztuž překladů a říms z betonářské ocelí 10505 </t>
  </si>
  <si>
    <t>t</t>
  </si>
  <si>
    <t>d 10 mm:(23,3*3+93*0,35)*0,617/1000</t>
  </si>
  <si>
    <t>32</t>
  </si>
  <si>
    <t>Zdi přehradní a opěrné</t>
  </si>
  <si>
    <t>327351211R00</t>
  </si>
  <si>
    <t xml:space="preserve">Bednění zdí a valů H do 20 m - zřízení </t>
  </si>
  <si>
    <t>pata:(1,0+23,3*2+1,0)*0,4</t>
  </si>
  <si>
    <t>dřík:(0,25+6,1+12,2+5,1+0,25+5,07+12,15+6,07)*2,0</t>
  </si>
  <si>
    <t>327351221R00</t>
  </si>
  <si>
    <t xml:space="preserve">Bednění zdí a valů H do 20 m - odbednění </t>
  </si>
  <si>
    <t>113,82</t>
  </si>
  <si>
    <t>327366111R00</t>
  </si>
  <si>
    <t xml:space="preserve">Výztuž opěrných zdí, ocel 10 505, D do 12 mm </t>
  </si>
  <si>
    <t>d 6 mm:81,62*0,222/1000</t>
  </si>
  <si>
    <t>d 10mm:1072,6*0,617/1000</t>
  </si>
  <si>
    <t>d 12mm:414*0,89/1000</t>
  </si>
  <si>
    <t>327366112R00</t>
  </si>
  <si>
    <t xml:space="preserve">Výztuž opěrných zdí, ocel 10 505, D do 32 mm </t>
  </si>
  <si>
    <t>d 16:235,4*1,58/1000</t>
  </si>
  <si>
    <t>327 32-1825.R02</t>
  </si>
  <si>
    <t>Zdi a valy ze železobetonu pohled. pevnost C 25/30 Beton  XC4</t>
  </si>
  <si>
    <t>pata:23,3*1,0*0,4</t>
  </si>
  <si>
    <t>dřík:23,3*0,25*2,0</t>
  </si>
  <si>
    <t>348 17-1200.R01</t>
  </si>
  <si>
    <t>Dod.+ Mtž  ocelového zábradlí na opěr.zeď v - 1 m žárově zinkováno</t>
  </si>
  <si>
    <t>23,3</t>
  </si>
  <si>
    <t>45</t>
  </si>
  <si>
    <t>Podkladní a vedlejší konstrukce</t>
  </si>
  <si>
    <t>451571112R00</t>
  </si>
  <si>
    <t xml:space="preserve">Lože dlažby ze štěrkopísků tl. do 15 cm </t>
  </si>
  <si>
    <t>pod beton žlab:0,35*23,3*0,15</t>
  </si>
  <si>
    <t>451572111R00</t>
  </si>
  <si>
    <t xml:space="preserve">Lože pod potrubí z kameniva těženého 0 - 4 mm </t>
  </si>
  <si>
    <t>7,0*0,4*0,1</t>
  </si>
  <si>
    <t>56</t>
  </si>
  <si>
    <t>Podkladní vrstvy komunikací a zpevněných ploch</t>
  </si>
  <si>
    <t>564932111R00</t>
  </si>
  <si>
    <t xml:space="preserve">Podklad z mechanicky zpevněného kameniva tl. 10 cm </t>
  </si>
  <si>
    <t>rýha v komunikaci:3,5*0,4</t>
  </si>
  <si>
    <t>57</t>
  </si>
  <si>
    <t>Kryty štěrkových a živičných komunikací</t>
  </si>
  <si>
    <t>572952112R00</t>
  </si>
  <si>
    <t xml:space="preserve">Vyspravení krytu po překopu asf.betonem tl.do 7 cm </t>
  </si>
  <si>
    <t>59</t>
  </si>
  <si>
    <t>Dlažby a předlažby komunikací</t>
  </si>
  <si>
    <t>596921111R00</t>
  </si>
  <si>
    <t xml:space="preserve">Kladení bet.veget.dlaždic,lože 30 mm,pl.do 50 m2 </t>
  </si>
  <si>
    <t>23,3*0,4</t>
  </si>
  <si>
    <t>59248302R</t>
  </si>
  <si>
    <t>Dlažba betonová zatravňovací 600x400x80 mm</t>
  </si>
  <si>
    <t>23,3*0,4*1,05</t>
  </si>
  <si>
    <t>8</t>
  </si>
  <si>
    <t>Trubní vedení</t>
  </si>
  <si>
    <t>871313121RT2</t>
  </si>
  <si>
    <t>Montáž trub z plastu, gumový kroužek, DN 150 včetně dodávky trub PVC hrdlových</t>
  </si>
  <si>
    <t>7,0</t>
  </si>
  <si>
    <t>892571111R00</t>
  </si>
  <si>
    <t xml:space="preserve">Zkouška těsnosti kanalizace DN do 200, vodou </t>
  </si>
  <si>
    <t>7</t>
  </si>
  <si>
    <t>894431311RBK</t>
  </si>
  <si>
    <t>Šachta, D 425 mm, dl.šach.roury 1,50 m, přímá dno KG D 160 mm, poklop PP do roury 1,5 t</t>
  </si>
  <si>
    <t>91</t>
  </si>
  <si>
    <t>Doplňující práce na komunikaci</t>
  </si>
  <si>
    <t>919735112R00</t>
  </si>
  <si>
    <t xml:space="preserve">Řezání stávajícího živičného krytu tl. 5 - 10 cm </t>
  </si>
  <si>
    <t>3,5*2</t>
  </si>
  <si>
    <t>93</t>
  </si>
  <si>
    <t>Dokončovací práce inženýrských staveb</t>
  </si>
  <si>
    <t>597092121RS1</t>
  </si>
  <si>
    <t>Žlabová vpust ACO V100 S,DN 100,dl.500 mm,A15,B125 šířka 135 mm, stavební výška 450 mm</t>
  </si>
  <si>
    <t>935112111R00</t>
  </si>
  <si>
    <t xml:space="preserve">Osazení přík.žlabu do C8/10 tl.10cm z tvár.do 50cm </t>
  </si>
  <si>
    <t>59227440R</t>
  </si>
  <si>
    <t>Žlab průběž se zámkem TBO 3-30/30  295x300x100mm</t>
  </si>
  <si>
    <t>23,3/0,295*1,03</t>
  </si>
  <si>
    <t>99</t>
  </si>
  <si>
    <t>Staveništní přesun hmot</t>
  </si>
  <si>
    <t>998153131R00</t>
  </si>
  <si>
    <t xml:space="preserve">Přesun hmot, zdi a valy do 20 m </t>
  </si>
  <si>
    <t>711</t>
  </si>
  <si>
    <t>Izolace proti vodě</t>
  </si>
  <si>
    <t>711132311R00</t>
  </si>
  <si>
    <t xml:space="preserve">Prov. izolace nopovou fólií svisle, vč.uchyc.prvků </t>
  </si>
  <si>
    <t>(2,0+0,5)*23,3</t>
  </si>
  <si>
    <t>711491271RZ1</t>
  </si>
  <si>
    <t>Izolace  podkladní textilie svislá včetně dodávky textilie Netex F - 300</t>
  </si>
  <si>
    <t>711491272RZ1</t>
  </si>
  <si>
    <t>Izolace  ochranná textilie svislá včetně dodávky textilie Netex F - 300</t>
  </si>
  <si>
    <t>283231410</t>
  </si>
  <si>
    <t>Fólie nopová GUTTABETA STAR tl. 0,6 mm</t>
  </si>
  <si>
    <t>58,25*1,2</t>
  </si>
  <si>
    <t>998711201R00</t>
  </si>
  <si>
    <t xml:space="preserve">Přesun hmot pro izolace proti vodě, výšky do 6 m </t>
  </si>
  <si>
    <t>713</t>
  </si>
  <si>
    <t>Izolace tepelné</t>
  </si>
  <si>
    <t>713131130R00</t>
  </si>
  <si>
    <t xml:space="preserve">Izolace tepelná stěn vložením do konstrukce </t>
  </si>
  <si>
    <t>dilatace:0,25*2,0*2</t>
  </si>
  <si>
    <t>28376352.A</t>
  </si>
  <si>
    <t>Deska Styrodur 2800 C 1250 x 600 x 20 mm</t>
  </si>
  <si>
    <t>dilatace:0,25*2,0*2*1,05</t>
  </si>
  <si>
    <t>998713201R00</t>
  </si>
  <si>
    <t xml:space="preserve">Přesun hmot pro izolace tepelné, výšky do 6 m </t>
  </si>
  <si>
    <t>783</t>
  </si>
  <si>
    <t>Nátěry</t>
  </si>
  <si>
    <t>783897111T00</t>
  </si>
  <si>
    <t xml:space="preserve">Penetrace bet. povrchů vodoodpudivá  Sikagard  1x </t>
  </si>
  <si>
    <t>římsa:(0,1+0,32+0,12+0,07)*23,3</t>
  </si>
  <si>
    <t>783897131T00</t>
  </si>
  <si>
    <t xml:space="preserve">Nátěr betonových  povrchů vodoodpudivý Sikagard 2x </t>
  </si>
  <si>
    <t>D96</t>
  </si>
  <si>
    <t>Přesuny suti a vybouraných hmot</t>
  </si>
  <si>
    <t>979083116R00</t>
  </si>
  <si>
    <t xml:space="preserve">Vodorovné přemístění suti na skládku do 5000 m </t>
  </si>
  <si>
    <t>979087113R00</t>
  </si>
  <si>
    <t>Nakládání vybour. hmot na dop. prostředky - komunikace</t>
  </si>
  <si>
    <t>979990113R00</t>
  </si>
  <si>
    <t xml:space="preserve">Poplatek za skládku suti - obalovaný asfalt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</si>
  <si>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</si>
  <si>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</si>
  <si>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</si>
  <si>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</si>
  <si>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</si>
  <si>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</si>
  <si>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</si>
  <si>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</si>
  <si>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Stavební přípomoci HSV</t>
  </si>
  <si>
    <t>Město  Kroměříž</t>
  </si>
  <si>
    <t>Ing. Radomír Gregor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</si>
</sst>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Výrobní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 t="s">
        <v>330</v>
      </c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 t="str">
        <f>Projektant</f>
        <v>Ing. Radomír Gregor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 t="s">
        <v>329</v>
      </c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30012021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Rekapitulace!A34</f>
        <v>Ztížené výrobní podmínky</v>
      </c>
      <c r="E15" s="61"/>
      <c r="F15" s="62"/>
      <c r="G15" s="59">
        <f>Rekapitulace!I34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Rekapitulace!A35</f>
        <v>Oborová přirážka</v>
      </c>
      <c r="E16" s="63"/>
      <c r="F16" s="64"/>
      <c r="G16" s="59">
        <f>Rekapitulace!I35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Rekapitulace!A36</f>
        <v>Přesun stavebních kapacit</v>
      </c>
      <c r="E17" s="63"/>
      <c r="F17" s="64"/>
      <c r="G17" s="59">
        <f>Rekapitulace!I36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Rekapitulace!A37</f>
        <v>Mimostaveništní doprava</v>
      </c>
      <c r="E18" s="63"/>
      <c r="F18" s="64"/>
      <c r="G18" s="59">
        <f>Rekapitulace!I37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Rekapitulace!A38</f>
        <v>Zařízení staveniště</v>
      </c>
      <c r="E19" s="63"/>
      <c r="F19" s="64"/>
      <c r="G19" s="59">
        <f>Rekapitulace!I38</f>
        <v>0</v>
      </c>
    </row>
    <row r="20" spans="1:7" ht="15.9" customHeight="1">
      <c r="A20" s="67"/>
      <c r="B20" s="58"/>
      <c r="C20" s="59"/>
      <c r="D20" s="9" t="str">
        <f>Rekapitulace!A39</f>
        <v>Provoz investora</v>
      </c>
      <c r="E20" s="63"/>
      <c r="F20" s="64"/>
      <c r="G20" s="59">
        <f>Rekapitulace!I39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Rekapitulace!A40</f>
        <v>Kompletační činnost (IČD)</v>
      </c>
      <c r="E21" s="63"/>
      <c r="F21" s="64"/>
      <c r="G21" s="59">
        <f>Rekapitulace!I40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4"/>
  <sheetViews>
    <sheetView workbookViewId="0">
      <selection activeCell="H43" sqref="H43:I43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108" t="s">
        <v>48</v>
      </c>
      <c r="B1" s="109"/>
      <c r="C1" s="110" t="str">
        <f>CONCATENATE(cislostavby," ",nazevstavby)</f>
        <v>2021-05 Oprava místní komunikace u Věžeckého potoka</v>
      </c>
      <c r="D1" s="111"/>
      <c r="E1" s="112"/>
      <c r="F1" s="111"/>
      <c r="G1" s="113" t="s">
        <v>49</v>
      </c>
      <c r="H1" s="114" t="s">
        <v>73</v>
      </c>
      <c r="I1" s="115"/>
    </row>
    <row r="2" spans="1:9" ht="13.8" thickBot="1">
      <c r="A2" s="116" t="s">
        <v>50</v>
      </c>
      <c r="B2" s="117"/>
      <c r="C2" s="118" t="str">
        <f>CONCATENATE(cisloobjektu," ",nazevobjektu)</f>
        <v>SO01 Opěrná stěna</v>
      </c>
      <c r="D2" s="119"/>
      <c r="E2" s="120"/>
      <c r="F2" s="119"/>
      <c r="G2" s="121" t="s">
        <v>81</v>
      </c>
      <c r="H2" s="122"/>
      <c r="I2" s="123"/>
    </row>
    <row r="3" spans="1:9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27" t="str">
        <f>Položky!B7</f>
        <v>11</v>
      </c>
      <c r="B7" s="133" t="str">
        <f>Položky!C7</f>
        <v>Přípravné a přidružené práce</v>
      </c>
      <c r="C7" s="69"/>
      <c r="D7" s="134"/>
      <c r="E7" s="228">
        <f>Položky!BA12</f>
        <v>0</v>
      </c>
      <c r="F7" s="229">
        <f>Položky!BB12</f>
        <v>0</v>
      </c>
      <c r="G7" s="229">
        <f>Položky!BC12</f>
        <v>0</v>
      </c>
      <c r="H7" s="229">
        <f>Položky!BD12</f>
        <v>0</v>
      </c>
      <c r="I7" s="230">
        <f>Položky!BE12</f>
        <v>0</v>
      </c>
    </row>
    <row r="8" spans="1:9" s="37" customFormat="1">
      <c r="A8" s="227" t="str">
        <f>Položky!B13</f>
        <v>12</v>
      </c>
      <c r="B8" s="133" t="str">
        <f>Položky!C13</f>
        <v>Odkopávky a prokopávky</v>
      </c>
      <c r="C8" s="69"/>
      <c r="D8" s="134"/>
      <c r="E8" s="228">
        <f>Položky!BA18</f>
        <v>0</v>
      </c>
      <c r="F8" s="229">
        <f>Položky!BB18</f>
        <v>0</v>
      </c>
      <c r="G8" s="229">
        <f>Položky!BC18</f>
        <v>0</v>
      </c>
      <c r="H8" s="229">
        <f>Položky!BD18</f>
        <v>0</v>
      </c>
      <c r="I8" s="230">
        <f>Položky!BE18</f>
        <v>0</v>
      </c>
    </row>
    <row r="9" spans="1:9" s="37" customFormat="1">
      <c r="A9" s="227" t="str">
        <f>Položky!B19</f>
        <v>13</v>
      </c>
      <c r="B9" s="133" t="str">
        <f>Položky!C19</f>
        <v>Hloubené vykopávky</v>
      </c>
      <c r="C9" s="69"/>
      <c r="D9" s="134"/>
      <c r="E9" s="228">
        <f>Položky!BA26</f>
        <v>0</v>
      </c>
      <c r="F9" s="229">
        <f>Položky!BB26</f>
        <v>0</v>
      </c>
      <c r="G9" s="229">
        <f>Položky!BC26</f>
        <v>0</v>
      </c>
      <c r="H9" s="229">
        <f>Položky!BD26</f>
        <v>0</v>
      </c>
      <c r="I9" s="230">
        <f>Položky!BE26</f>
        <v>0</v>
      </c>
    </row>
    <row r="10" spans="1:9" s="37" customFormat="1">
      <c r="A10" s="227" t="str">
        <f>Položky!B27</f>
        <v>16</v>
      </c>
      <c r="B10" s="133" t="str">
        <f>Položky!C27</f>
        <v>Přemístění výkopku</v>
      </c>
      <c r="C10" s="69"/>
      <c r="D10" s="134"/>
      <c r="E10" s="228">
        <f>Položky!BA37</f>
        <v>0</v>
      </c>
      <c r="F10" s="229">
        <f>Položky!BB37</f>
        <v>0</v>
      </c>
      <c r="G10" s="229">
        <f>Položky!BC37</f>
        <v>0</v>
      </c>
      <c r="H10" s="229">
        <f>Položky!BD37</f>
        <v>0</v>
      </c>
      <c r="I10" s="230">
        <f>Položky!BE37</f>
        <v>0</v>
      </c>
    </row>
    <row r="11" spans="1:9" s="37" customFormat="1">
      <c r="A11" s="227" t="str">
        <f>Položky!B38</f>
        <v>17</v>
      </c>
      <c r="B11" s="133" t="str">
        <f>Položky!C38</f>
        <v>Konstrukce ze zemin</v>
      </c>
      <c r="C11" s="69"/>
      <c r="D11" s="134"/>
      <c r="E11" s="228">
        <f>Položky!BA45</f>
        <v>0</v>
      </c>
      <c r="F11" s="229">
        <f>Položky!BB45</f>
        <v>0</v>
      </c>
      <c r="G11" s="229">
        <f>Položky!BC45</f>
        <v>0</v>
      </c>
      <c r="H11" s="229">
        <f>Položky!BD45</f>
        <v>0</v>
      </c>
      <c r="I11" s="230">
        <f>Položky!BE45</f>
        <v>0</v>
      </c>
    </row>
    <row r="12" spans="1:9" s="37" customFormat="1">
      <c r="A12" s="227" t="str">
        <f>Položky!B46</f>
        <v>18</v>
      </c>
      <c r="B12" s="133" t="str">
        <f>Položky!C46</f>
        <v>Povrchové úpravy terénu</v>
      </c>
      <c r="C12" s="69"/>
      <c r="D12" s="134"/>
      <c r="E12" s="228">
        <f>Položky!BA61</f>
        <v>0</v>
      </c>
      <c r="F12" s="229">
        <f>Položky!BB61</f>
        <v>0</v>
      </c>
      <c r="G12" s="229">
        <f>Položky!BC61</f>
        <v>0</v>
      </c>
      <c r="H12" s="229">
        <f>Položky!BD61</f>
        <v>0</v>
      </c>
      <c r="I12" s="230">
        <f>Položky!BE61</f>
        <v>0</v>
      </c>
    </row>
    <row r="13" spans="1:9" s="37" customFormat="1">
      <c r="A13" s="227" t="str">
        <f>Položky!B62</f>
        <v>21</v>
      </c>
      <c r="B13" s="133" t="str">
        <f>Položky!C62</f>
        <v>Úprava podloží a základ.spáry</v>
      </c>
      <c r="C13" s="69"/>
      <c r="D13" s="134"/>
      <c r="E13" s="228">
        <f>Položky!BA75</f>
        <v>0</v>
      </c>
      <c r="F13" s="229">
        <f>Položky!BB75</f>
        <v>0</v>
      </c>
      <c r="G13" s="229">
        <f>Položky!BC75</f>
        <v>0</v>
      </c>
      <c r="H13" s="229">
        <f>Položky!BD75</f>
        <v>0</v>
      </c>
      <c r="I13" s="230">
        <f>Položky!BE75</f>
        <v>0</v>
      </c>
    </row>
    <row r="14" spans="1:9" s="37" customFormat="1">
      <c r="A14" s="227" t="str">
        <f>Položky!B76</f>
        <v>27</v>
      </c>
      <c r="B14" s="133" t="str">
        <f>Položky!C76</f>
        <v>Základy</v>
      </c>
      <c r="C14" s="69"/>
      <c r="D14" s="134"/>
      <c r="E14" s="228">
        <f>Položky!BA85</f>
        <v>0</v>
      </c>
      <c r="F14" s="229">
        <f>Položky!BB85</f>
        <v>0</v>
      </c>
      <c r="G14" s="229">
        <f>Položky!BC85</f>
        <v>0</v>
      </c>
      <c r="H14" s="229">
        <f>Položky!BD85</f>
        <v>0</v>
      </c>
      <c r="I14" s="230">
        <f>Položky!BE85</f>
        <v>0</v>
      </c>
    </row>
    <row r="15" spans="1:9" s="37" customFormat="1">
      <c r="A15" s="227" t="str">
        <f>Položky!B86</f>
        <v>31</v>
      </c>
      <c r="B15" s="133" t="str">
        <f>Položky!C86</f>
        <v>Zdi podpěrné a volné</v>
      </c>
      <c r="C15" s="69"/>
      <c r="D15" s="134"/>
      <c r="E15" s="228">
        <f>Položky!BA95</f>
        <v>0</v>
      </c>
      <c r="F15" s="229">
        <f>Položky!BB95</f>
        <v>0</v>
      </c>
      <c r="G15" s="229">
        <f>Položky!BC95</f>
        <v>0</v>
      </c>
      <c r="H15" s="229">
        <f>Položky!BD95</f>
        <v>0</v>
      </c>
      <c r="I15" s="230">
        <f>Položky!BE95</f>
        <v>0</v>
      </c>
    </row>
    <row r="16" spans="1:9" s="37" customFormat="1">
      <c r="A16" s="227" t="str">
        <f>Položky!B96</f>
        <v>32</v>
      </c>
      <c r="B16" s="133" t="str">
        <f>Položky!C96</f>
        <v>Zdi přehradní a opěrné</v>
      </c>
      <c r="C16" s="69"/>
      <c r="D16" s="134"/>
      <c r="E16" s="228">
        <f>Položky!BA113</f>
        <v>0</v>
      </c>
      <c r="F16" s="229">
        <f>Položky!BB113</f>
        <v>0</v>
      </c>
      <c r="G16" s="229">
        <f>Položky!BC113</f>
        <v>0</v>
      </c>
      <c r="H16" s="229">
        <f>Položky!BD113</f>
        <v>0</v>
      </c>
      <c r="I16" s="230">
        <f>Položky!BE113</f>
        <v>0</v>
      </c>
    </row>
    <row r="17" spans="1:57" s="37" customFormat="1">
      <c r="A17" s="227" t="str">
        <f>Položky!B114</f>
        <v>45</v>
      </c>
      <c r="B17" s="133" t="str">
        <f>Položky!C114</f>
        <v>Podkladní a vedlejší konstrukce</v>
      </c>
      <c r="C17" s="69"/>
      <c r="D17" s="134"/>
      <c r="E17" s="228">
        <f>Položky!BA119</f>
        <v>0</v>
      </c>
      <c r="F17" s="229">
        <f>Položky!BB119</f>
        <v>0</v>
      </c>
      <c r="G17" s="229">
        <f>Položky!BC119</f>
        <v>0</v>
      </c>
      <c r="H17" s="229">
        <f>Položky!BD119</f>
        <v>0</v>
      </c>
      <c r="I17" s="230">
        <f>Položky!BE119</f>
        <v>0</v>
      </c>
    </row>
    <row r="18" spans="1:57" s="37" customFormat="1">
      <c r="A18" s="227" t="str">
        <f>Položky!B120</f>
        <v>56</v>
      </c>
      <c r="B18" s="133" t="str">
        <f>Položky!C120</f>
        <v>Podkladní vrstvy komunikací a zpevněných ploch</v>
      </c>
      <c r="C18" s="69"/>
      <c r="D18" s="134"/>
      <c r="E18" s="228">
        <f>Položky!BA123</f>
        <v>0</v>
      </c>
      <c r="F18" s="229">
        <f>Položky!BB123</f>
        <v>0</v>
      </c>
      <c r="G18" s="229">
        <f>Položky!BC123</f>
        <v>0</v>
      </c>
      <c r="H18" s="229">
        <f>Položky!BD123</f>
        <v>0</v>
      </c>
      <c r="I18" s="230">
        <f>Položky!BE123</f>
        <v>0</v>
      </c>
    </row>
    <row r="19" spans="1:57" s="37" customFormat="1">
      <c r="A19" s="227" t="str">
        <f>Položky!B124</f>
        <v>57</v>
      </c>
      <c r="B19" s="133" t="str">
        <f>Položky!C124</f>
        <v>Kryty štěrkových a živičných komunikací</v>
      </c>
      <c r="C19" s="69"/>
      <c r="D19" s="134"/>
      <c r="E19" s="228">
        <f>Položky!BA127</f>
        <v>0</v>
      </c>
      <c r="F19" s="229">
        <f>Položky!BB127</f>
        <v>0</v>
      </c>
      <c r="G19" s="229">
        <f>Položky!BC127</f>
        <v>0</v>
      </c>
      <c r="H19" s="229">
        <f>Položky!BD127</f>
        <v>0</v>
      </c>
      <c r="I19" s="230">
        <f>Položky!BE127</f>
        <v>0</v>
      </c>
    </row>
    <row r="20" spans="1:57" s="37" customFormat="1">
      <c r="A20" s="227" t="str">
        <f>Položky!B128</f>
        <v>59</v>
      </c>
      <c r="B20" s="133" t="str">
        <f>Položky!C128</f>
        <v>Dlažby a předlažby komunikací</v>
      </c>
      <c r="C20" s="69"/>
      <c r="D20" s="134"/>
      <c r="E20" s="228">
        <f>Položky!BA133</f>
        <v>0</v>
      </c>
      <c r="F20" s="229">
        <f>Položky!BB133</f>
        <v>0</v>
      </c>
      <c r="G20" s="229">
        <f>Položky!BC133</f>
        <v>0</v>
      </c>
      <c r="H20" s="229">
        <f>Položky!BD133</f>
        <v>0</v>
      </c>
      <c r="I20" s="230">
        <f>Položky!BE133</f>
        <v>0</v>
      </c>
    </row>
    <row r="21" spans="1:57" s="37" customFormat="1">
      <c r="A21" s="227" t="str">
        <f>Položky!B134</f>
        <v>8</v>
      </c>
      <c r="B21" s="133" t="str">
        <f>Položky!C134</f>
        <v>Trubní vedení</v>
      </c>
      <c r="C21" s="69"/>
      <c r="D21" s="134"/>
      <c r="E21" s="228">
        <f>Položky!BA141</f>
        <v>0</v>
      </c>
      <c r="F21" s="229">
        <f>Položky!BB141</f>
        <v>0</v>
      </c>
      <c r="G21" s="229">
        <f>Položky!BC141</f>
        <v>0</v>
      </c>
      <c r="H21" s="229">
        <f>Položky!BD141</f>
        <v>0</v>
      </c>
      <c r="I21" s="230">
        <f>Položky!BE141</f>
        <v>0</v>
      </c>
    </row>
    <row r="22" spans="1:57" s="37" customFormat="1">
      <c r="A22" s="227" t="str">
        <f>Položky!B142</f>
        <v>91</v>
      </c>
      <c r="B22" s="133" t="str">
        <f>Položky!C142</f>
        <v>Doplňující práce na komunikaci</v>
      </c>
      <c r="C22" s="69"/>
      <c r="D22" s="134"/>
      <c r="E22" s="228">
        <f>Položky!BA145</f>
        <v>0</v>
      </c>
      <c r="F22" s="229">
        <f>Položky!BB145</f>
        <v>0</v>
      </c>
      <c r="G22" s="229">
        <f>Položky!BC145</f>
        <v>0</v>
      </c>
      <c r="H22" s="229">
        <f>Položky!BD145</f>
        <v>0</v>
      </c>
      <c r="I22" s="230">
        <f>Položky!BE145</f>
        <v>0</v>
      </c>
    </row>
    <row r="23" spans="1:57" s="37" customFormat="1">
      <c r="A23" s="227" t="str">
        <f>Položky!B146</f>
        <v>93</v>
      </c>
      <c r="B23" s="133" t="str">
        <f>Položky!C146</f>
        <v>Dokončovací práce inženýrských staveb</v>
      </c>
      <c r="C23" s="69"/>
      <c r="D23" s="134"/>
      <c r="E23" s="228">
        <f>Položky!BA153</f>
        <v>0</v>
      </c>
      <c r="F23" s="229">
        <f>Položky!BB153</f>
        <v>0</v>
      </c>
      <c r="G23" s="229">
        <f>Položky!BC153</f>
        <v>0</v>
      </c>
      <c r="H23" s="229">
        <f>Položky!BD153</f>
        <v>0</v>
      </c>
      <c r="I23" s="230">
        <f>Položky!BE153</f>
        <v>0</v>
      </c>
    </row>
    <row r="24" spans="1:57" s="37" customFormat="1">
      <c r="A24" s="227" t="str">
        <f>Položky!B154</f>
        <v>99</v>
      </c>
      <c r="B24" s="133" t="str">
        <f>Položky!C154</f>
        <v>Staveništní přesun hmot</v>
      </c>
      <c r="C24" s="69"/>
      <c r="D24" s="134"/>
      <c r="E24" s="228">
        <f>Položky!BA156</f>
        <v>0</v>
      </c>
      <c r="F24" s="229">
        <f>Položky!BB156</f>
        <v>0</v>
      </c>
      <c r="G24" s="229">
        <f>Položky!BC156</f>
        <v>0</v>
      </c>
      <c r="H24" s="229">
        <f>Položky!BD156</f>
        <v>0</v>
      </c>
      <c r="I24" s="230">
        <f>Položky!BE156</f>
        <v>0</v>
      </c>
    </row>
    <row r="25" spans="1:57" s="37" customFormat="1">
      <c r="A25" s="227" t="str">
        <f>Položky!B157</f>
        <v>711</v>
      </c>
      <c r="B25" s="133" t="str">
        <f>Položky!C157</f>
        <v>Izolace proti vodě</v>
      </c>
      <c r="C25" s="69"/>
      <c r="D25" s="134"/>
      <c r="E25" s="228">
        <f>Položky!BA167</f>
        <v>0</v>
      </c>
      <c r="F25" s="229">
        <f>Položky!BB167</f>
        <v>0</v>
      </c>
      <c r="G25" s="229">
        <f>Položky!BC167</f>
        <v>0</v>
      </c>
      <c r="H25" s="229">
        <f>Položky!BD167</f>
        <v>0</v>
      </c>
      <c r="I25" s="230">
        <f>Položky!BE167</f>
        <v>0</v>
      </c>
    </row>
    <row r="26" spans="1:57" s="37" customFormat="1">
      <c r="A26" s="227" t="str">
        <f>Položky!B168</f>
        <v>713</v>
      </c>
      <c r="B26" s="133" t="str">
        <f>Položky!C168</f>
        <v>Izolace tepelné</v>
      </c>
      <c r="C26" s="69"/>
      <c r="D26" s="134"/>
      <c r="E26" s="228">
        <f>Položky!BA174</f>
        <v>0</v>
      </c>
      <c r="F26" s="229">
        <f>Položky!BB174</f>
        <v>0</v>
      </c>
      <c r="G26" s="229">
        <f>Položky!BC174</f>
        <v>0</v>
      </c>
      <c r="H26" s="229">
        <f>Položky!BD174</f>
        <v>0</v>
      </c>
      <c r="I26" s="230">
        <f>Položky!BE174</f>
        <v>0</v>
      </c>
    </row>
    <row r="27" spans="1:57" s="37" customFormat="1">
      <c r="A27" s="227" t="str">
        <f>Položky!B175</f>
        <v>783</v>
      </c>
      <c r="B27" s="133" t="str">
        <f>Položky!C175</f>
        <v>Nátěry</v>
      </c>
      <c r="C27" s="69"/>
      <c r="D27" s="134"/>
      <c r="E27" s="228">
        <f>Položky!BA180</f>
        <v>0</v>
      </c>
      <c r="F27" s="229">
        <f>Položky!BB180</f>
        <v>0</v>
      </c>
      <c r="G27" s="229">
        <f>Položky!BC180</f>
        <v>0</v>
      </c>
      <c r="H27" s="229">
        <f>Položky!BD180</f>
        <v>0</v>
      </c>
      <c r="I27" s="230">
        <f>Položky!BE180</f>
        <v>0</v>
      </c>
    </row>
    <row r="28" spans="1:57" s="37" customFormat="1" ht="13.8" thickBot="1">
      <c r="A28" s="227" t="str">
        <f>Položky!B181</f>
        <v>D96</v>
      </c>
      <c r="B28" s="133" t="str">
        <f>Položky!C181</f>
        <v>Přesuny suti a vybouraných hmot</v>
      </c>
      <c r="C28" s="69"/>
      <c r="D28" s="134"/>
      <c r="E28" s="228">
        <f>Položky!BA185</f>
        <v>0</v>
      </c>
      <c r="F28" s="229">
        <f>Položky!BB185</f>
        <v>0</v>
      </c>
      <c r="G28" s="229">
        <f>Položky!BC185</f>
        <v>0</v>
      </c>
      <c r="H28" s="229">
        <f>Položky!BD185</f>
        <v>0</v>
      </c>
      <c r="I28" s="230">
        <f>Položky!BE185</f>
        <v>0</v>
      </c>
    </row>
    <row r="29" spans="1:57" s="141" customFormat="1" ht="13.8" thickBot="1">
      <c r="A29" s="135"/>
      <c r="B29" s="136" t="s">
        <v>57</v>
      </c>
      <c r="C29" s="136"/>
      <c r="D29" s="137"/>
      <c r="E29" s="138">
        <f>SUM(E7:E28)</f>
        <v>0</v>
      </c>
      <c r="F29" s="139">
        <f>SUM(F7:F28)</f>
        <v>0</v>
      </c>
      <c r="G29" s="139">
        <f>SUM(G7:G28)</f>
        <v>0</v>
      </c>
      <c r="H29" s="139">
        <f>SUM(H7:H28)</f>
        <v>0</v>
      </c>
      <c r="I29" s="140">
        <f>SUM(I7:I28)</f>
        <v>0</v>
      </c>
    </row>
    <row r="30" spans="1:57">
      <c r="A30" s="69"/>
      <c r="B30" s="69"/>
      <c r="C30" s="69"/>
      <c r="D30" s="69"/>
      <c r="E30" s="69"/>
      <c r="F30" s="69"/>
      <c r="G30" s="69"/>
      <c r="H30" s="69"/>
      <c r="I30" s="69"/>
    </row>
    <row r="31" spans="1:57" ht="19.5" customHeight="1">
      <c r="A31" s="125" t="s">
        <v>58</v>
      </c>
      <c r="B31" s="125"/>
      <c r="C31" s="125"/>
      <c r="D31" s="125"/>
      <c r="E31" s="125"/>
      <c r="F31" s="125"/>
      <c r="G31" s="142"/>
      <c r="H31" s="125"/>
      <c r="I31" s="125"/>
      <c r="BA31" s="43"/>
      <c r="BB31" s="43"/>
      <c r="BC31" s="43"/>
      <c r="BD31" s="43"/>
      <c r="BE31" s="43"/>
    </row>
    <row r="32" spans="1:57" ht="13.8" thickBot="1">
      <c r="A32" s="82"/>
      <c r="B32" s="82"/>
      <c r="C32" s="82"/>
      <c r="D32" s="82"/>
      <c r="E32" s="82"/>
      <c r="F32" s="82"/>
      <c r="G32" s="82"/>
      <c r="H32" s="82"/>
      <c r="I32" s="82"/>
    </row>
    <row r="33" spans="1:53">
      <c r="A33" s="76" t="s">
        <v>59</v>
      </c>
      <c r="B33" s="77"/>
      <c r="C33" s="77"/>
      <c r="D33" s="143"/>
      <c r="E33" s="144" t="s">
        <v>60</v>
      </c>
      <c r="F33" s="145" t="s">
        <v>61</v>
      </c>
      <c r="G33" s="146" t="s">
        <v>62</v>
      </c>
      <c r="H33" s="147"/>
      <c r="I33" s="148" t="s">
        <v>60</v>
      </c>
    </row>
    <row r="34" spans="1:53">
      <c r="A34" s="67" t="s">
        <v>320</v>
      </c>
      <c r="B34" s="58"/>
      <c r="C34" s="58"/>
      <c r="D34" s="149"/>
      <c r="E34" s="150"/>
      <c r="F34" s="151"/>
      <c r="G34" s="152">
        <f>CHOOSE(BA34+1,HSV+PSV,HSV+PSV+Mont,HSV+PSV+Dodavka+Mont,HSV,PSV,Mont,Dodavka,Mont+Dodavka,0)</f>
        <v>0</v>
      </c>
      <c r="H34" s="153"/>
      <c r="I34" s="154">
        <f>E34+F34*G34/100</f>
        <v>0</v>
      </c>
      <c r="BA34">
        <v>0</v>
      </c>
    </row>
    <row r="35" spans="1:53">
      <c r="A35" s="67" t="s">
        <v>321</v>
      </c>
      <c r="B35" s="58"/>
      <c r="C35" s="58"/>
      <c r="D35" s="149"/>
      <c r="E35" s="150"/>
      <c r="F35" s="151"/>
      <c r="G35" s="152">
        <f>CHOOSE(BA35+1,HSV+PSV,HSV+PSV+Mont,HSV+PSV+Dodavka+Mont,HSV,PSV,Mont,Dodavka,Mont+Dodavka,0)</f>
        <v>0</v>
      </c>
      <c r="H35" s="153"/>
      <c r="I35" s="154">
        <f>E35+F35*G35/100</f>
        <v>0</v>
      </c>
      <c r="BA35">
        <v>0</v>
      </c>
    </row>
    <row r="36" spans="1:53">
      <c r="A36" s="67" t="s">
        <v>322</v>
      </c>
      <c r="B36" s="58"/>
      <c r="C36" s="58"/>
      <c r="D36" s="149"/>
      <c r="E36" s="150"/>
      <c r="F36" s="151"/>
      <c r="G36" s="152">
        <f>CHOOSE(BA36+1,HSV+PSV,HSV+PSV+Mont,HSV+PSV+Dodavka+Mont,HSV,PSV,Mont,Dodavka,Mont+Dodavka,0)</f>
        <v>0</v>
      </c>
      <c r="H36" s="153"/>
      <c r="I36" s="154">
        <f>E36+F36*G36/100</f>
        <v>0</v>
      </c>
      <c r="BA36">
        <v>0</v>
      </c>
    </row>
    <row r="37" spans="1:53">
      <c r="A37" s="67" t="s">
        <v>323</v>
      </c>
      <c r="B37" s="58"/>
      <c r="C37" s="58"/>
      <c r="D37" s="149"/>
      <c r="E37" s="150"/>
      <c r="F37" s="151"/>
      <c r="G37" s="152">
        <f>CHOOSE(BA37+1,HSV+PSV,HSV+PSV+Mont,HSV+PSV+Dodavka+Mont,HSV,PSV,Mont,Dodavka,Mont+Dodavka,0)</f>
        <v>0</v>
      </c>
      <c r="H37" s="153"/>
      <c r="I37" s="154">
        <f>E37+F37*G37/100</f>
        <v>0</v>
      </c>
      <c r="BA37">
        <v>0</v>
      </c>
    </row>
    <row r="38" spans="1:53">
      <c r="A38" s="67" t="s">
        <v>324</v>
      </c>
      <c r="B38" s="58"/>
      <c r="C38" s="58"/>
      <c r="D38" s="149"/>
      <c r="E38" s="150"/>
      <c r="F38" s="151"/>
      <c r="G38" s="152">
        <f>CHOOSE(BA38+1,HSV+PSV,HSV+PSV+Mont,HSV+PSV+Dodavka+Mont,HSV,PSV,Mont,Dodavka,Mont+Dodavka,0)</f>
        <v>0</v>
      </c>
      <c r="H38" s="153"/>
      <c r="I38" s="154">
        <f>E38+F38*G38/100</f>
        <v>0</v>
      </c>
      <c r="BA38">
        <v>1</v>
      </c>
    </row>
    <row r="39" spans="1:53">
      <c r="A39" s="67" t="s">
        <v>325</v>
      </c>
      <c r="B39" s="58"/>
      <c r="C39" s="58"/>
      <c r="D39" s="149"/>
      <c r="E39" s="150"/>
      <c r="F39" s="151"/>
      <c r="G39" s="152">
        <f>CHOOSE(BA39+1,HSV+PSV,HSV+PSV+Mont,HSV+PSV+Dodavka+Mont,HSV,PSV,Mont,Dodavka,Mont+Dodavka,0)</f>
        <v>0</v>
      </c>
      <c r="H39" s="153"/>
      <c r="I39" s="154">
        <f>E39+F39*G39/100</f>
        <v>0</v>
      </c>
      <c r="BA39">
        <v>1</v>
      </c>
    </row>
    <row r="40" spans="1:53">
      <c r="A40" s="67" t="s">
        <v>326</v>
      </c>
      <c r="B40" s="58"/>
      <c r="C40" s="58"/>
      <c r="D40" s="149"/>
      <c r="E40" s="150"/>
      <c r="F40" s="151"/>
      <c r="G40" s="152">
        <f>CHOOSE(BA40+1,HSV+PSV,HSV+PSV+Mont,HSV+PSV+Dodavka+Mont,HSV,PSV,Mont,Dodavka,Mont+Dodavka,0)</f>
        <v>0</v>
      </c>
      <c r="H40" s="153"/>
      <c r="I40" s="154">
        <f>E40+F40*G40/100</f>
        <v>0</v>
      </c>
      <c r="BA40">
        <v>2</v>
      </c>
    </row>
    <row r="41" spans="1:53">
      <c r="A41" s="67" t="s">
        <v>327</v>
      </c>
      <c r="B41" s="58"/>
      <c r="C41" s="58"/>
      <c r="D41" s="149"/>
      <c r="E41" s="150"/>
      <c r="F41" s="151"/>
      <c r="G41" s="152">
        <f>CHOOSE(BA41+1,HSV+PSV,HSV+PSV+Mont,HSV+PSV+Dodavka+Mont,HSV,PSV,Mont,Dodavka,Mont+Dodavka,0)</f>
        <v>0</v>
      </c>
      <c r="H41" s="153"/>
      <c r="I41" s="154">
        <f>E41+F41*G41/100</f>
        <v>0</v>
      </c>
      <c r="BA41">
        <v>2</v>
      </c>
    </row>
    <row r="42" spans="1:53">
      <c r="A42" s="67" t="s">
        <v>328</v>
      </c>
      <c r="B42" s="58"/>
      <c r="C42" s="58"/>
      <c r="D42" s="149"/>
      <c r="E42" s="150"/>
      <c r="F42" s="151"/>
      <c r="G42" s="152">
        <f>CHOOSE(BA42+1,HSV+PSV,HSV+PSV+Mont,HSV+PSV+Dodavka+Mont,HSV,PSV,Mont,Dodavka,Mont+Dodavka,0)</f>
        <v>0</v>
      </c>
      <c r="H42" s="153"/>
      <c r="I42" s="154">
        <f>E42+F42*G42/100</f>
        <v>0</v>
      </c>
      <c r="BA42">
        <v>0</v>
      </c>
    </row>
    <row r="43" spans="1:53" ht="13.8" thickBot="1">
      <c r="A43" s="155"/>
      <c r="B43" s="156" t="s">
        <v>63</v>
      </c>
      <c r="C43" s="157"/>
      <c r="D43" s="158"/>
      <c r="E43" s="159"/>
      <c r="F43" s="160"/>
      <c r="G43" s="160"/>
      <c r="H43" s="161">
        <f>SUM(I34:I42)</f>
        <v>0</v>
      </c>
      <c r="I43" s="162"/>
    </row>
    <row r="45" spans="1:53">
      <c r="B45" s="141"/>
      <c r="F45" s="163"/>
      <c r="G45" s="164"/>
      <c r="H45" s="164"/>
      <c r="I45" s="165"/>
    </row>
    <row r="46" spans="1:53">
      <c r="F46" s="163"/>
      <c r="G46" s="164"/>
      <c r="H46" s="164"/>
      <c r="I46" s="165"/>
    </row>
    <row r="47" spans="1:53">
      <c r="F47" s="163"/>
      <c r="G47" s="164"/>
      <c r="H47" s="164"/>
      <c r="I47" s="165"/>
    </row>
    <row r="48" spans="1:53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  <row r="80" spans="6:9">
      <c r="F80" s="163"/>
      <c r="G80" s="164"/>
      <c r="H80" s="164"/>
      <c r="I80" s="165"/>
    </row>
    <row r="81" spans="6:9">
      <c r="F81" s="163"/>
      <c r="G81" s="164"/>
      <c r="H81" s="164"/>
      <c r="I81" s="165"/>
    </row>
    <row r="82" spans="6:9">
      <c r="F82" s="163"/>
      <c r="G82" s="164"/>
      <c r="H82" s="164"/>
      <c r="I82" s="165"/>
    </row>
    <row r="83" spans="6:9">
      <c r="F83" s="163"/>
      <c r="G83" s="164"/>
      <c r="H83" s="164"/>
      <c r="I83" s="165"/>
    </row>
    <row r="84" spans="6:9">
      <c r="F84" s="163"/>
      <c r="G84" s="164"/>
      <c r="H84" s="164"/>
      <c r="I84" s="165"/>
    </row>
    <row r="85" spans="6:9">
      <c r="F85" s="163"/>
      <c r="G85" s="164"/>
      <c r="H85" s="164"/>
      <c r="I85" s="165"/>
    </row>
    <row r="86" spans="6:9">
      <c r="F86" s="163"/>
      <c r="G86" s="164"/>
      <c r="H86" s="164"/>
      <c r="I86" s="165"/>
    </row>
    <row r="87" spans="6:9">
      <c r="F87" s="163"/>
      <c r="G87" s="164"/>
      <c r="H87" s="164"/>
      <c r="I87" s="165"/>
    </row>
    <row r="88" spans="6:9">
      <c r="F88" s="163"/>
      <c r="G88" s="164"/>
      <c r="H88" s="164"/>
      <c r="I88" s="165"/>
    </row>
    <row r="89" spans="6:9">
      <c r="F89" s="163"/>
      <c r="G89" s="164"/>
      <c r="H89" s="164"/>
      <c r="I89" s="165"/>
    </row>
    <row r="90" spans="6:9">
      <c r="F90" s="163"/>
      <c r="G90" s="164"/>
      <c r="H90" s="164"/>
      <c r="I90" s="165"/>
    </row>
    <row r="91" spans="6:9">
      <c r="F91" s="163"/>
      <c r="G91" s="164"/>
      <c r="H91" s="164"/>
      <c r="I91" s="165"/>
    </row>
    <row r="92" spans="6:9">
      <c r="F92" s="163"/>
      <c r="G92" s="164"/>
      <c r="H92" s="164"/>
      <c r="I92" s="165"/>
    </row>
    <row r="93" spans="6:9">
      <c r="F93" s="163"/>
      <c r="G93" s="164"/>
      <c r="H93" s="164"/>
      <c r="I93" s="165"/>
    </row>
    <row r="94" spans="6:9">
      <c r="F94" s="163"/>
      <c r="G94" s="164"/>
      <c r="H94" s="164"/>
      <c r="I94" s="165"/>
    </row>
  </sheetData>
  <mergeCells count="4">
    <mergeCell ref="A1:B1"/>
    <mergeCell ref="A2:B2"/>
    <mergeCell ref="G2:I2"/>
    <mergeCell ref="H43:I4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58"/>
  <sheetViews>
    <sheetView showGridLines="0" showZeros="0" zoomScaleNormal="100" workbookViewId="0">
      <selection activeCell="A185" sqref="A185:IV187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1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2021-05 Oprava místní komunikace u Věžeckého potoka</v>
      </c>
      <c r="D3" s="172"/>
      <c r="E3" s="173" t="s">
        <v>64</v>
      </c>
      <c r="F3" s="174" t="str">
        <f>Rekapitulace!H1</f>
        <v>1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SO01 Opěrná stěna</v>
      </c>
      <c r="D4" s="177"/>
      <c r="E4" s="178" t="str">
        <f>Rekapitulace!G2</f>
        <v>Výrobní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1.4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>
      <c r="A9" s="203"/>
      <c r="B9" s="205"/>
      <c r="C9" s="206" t="s">
        <v>87</v>
      </c>
      <c r="D9" s="207"/>
      <c r="E9" s="208">
        <v>1.4</v>
      </c>
      <c r="F9" s="209"/>
      <c r="G9" s="210"/>
      <c r="M9" s="204" t="s">
        <v>87</v>
      </c>
      <c r="O9" s="195"/>
    </row>
    <row r="10" spans="1:104">
      <c r="A10" s="196">
        <v>2</v>
      </c>
      <c r="B10" s="197" t="s">
        <v>88</v>
      </c>
      <c r="C10" s="198" t="s">
        <v>89</v>
      </c>
      <c r="D10" s="199" t="s">
        <v>86</v>
      </c>
      <c r="E10" s="200">
        <v>1.4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1</v>
      </c>
      <c r="CZ10" s="167">
        <v>0</v>
      </c>
    </row>
    <row r="11" spans="1:104">
      <c r="A11" s="203"/>
      <c r="B11" s="205"/>
      <c r="C11" s="206" t="s">
        <v>87</v>
      </c>
      <c r="D11" s="207"/>
      <c r="E11" s="208">
        <v>1.4</v>
      </c>
      <c r="F11" s="209"/>
      <c r="G11" s="210"/>
      <c r="M11" s="204" t="s">
        <v>87</v>
      </c>
      <c r="O11" s="195"/>
    </row>
    <row r="12" spans="1:104">
      <c r="A12" s="211"/>
      <c r="B12" s="212" t="s">
        <v>74</v>
      </c>
      <c r="C12" s="213" t="str">
        <f>CONCATENATE(B7," ",C7)</f>
        <v>11 Přípravné a přidružené práce</v>
      </c>
      <c r="D12" s="214"/>
      <c r="E12" s="215"/>
      <c r="F12" s="216"/>
      <c r="G12" s="217">
        <f>SUM(G7:G11)</f>
        <v>0</v>
      </c>
      <c r="O12" s="195">
        <v>4</v>
      </c>
      <c r="BA12" s="218">
        <f>SUM(BA7:BA11)</f>
        <v>0</v>
      </c>
      <c r="BB12" s="218">
        <f>SUM(BB7:BB11)</f>
        <v>0</v>
      </c>
      <c r="BC12" s="218">
        <f>SUM(BC7:BC11)</f>
        <v>0</v>
      </c>
      <c r="BD12" s="218">
        <f>SUM(BD7:BD11)</f>
        <v>0</v>
      </c>
      <c r="BE12" s="218">
        <f>SUM(BE7:BE11)</f>
        <v>0</v>
      </c>
    </row>
    <row r="13" spans="1:104">
      <c r="A13" s="188" t="s">
        <v>72</v>
      </c>
      <c r="B13" s="189" t="s">
        <v>90</v>
      </c>
      <c r="C13" s="190" t="s">
        <v>91</v>
      </c>
      <c r="D13" s="191"/>
      <c r="E13" s="192"/>
      <c r="F13" s="192"/>
      <c r="G13" s="193"/>
      <c r="H13" s="194"/>
      <c r="I13" s="194"/>
      <c r="O13" s="195">
        <v>1</v>
      </c>
    </row>
    <row r="14" spans="1:104">
      <c r="A14" s="196">
        <v>3</v>
      </c>
      <c r="B14" s="197" t="s">
        <v>92</v>
      </c>
      <c r="C14" s="198" t="s">
        <v>93</v>
      </c>
      <c r="D14" s="199" t="s">
        <v>94</v>
      </c>
      <c r="E14" s="200">
        <v>96.76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0</v>
      </c>
    </row>
    <row r="15" spans="1:104">
      <c r="A15" s="203"/>
      <c r="B15" s="205"/>
      <c r="C15" s="206" t="s">
        <v>95</v>
      </c>
      <c r="D15" s="207"/>
      <c r="E15" s="208">
        <v>96.76</v>
      </c>
      <c r="F15" s="209"/>
      <c r="G15" s="210"/>
      <c r="M15" s="204" t="s">
        <v>95</v>
      </c>
      <c r="O15" s="195"/>
    </row>
    <row r="16" spans="1:104">
      <c r="A16" s="196">
        <v>4</v>
      </c>
      <c r="B16" s="197" t="s">
        <v>96</v>
      </c>
      <c r="C16" s="198" t="s">
        <v>97</v>
      </c>
      <c r="D16" s="199" t="s">
        <v>94</v>
      </c>
      <c r="E16" s="200">
        <v>96.76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0</v>
      </c>
    </row>
    <row r="17" spans="1:104">
      <c r="A17" s="203"/>
      <c r="B17" s="205"/>
      <c r="C17" s="206" t="s">
        <v>98</v>
      </c>
      <c r="D17" s="207"/>
      <c r="E17" s="208">
        <v>96.76</v>
      </c>
      <c r="F17" s="209"/>
      <c r="G17" s="210"/>
      <c r="M17" s="204" t="s">
        <v>98</v>
      </c>
      <c r="O17" s="195"/>
    </row>
    <row r="18" spans="1:104">
      <c r="A18" s="211"/>
      <c r="B18" s="212" t="s">
        <v>74</v>
      </c>
      <c r="C18" s="213" t="str">
        <f>CONCATENATE(B13," ",C13)</f>
        <v>12 Odkopávky a prokopávky</v>
      </c>
      <c r="D18" s="214"/>
      <c r="E18" s="215"/>
      <c r="F18" s="216"/>
      <c r="G18" s="217">
        <f>SUM(G13:G17)</f>
        <v>0</v>
      </c>
      <c r="O18" s="195">
        <v>4</v>
      </c>
      <c r="BA18" s="218">
        <f>SUM(BA13:BA17)</f>
        <v>0</v>
      </c>
      <c r="BB18" s="218">
        <f>SUM(BB13:BB17)</f>
        <v>0</v>
      </c>
      <c r="BC18" s="218">
        <f>SUM(BC13:BC17)</f>
        <v>0</v>
      </c>
      <c r="BD18" s="218">
        <f>SUM(BD13:BD17)</f>
        <v>0</v>
      </c>
      <c r="BE18" s="218">
        <f>SUM(BE13:BE17)</f>
        <v>0</v>
      </c>
    </row>
    <row r="19" spans="1:104">
      <c r="A19" s="188" t="s">
        <v>72</v>
      </c>
      <c r="B19" s="189" t="s">
        <v>99</v>
      </c>
      <c r="C19" s="190" t="s">
        <v>100</v>
      </c>
      <c r="D19" s="191"/>
      <c r="E19" s="192"/>
      <c r="F19" s="192"/>
      <c r="G19" s="193"/>
      <c r="H19" s="194"/>
      <c r="I19" s="194"/>
      <c r="O19" s="195">
        <v>1</v>
      </c>
    </row>
    <row r="20" spans="1:104">
      <c r="A20" s="196">
        <v>5</v>
      </c>
      <c r="B20" s="197" t="s">
        <v>101</v>
      </c>
      <c r="C20" s="198" t="s">
        <v>102</v>
      </c>
      <c r="D20" s="199" t="s">
        <v>94</v>
      </c>
      <c r="E20" s="200">
        <v>22.717500000000001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0</v>
      </c>
    </row>
    <row r="21" spans="1:104">
      <c r="A21" s="203"/>
      <c r="B21" s="205"/>
      <c r="C21" s="206" t="s">
        <v>103</v>
      </c>
      <c r="D21" s="207"/>
      <c r="E21" s="208">
        <v>22.717500000000001</v>
      </c>
      <c r="F21" s="209"/>
      <c r="G21" s="210"/>
      <c r="M21" s="204" t="s">
        <v>103</v>
      </c>
      <c r="O21" s="195"/>
    </row>
    <row r="22" spans="1:104">
      <c r="A22" s="196">
        <v>6</v>
      </c>
      <c r="B22" s="197" t="s">
        <v>104</v>
      </c>
      <c r="C22" s="198" t="s">
        <v>105</v>
      </c>
      <c r="D22" s="199" t="s">
        <v>94</v>
      </c>
      <c r="E22" s="200">
        <v>22.717500000000001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0</v>
      </c>
    </row>
    <row r="23" spans="1:104">
      <c r="A23" s="203"/>
      <c r="B23" s="205"/>
      <c r="C23" s="206" t="s">
        <v>103</v>
      </c>
      <c r="D23" s="207"/>
      <c r="E23" s="208">
        <v>22.717500000000001</v>
      </c>
      <c r="F23" s="209"/>
      <c r="G23" s="210"/>
      <c r="M23" s="204" t="s">
        <v>103</v>
      </c>
      <c r="O23" s="195"/>
    </row>
    <row r="24" spans="1:104">
      <c r="A24" s="196">
        <v>7</v>
      </c>
      <c r="B24" s="197" t="s">
        <v>106</v>
      </c>
      <c r="C24" s="198" t="s">
        <v>107</v>
      </c>
      <c r="D24" s="199" t="s">
        <v>94</v>
      </c>
      <c r="E24" s="200">
        <v>1.1200000000000001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0</v>
      </c>
    </row>
    <row r="25" spans="1:104">
      <c r="A25" s="203"/>
      <c r="B25" s="205"/>
      <c r="C25" s="206" t="s">
        <v>108</v>
      </c>
      <c r="D25" s="207"/>
      <c r="E25" s="208">
        <v>1.1200000000000001</v>
      </c>
      <c r="F25" s="209"/>
      <c r="G25" s="210"/>
      <c r="M25" s="204" t="s">
        <v>108</v>
      </c>
      <c r="O25" s="195"/>
    </row>
    <row r="26" spans="1:104">
      <c r="A26" s="211"/>
      <c r="B26" s="212" t="s">
        <v>74</v>
      </c>
      <c r="C26" s="213" t="str">
        <f>CONCATENATE(B19," ",C19)</f>
        <v>13 Hloubené vykopávky</v>
      </c>
      <c r="D26" s="214"/>
      <c r="E26" s="215"/>
      <c r="F26" s="216"/>
      <c r="G26" s="217">
        <f>SUM(G19:G25)</f>
        <v>0</v>
      </c>
      <c r="O26" s="195">
        <v>4</v>
      </c>
      <c r="BA26" s="218">
        <f>SUM(BA19:BA25)</f>
        <v>0</v>
      </c>
      <c r="BB26" s="218">
        <f>SUM(BB19:BB25)</f>
        <v>0</v>
      </c>
      <c r="BC26" s="218">
        <f>SUM(BC19:BC25)</f>
        <v>0</v>
      </c>
      <c r="BD26" s="218">
        <f>SUM(BD19:BD25)</f>
        <v>0</v>
      </c>
      <c r="BE26" s="218">
        <f>SUM(BE19:BE25)</f>
        <v>0</v>
      </c>
    </row>
    <row r="27" spans="1:104">
      <c r="A27" s="188" t="s">
        <v>72</v>
      </c>
      <c r="B27" s="189" t="s">
        <v>109</v>
      </c>
      <c r="C27" s="190" t="s">
        <v>110</v>
      </c>
      <c r="D27" s="191"/>
      <c r="E27" s="192"/>
      <c r="F27" s="192"/>
      <c r="G27" s="193"/>
      <c r="H27" s="194"/>
      <c r="I27" s="194"/>
      <c r="O27" s="195">
        <v>1</v>
      </c>
    </row>
    <row r="28" spans="1:104">
      <c r="A28" s="196">
        <v>8</v>
      </c>
      <c r="B28" s="197" t="s">
        <v>111</v>
      </c>
      <c r="C28" s="198" t="s">
        <v>112</v>
      </c>
      <c r="D28" s="199" t="s">
        <v>94</v>
      </c>
      <c r="E28" s="200">
        <v>35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0</v>
      </c>
    </row>
    <row r="29" spans="1:104">
      <c r="A29" s="203"/>
      <c r="B29" s="205"/>
      <c r="C29" s="206" t="s">
        <v>113</v>
      </c>
      <c r="D29" s="207"/>
      <c r="E29" s="208">
        <v>35</v>
      </c>
      <c r="F29" s="209"/>
      <c r="G29" s="210"/>
      <c r="M29" s="204" t="s">
        <v>113</v>
      </c>
      <c r="O29" s="195"/>
    </row>
    <row r="30" spans="1:104">
      <c r="A30" s="196">
        <v>9</v>
      </c>
      <c r="B30" s="197" t="s">
        <v>114</v>
      </c>
      <c r="C30" s="198" t="s">
        <v>115</v>
      </c>
      <c r="D30" s="199" t="s">
        <v>94</v>
      </c>
      <c r="E30" s="200">
        <v>84.477500000000006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0</v>
      </c>
    </row>
    <row r="31" spans="1:104">
      <c r="A31" s="203"/>
      <c r="B31" s="205"/>
      <c r="C31" s="206" t="s">
        <v>116</v>
      </c>
      <c r="D31" s="207"/>
      <c r="E31" s="208">
        <v>61.76</v>
      </c>
      <c r="F31" s="209"/>
      <c r="G31" s="210"/>
      <c r="M31" s="204" t="s">
        <v>116</v>
      </c>
      <c r="O31" s="195"/>
    </row>
    <row r="32" spans="1:104">
      <c r="A32" s="203"/>
      <c r="B32" s="205"/>
      <c r="C32" s="206" t="s">
        <v>117</v>
      </c>
      <c r="D32" s="207"/>
      <c r="E32" s="208">
        <v>22.717500000000001</v>
      </c>
      <c r="F32" s="209"/>
      <c r="G32" s="210"/>
      <c r="M32" s="204" t="s">
        <v>117</v>
      </c>
      <c r="O32" s="195"/>
    </row>
    <row r="33" spans="1:104">
      <c r="A33" s="196">
        <v>10</v>
      </c>
      <c r="B33" s="197" t="s">
        <v>118</v>
      </c>
      <c r="C33" s="198" t="s">
        <v>119</v>
      </c>
      <c r="D33" s="199" t="s">
        <v>94</v>
      </c>
      <c r="E33" s="200">
        <v>56.577500000000001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0</v>
      </c>
    </row>
    <row r="34" spans="1:104">
      <c r="A34" s="203"/>
      <c r="B34" s="205"/>
      <c r="C34" s="206" t="s">
        <v>120</v>
      </c>
      <c r="D34" s="207"/>
      <c r="E34" s="208">
        <v>56.577500000000001</v>
      </c>
      <c r="F34" s="209"/>
      <c r="G34" s="210"/>
      <c r="M34" s="204" t="s">
        <v>120</v>
      </c>
      <c r="O34" s="195"/>
    </row>
    <row r="35" spans="1:104">
      <c r="A35" s="196">
        <v>11</v>
      </c>
      <c r="B35" s="197" t="s">
        <v>121</v>
      </c>
      <c r="C35" s="198" t="s">
        <v>122</v>
      </c>
      <c r="D35" s="199" t="s">
        <v>94</v>
      </c>
      <c r="E35" s="200">
        <v>35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1</v>
      </c>
      <c r="AC35" s="167">
        <v>1</v>
      </c>
      <c r="AZ35" s="167">
        <v>1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1</v>
      </c>
      <c r="CZ35" s="167">
        <v>0</v>
      </c>
    </row>
    <row r="36" spans="1:104">
      <c r="A36" s="203"/>
      <c r="B36" s="205"/>
      <c r="C36" s="206" t="s">
        <v>113</v>
      </c>
      <c r="D36" s="207"/>
      <c r="E36" s="208">
        <v>35</v>
      </c>
      <c r="F36" s="209"/>
      <c r="G36" s="210"/>
      <c r="M36" s="204" t="s">
        <v>113</v>
      </c>
      <c r="O36" s="195"/>
    </row>
    <row r="37" spans="1:104">
      <c r="A37" s="211"/>
      <c r="B37" s="212" t="s">
        <v>74</v>
      </c>
      <c r="C37" s="213" t="str">
        <f>CONCATENATE(B27," ",C27)</f>
        <v>16 Přemístění výkopku</v>
      </c>
      <c r="D37" s="214"/>
      <c r="E37" s="215"/>
      <c r="F37" s="216"/>
      <c r="G37" s="217">
        <f>SUM(G27:G36)</f>
        <v>0</v>
      </c>
      <c r="O37" s="195">
        <v>4</v>
      </c>
      <c r="BA37" s="218">
        <f>SUM(BA27:BA36)</f>
        <v>0</v>
      </c>
      <c r="BB37" s="218">
        <f>SUM(BB27:BB36)</f>
        <v>0</v>
      </c>
      <c r="BC37" s="218">
        <f>SUM(BC27:BC36)</f>
        <v>0</v>
      </c>
      <c r="BD37" s="218">
        <f>SUM(BD27:BD36)</f>
        <v>0</v>
      </c>
      <c r="BE37" s="218">
        <f>SUM(BE27:BE36)</f>
        <v>0</v>
      </c>
    </row>
    <row r="38" spans="1:104">
      <c r="A38" s="188" t="s">
        <v>72</v>
      </c>
      <c r="B38" s="189" t="s">
        <v>123</v>
      </c>
      <c r="C38" s="190" t="s">
        <v>124</v>
      </c>
      <c r="D38" s="191"/>
      <c r="E38" s="192"/>
      <c r="F38" s="192"/>
      <c r="G38" s="193"/>
      <c r="H38" s="194"/>
      <c r="I38" s="194"/>
      <c r="O38" s="195">
        <v>1</v>
      </c>
    </row>
    <row r="39" spans="1:104">
      <c r="A39" s="196">
        <v>12</v>
      </c>
      <c r="B39" s="197" t="s">
        <v>125</v>
      </c>
      <c r="C39" s="198" t="s">
        <v>126</v>
      </c>
      <c r="D39" s="199" t="s">
        <v>94</v>
      </c>
      <c r="E39" s="200">
        <v>33.085999999999999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1</v>
      </c>
      <c r="AC39" s="167">
        <v>1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1</v>
      </c>
      <c r="CZ39" s="167">
        <v>0</v>
      </c>
    </row>
    <row r="40" spans="1:104">
      <c r="A40" s="203"/>
      <c r="B40" s="205"/>
      <c r="C40" s="206" t="s">
        <v>127</v>
      </c>
      <c r="D40" s="207"/>
      <c r="E40" s="208">
        <v>33.085999999999999</v>
      </c>
      <c r="F40" s="209"/>
      <c r="G40" s="210"/>
      <c r="M40" s="204" t="s">
        <v>127</v>
      </c>
      <c r="O40" s="195"/>
    </row>
    <row r="41" spans="1:104" ht="20.399999999999999">
      <c r="A41" s="196">
        <v>13</v>
      </c>
      <c r="B41" s="197" t="s">
        <v>128</v>
      </c>
      <c r="C41" s="198" t="s">
        <v>129</v>
      </c>
      <c r="D41" s="199" t="s">
        <v>94</v>
      </c>
      <c r="E41" s="200">
        <v>0.55930000000000002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1</v>
      </c>
      <c r="AC41" s="167">
        <v>1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1</v>
      </c>
      <c r="CZ41" s="167">
        <v>1.7</v>
      </c>
    </row>
    <row r="42" spans="1:104">
      <c r="A42" s="203"/>
      <c r="B42" s="205"/>
      <c r="C42" s="206" t="s">
        <v>130</v>
      </c>
      <c r="D42" s="207"/>
      <c r="E42" s="208">
        <v>0.55930000000000002</v>
      </c>
      <c r="F42" s="209"/>
      <c r="G42" s="210"/>
      <c r="M42" s="204" t="s">
        <v>130</v>
      </c>
      <c r="O42" s="195"/>
    </row>
    <row r="43" spans="1:104">
      <c r="A43" s="196">
        <v>14</v>
      </c>
      <c r="B43" s="197" t="s">
        <v>131</v>
      </c>
      <c r="C43" s="198" t="s">
        <v>132</v>
      </c>
      <c r="D43" s="199" t="s">
        <v>94</v>
      </c>
      <c r="E43" s="200">
        <v>1.8640000000000001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1</v>
      </c>
      <c r="AC43" s="167">
        <v>1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1</v>
      </c>
      <c r="CZ43" s="167">
        <v>0</v>
      </c>
    </row>
    <row r="44" spans="1:104">
      <c r="A44" s="203"/>
      <c r="B44" s="205"/>
      <c r="C44" s="206" t="s">
        <v>133</v>
      </c>
      <c r="D44" s="207"/>
      <c r="E44" s="208">
        <v>1.8640000000000001</v>
      </c>
      <c r="F44" s="209"/>
      <c r="G44" s="210"/>
      <c r="M44" s="204" t="s">
        <v>133</v>
      </c>
      <c r="O44" s="195"/>
    </row>
    <row r="45" spans="1:104">
      <c r="A45" s="211"/>
      <c r="B45" s="212" t="s">
        <v>74</v>
      </c>
      <c r="C45" s="213" t="str">
        <f>CONCATENATE(B38," ",C38)</f>
        <v>17 Konstrukce ze zemin</v>
      </c>
      <c r="D45" s="214"/>
      <c r="E45" s="215"/>
      <c r="F45" s="216"/>
      <c r="G45" s="217">
        <f>SUM(G38:G44)</f>
        <v>0</v>
      </c>
      <c r="O45" s="195">
        <v>4</v>
      </c>
      <c r="BA45" s="218">
        <f>SUM(BA38:BA44)</f>
        <v>0</v>
      </c>
      <c r="BB45" s="218">
        <f>SUM(BB38:BB44)</f>
        <v>0</v>
      </c>
      <c r="BC45" s="218">
        <f>SUM(BC38:BC44)</f>
        <v>0</v>
      </c>
      <c r="BD45" s="218">
        <f>SUM(BD38:BD44)</f>
        <v>0</v>
      </c>
      <c r="BE45" s="218">
        <f>SUM(BE38:BE44)</f>
        <v>0</v>
      </c>
    </row>
    <row r="46" spans="1:104">
      <c r="A46" s="188" t="s">
        <v>72</v>
      </c>
      <c r="B46" s="189" t="s">
        <v>134</v>
      </c>
      <c r="C46" s="190" t="s">
        <v>135</v>
      </c>
      <c r="D46" s="191"/>
      <c r="E46" s="192"/>
      <c r="F46" s="192"/>
      <c r="G46" s="193"/>
      <c r="H46" s="194"/>
      <c r="I46" s="194"/>
      <c r="O46" s="195">
        <v>1</v>
      </c>
    </row>
    <row r="47" spans="1:104">
      <c r="A47" s="196">
        <v>15</v>
      </c>
      <c r="B47" s="197" t="s">
        <v>136</v>
      </c>
      <c r="C47" s="198" t="s">
        <v>137</v>
      </c>
      <c r="D47" s="199" t="s">
        <v>86</v>
      </c>
      <c r="E47" s="200">
        <v>28.32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1</v>
      </c>
      <c r="AC47" s="167">
        <v>1</v>
      </c>
      <c r="AZ47" s="167">
        <v>1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1</v>
      </c>
      <c r="CZ47" s="167">
        <v>0</v>
      </c>
    </row>
    <row r="48" spans="1:104">
      <c r="A48" s="203"/>
      <c r="B48" s="205"/>
      <c r="C48" s="206" t="s">
        <v>138</v>
      </c>
      <c r="D48" s="207"/>
      <c r="E48" s="208">
        <v>28.32</v>
      </c>
      <c r="F48" s="209"/>
      <c r="G48" s="210"/>
      <c r="M48" s="204" t="s">
        <v>138</v>
      </c>
      <c r="O48" s="195"/>
    </row>
    <row r="49" spans="1:104">
      <c r="A49" s="196">
        <v>16</v>
      </c>
      <c r="B49" s="197" t="s">
        <v>139</v>
      </c>
      <c r="C49" s="198" t="s">
        <v>140</v>
      </c>
      <c r="D49" s="199" t="s">
        <v>86</v>
      </c>
      <c r="E49" s="200">
        <v>9.44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1</v>
      </c>
      <c r="AC49" s="167">
        <v>1</v>
      </c>
      <c r="AZ49" s="167">
        <v>1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1</v>
      </c>
      <c r="CZ49" s="167">
        <v>0</v>
      </c>
    </row>
    <row r="50" spans="1:104">
      <c r="A50" s="203"/>
      <c r="B50" s="205"/>
      <c r="C50" s="206" t="s">
        <v>141</v>
      </c>
      <c r="D50" s="207"/>
      <c r="E50" s="208">
        <v>9.44</v>
      </c>
      <c r="F50" s="209"/>
      <c r="G50" s="210"/>
      <c r="M50" s="204" t="s">
        <v>141</v>
      </c>
      <c r="O50" s="195"/>
    </row>
    <row r="51" spans="1:104">
      <c r="A51" s="196">
        <v>17</v>
      </c>
      <c r="B51" s="197" t="s">
        <v>142</v>
      </c>
      <c r="C51" s="198" t="s">
        <v>143</v>
      </c>
      <c r="D51" s="199" t="s">
        <v>86</v>
      </c>
      <c r="E51" s="200">
        <v>30.68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1</v>
      </c>
      <c r="AC51" s="167">
        <v>1</v>
      </c>
      <c r="AZ51" s="167">
        <v>1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1</v>
      </c>
      <c r="CZ51" s="167">
        <v>0</v>
      </c>
    </row>
    <row r="52" spans="1:104">
      <c r="A52" s="203"/>
      <c r="B52" s="205"/>
      <c r="C52" s="206" t="s">
        <v>144</v>
      </c>
      <c r="D52" s="207"/>
      <c r="E52" s="208">
        <v>30.68</v>
      </c>
      <c r="F52" s="209"/>
      <c r="G52" s="210"/>
      <c r="M52" s="204" t="s">
        <v>144</v>
      </c>
      <c r="O52" s="195"/>
    </row>
    <row r="53" spans="1:104">
      <c r="A53" s="196">
        <v>18</v>
      </c>
      <c r="B53" s="197" t="s">
        <v>145</v>
      </c>
      <c r="C53" s="198" t="s">
        <v>146</v>
      </c>
      <c r="D53" s="199" t="s">
        <v>86</v>
      </c>
      <c r="E53" s="200">
        <v>37.76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1</v>
      </c>
      <c r="AC53" s="167">
        <v>1</v>
      </c>
      <c r="AZ53" s="167">
        <v>1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1</v>
      </c>
      <c r="CZ53" s="167">
        <v>0</v>
      </c>
    </row>
    <row r="54" spans="1:104">
      <c r="A54" s="203"/>
      <c r="B54" s="205"/>
      <c r="C54" s="206" t="s">
        <v>147</v>
      </c>
      <c r="D54" s="207"/>
      <c r="E54" s="208">
        <v>37.76</v>
      </c>
      <c r="F54" s="209"/>
      <c r="G54" s="210"/>
      <c r="M54" s="204" t="s">
        <v>147</v>
      </c>
      <c r="O54" s="195"/>
    </row>
    <row r="55" spans="1:104">
      <c r="A55" s="196">
        <v>19</v>
      </c>
      <c r="B55" s="197" t="s">
        <v>148</v>
      </c>
      <c r="C55" s="198" t="s">
        <v>149</v>
      </c>
      <c r="D55" s="199" t="s">
        <v>86</v>
      </c>
      <c r="E55" s="200">
        <v>9.44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1</v>
      </c>
      <c r="AC55" s="167">
        <v>1</v>
      </c>
      <c r="AZ55" s="167">
        <v>1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1</v>
      </c>
      <c r="CZ55" s="167">
        <v>0</v>
      </c>
    </row>
    <row r="56" spans="1:104">
      <c r="A56" s="203"/>
      <c r="B56" s="205"/>
      <c r="C56" s="206" t="s">
        <v>141</v>
      </c>
      <c r="D56" s="207"/>
      <c r="E56" s="208">
        <v>9.44</v>
      </c>
      <c r="F56" s="209"/>
      <c r="G56" s="210"/>
      <c r="M56" s="204" t="s">
        <v>141</v>
      </c>
      <c r="O56" s="195"/>
    </row>
    <row r="57" spans="1:104">
      <c r="A57" s="196">
        <v>20</v>
      </c>
      <c r="B57" s="197" t="s">
        <v>150</v>
      </c>
      <c r="C57" s="198" t="s">
        <v>151</v>
      </c>
      <c r="D57" s="199" t="s">
        <v>86</v>
      </c>
      <c r="E57" s="200">
        <v>28.32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1</v>
      </c>
      <c r="AC57" s="167">
        <v>1</v>
      </c>
      <c r="AZ57" s="167">
        <v>1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1</v>
      </c>
      <c r="CZ57" s="167">
        <v>0</v>
      </c>
    </row>
    <row r="58" spans="1:104">
      <c r="A58" s="203"/>
      <c r="B58" s="205"/>
      <c r="C58" s="206" t="s">
        <v>152</v>
      </c>
      <c r="D58" s="207"/>
      <c r="E58" s="208">
        <v>28.32</v>
      </c>
      <c r="F58" s="209"/>
      <c r="G58" s="210"/>
      <c r="M58" s="204" t="s">
        <v>152</v>
      </c>
      <c r="O58" s="195"/>
    </row>
    <row r="59" spans="1:104">
      <c r="A59" s="196">
        <v>21</v>
      </c>
      <c r="B59" s="197" t="s">
        <v>153</v>
      </c>
      <c r="C59" s="198" t="s">
        <v>154</v>
      </c>
      <c r="D59" s="199" t="s">
        <v>155</v>
      </c>
      <c r="E59" s="200">
        <v>2</v>
      </c>
      <c r="F59" s="200">
        <v>0</v>
      </c>
      <c r="G59" s="201">
        <f>E59*F59</f>
        <v>0</v>
      </c>
      <c r="O59" s="195">
        <v>2</v>
      </c>
      <c r="AA59" s="167">
        <v>3</v>
      </c>
      <c r="AB59" s="167">
        <v>1</v>
      </c>
      <c r="AC59" s="167">
        <v>572471</v>
      </c>
      <c r="AZ59" s="167">
        <v>1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3</v>
      </c>
      <c r="CB59" s="202">
        <v>1</v>
      </c>
      <c r="CZ59" s="167">
        <v>1E-3</v>
      </c>
    </row>
    <row r="60" spans="1:104">
      <c r="A60" s="203"/>
      <c r="B60" s="205"/>
      <c r="C60" s="206" t="s">
        <v>156</v>
      </c>
      <c r="D60" s="207"/>
      <c r="E60" s="208">
        <v>2</v>
      </c>
      <c r="F60" s="209"/>
      <c r="G60" s="210"/>
      <c r="M60" s="204">
        <v>2</v>
      </c>
      <c r="O60" s="195"/>
    </row>
    <row r="61" spans="1:104">
      <c r="A61" s="211"/>
      <c r="B61" s="212" t="s">
        <v>74</v>
      </c>
      <c r="C61" s="213" t="str">
        <f>CONCATENATE(B46," ",C46)</f>
        <v>18 Povrchové úpravy terénu</v>
      </c>
      <c r="D61" s="214"/>
      <c r="E61" s="215"/>
      <c r="F61" s="216"/>
      <c r="G61" s="217">
        <f>SUM(G46:G60)</f>
        <v>0</v>
      </c>
      <c r="O61" s="195">
        <v>4</v>
      </c>
      <c r="BA61" s="218">
        <f>SUM(BA46:BA60)</f>
        <v>0</v>
      </c>
      <c r="BB61" s="218">
        <f>SUM(BB46:BB60)</f>
        <v>0</v>
      </c>
      <c r="BC61" s="218">
        <f>SUM(BC46:BC60)</f>
        <v>0</v>
      </c>
      <c r="BD61" s="218">
        <f>SUM(BD46:BD60)</f>
        <v>0</v>
      </c>
      <c r="BE61" s="218">
        <f>SUM(BE46:BE60)</f>
        <v>0</v>
      </c>
    </row>
    <row r="62" spans="1:104">
      <c r="A62" s="188" t="s">
        <v>72</v>
      </c>
      <c r="B62" s="189" t="s">
        <v>157</v>
      </c>
      <c r="C62" s="190" t="s">
        <v>158</v>
      </c>
      <c r="D62" s="191"/>
      <c r="E62" s="192"/>
      <c r="F62" s="192"/>
      <c r="G62" s="193"/>
      <c r="H62" s="194"/>
      <c r="I62" s="194"/>
      <c r="O62" s="195">
        <v>1</v>
      </c>
    </row>
    <row r="63" spans="1:104">
      <c r="A63" s="196">
        <v>22</v>
      </c>
      <c r="B63" s="197" t="s">
        <v>159</v>
      </c>
      <c r="C63" s="198" t="s">
        <v>160</v>
      </c>
      <c r="D63" s="199" t="s">
        <v>161</v>
      </c>
      <c r="E63" s="200">
        <v>23.6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1</v>
      </c>
      <c r="AC63" s="167">
        <v>1</v>
      </c>
      <c r="AZ63" s="167">
        <v>1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1</v>
      </c>
      <c r="CZ63" s="167">
        <v>0</v>
      </c>
    </row>
    <row r="64" spans="1:104">
      <c r="A64" s="203"/>
      <c r="B64" s="205"/>
      <c r="C64" s="206" t="s">
        <v>162</v>
      </c>
      <c r="D64" s="207"/>
      <c r="E64" s="208">
        <v>23.6</v>
      </c>
      <c r="F64" s="209"/>
      <c r="G64" s="210"/>
      <c r="M64" s="204" t="s">
        <v>162</v>
      </c>
      <c r="O64" s="195"/>
    </row>
    <row r="65" spans="1:104">
      <c r="A65" s="196">
        <v>23</v>
      </c>
      <c r="B65" s="197" t="s">
        <v>163</v>
      </c>
      <c r="C65" s="198" t="s">
        <v>164</v>
      </c>
      <c r="D65" s="199" t="s">
        <v>161</v>
      </c>
      <c r="E65" s="200">
        <v>23.6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1</v>
      </c>
      <c r="AC65" s="167">
        <v>1</v>
      </c>
      <c r="AZ65" s="167">
        <v>1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1</v>
      </c>
      <c r="CZ65" s="167">
        <v>0.22106999999999999</v>
      </c>
    </row>
    <row r="66" spans="1:104">
      <c r="A66" s="203"/>
      <c r="B66" s="205"/>
      <c r="C66" s="206" t="s">
        <v>162</v>
      </c>
      <c r="D66" s="207"/>
      <c r="E66" s="208">
        <v>23.6</v>
      </c>
      <c r="F66" s="209"/>
      <c r="G66" s="210"/>
      <c r="M66" s="204" t="s">
        <v>162</v>
      </c>
      <c r="O66" s="195"/>
    </row>
    <row r="67" spans="1:104">
      <c r="A67" s="196">
        <v>24</v>
      </c>
      <c r="B67" s="197" t="s">
        <v>165</v>
      </c>
      <c r="C67" s="198" t="s">
        <v>166</v>
      </c>
      <c r="D67" s="199" t="s">
        <v>86</v>
      </c>
      <c r="E67" s="200">
        <v>23.6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1</v>
      </c>
      <c r="AC67" s="167">
        <v>1</v>
      </c>
      <c r="AZ67" s="167">
        <v>1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1</v>
      </c>
      <c r="CZ67" s="167">
        <v>1.8000000000000001E-4</v>
      </c>
    </row>
    <row r="68" spans="1:104">
      <c r="A68" s="203"/>
      <c r="B68" s="205"/>
      <c r="C68" s="206" t="s">
        <v>162</v>
      </c>
      <c r="D68" s="207"/>
      <c r="E68" s="208">
        <v>23.6</v>
      </c>
      <c r="F68" s="209"/>
      <c r="G68" s="210"/>
      <c r="M68" s="204" t="s">
        <v>162</v>
      </c>
      <c r="O68" s="195"/>
    </row>
    <row r="69" spans="1:104">
      <c r="A69" s="196">
        <v>25</v>
      </c>
      <c r="B69" s="197" t="s">
        <v>167</v>
      </c>
      <c r="C69" s="198" t="s">
        <v>168</v>
      </c>
      <c r="D69" s="199" t="s">
        <v>169</v>
      </c>
      <c r="E69" s="200">
        <v>3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80</v>
      </c>
      <c r="AZ69" s="167">
        <v>1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>
      <c r="A70" s="203"/>
      <c r="B70" s="205"/>
      <c r="C70" s="206" t="s">
        <v>170</v>
      </c>
      <c r="D70" s="207"/>
      <c r="E70" s="208">
        <v>3</v>
      </c>
      <c r="F70" s="209"/>
      <c r="G70" s="210"/>
      <c r="M70" s="204">
        <v>3</v>
      </c>
      <c r="O70" s="195"/>
    </row>
    <row r="71" spans="1:104">
      <c r="A71" s="196">
        <v>26</v>
      </c>
      <c r="B71" s="197" t="s">
        <v>171</v>
      </c>
      <c r="C71" s="198" t="s">
        <v>172</v>
      </c>
      <c r="D71" s="199" t="s">
        <v>161</v>
      </c>
      <c r="E71" s="200">
        <v>27.5</v>
      </c>
      <c r="F71" s="200">
        <v>0</v>
      </c>
      <c r="G71" s="201">
        <f>E71*F71</f>
        <v>0</v>
      </c>
      <c r="O71" s="195">
        <v>2</v>
      </c>
      <c r="AA71" s="167">
        <v>3</v>
      </c>
      <c r="AB71" s="167">
        <v>1</v>
      </c>
      <c r="AC71" s="167">
        <v>28611233</v>
      </c>
      <c r="AZ71" s="167">
        <v>1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3</v>
      </c>
      <c r="CB71" s="202">
        <v>1</v>
      </c>
      <c r="CZ71" s="167">
        <v>4.8000000000000001E-4</v>
      </c>
    </row>
    <row r="72" spans="1:104">
      <c r="A72" s="203"/>
      <c r="B72" s="205"/>
      <c r="C72" s="206" t="s">
        <v>173</v>
      </c>
      <c r="D72" s="207"/>
      <c r="E72" s="208">
        <v>27.5</v>
      </c>
      <c r="F72" s="209"/>
      <c r="G72" s="210"/>
      <c r="M72" s="204" t="s">
        <v>173</v>
      </c>
      <c r="O72" s="195"/>
    </row>
    <row r="73" spans="1:104">
      <c r="A73" s="196">
        <v>27</v>
      </c>
      <c r="B73" s="197" t="s">
        <v>174</v>
      </c>
      <c r="C73" s="198" t="s">
        <v>175</v>
      </c>
      <c r="D73" s="199" t="s">
        <v>86</v>
      </c>
      <c r="E73" s="200">
        <v>28.32</v>
      </c>
      <c r="F73" s="200">
        <v>0</v>
      </c>
      <c r="G73" s="201">
        <f>E73*F73</f>
        <v>0</v>
      </c>
      <c r="O73" s="195">
        <v>2</v>
      </c>
      <c r="AA73" s="167">
        <v>3</v>
      </c>
      <c r="AB73" s="167">
        <v>1</v>
      </c>
      <c r="AC73" s="167">
        <v>69366202</v>
      </c>
      <c r="AZ73" s="167">
        <v>1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3</v>
      </c>
      <c r="CB73" s="202">
        <v>1</v>
      </c>
      <c r="CZ73" s="167">
        <v>2.9999999999999997E-4</v>
      </c>
    </row>
    <row r="74" spans="1:104">
      <c r="A74" s="203"/>
      <c r="B74" s="205"/>
      <c r="C74" s="206" t="s">
        <v>138</v>
      </c>
      <c r="D74" s="207"/>
      <c r="E74" s="208">
        <v>28.32</v>
      </c>
      <c r="F74" s="209"/>
      <c r="G74" s="210"/>
      <c r="M74" s="204" t="s">
        <v>138</v>
      </c>
      <c r="O74" s="195"/>
    </row>
    <row r="75" spans="1:104">
      <c r="A75" s="211"/>
      <c r="B75" s="212" t="s">
        <v>74</v>
      </c>
      <c r="C75" s="213" t="str">
        <f>CONCATENATE(B62," ",C62)</f>
        <v>21 Úprava podloží a základ.spáry</v>
      </c>
      <c r="D75" s="214"/>
      <c r="E75" s="215"/>
      <c r="F75" s="216"/>
      <c r="G75" s="217">
        <f>SUM(G62:G74)</f>
        <v>0</v>
      </c>
      <c r="O75" s="195">
        <v>4</v>
      </c>
      <c r="BA75" s="218">
        <f>SUM(BA62:BA74)</f>
        <v>0</v>
      </c>
      <c r="BB75" s="218">
        <f>SUM(BB62:BB74)</f>
        <v>0</v>
      </c>
      <c r="BC75" s="218">
        <f>SUM(BC62:BC74)</f>
        <v>0</v>
      </c>
      <c r="BD75" s="218">
        <f>SUM(BD62:BD74)</f>
        <v>0</v>
      </c>
      <c r="BE75" s="218">
        <f>SUM(BE62:BE74)</f>
        <v>0</v>
      </c>
    </row>
    <row r="76" spans="1:104">
      <c r="A76" s="188" t="s">
        <v>72</v>
      </c>
      <c r="B76" s="189" t="s">
        <v>176</v>
      </c>
      <c r="C76" s="190" t="s">
        <v>177</v>
      </c>
      <c r="D76" s="191"/>
      <c r="E76" s="192"/>
      <c r="F76" s="192"/>
      <c r="G76" s="193"/>
      <c r="H76" s="194"/>
      <c r="I76" s="194"/>
      <c r="O76" s="195">
        <v>1</v>
      </c>
    </row>
    <row r="77" spans="1:104">
      <c r="A77" s="196">
        <v>28</v>
      </c>
      <c r="B77" s="197" t="s">
        <v>178</v>
      </c>
      <c r="C77" s="198" t="s">
        <v>179</v>
      </c>
      <c r="D77" s="199" t="s">
        <v>94</v>
      </c>
      <c r="E77" s="200">
        <v>3.0289999999999999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1</v>
      </c>
      <c r="AC77" s="167">
        <v>1</v>
      </c>
      <c r="AZ77" s="167">
        <v>1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1</v>
      </c>
      <c r="CZ77" s="167">
        <v>1.93971</v>
      </c>
    </row>
    <row r="78" spans="1:104">
      <c r="A78" s="203"/>
      <c r="B78" s="205"/>
      <c r="C78" s="206" t="s">
        <v>180</v>
      </c>
      <c r="D78" s="207"/>
      <c r="E78" s="208">
        <v>3.0289999999999999</v>
      </c>
      <c r="F78" s="209"/>
      <c r="G78" s="210"/>
      <c r="M78" s="204" t="s">
        <v>180</v>
      </c>
      <c r="O78" s="195"/>
    </row>
    <row r="79" spans="1:104">
      <c r="A79" s="196">
        <v>29</v>
      </c>
      <c r="B79" s="197" t="s">
        <v>181</v>
      </c>
      <c r="C79" s="198" t="s">
        <v>182</v>
      </c>
      <c r="D79" s="199" t="s">
        <v>94</v>
      </c>
      <c r="E79" s="200">
        <v>3.0289999999999999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1</v>
      </c>
      <c r="AC79" s="167">
        <v>1</v>
      </c>
      <c r="AZ79" s="167">
        <v>1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1</v>
      </c>
      <c r="CZ79" s="167">
        <v>2.5249999999999999</v>
      </c>
    </row>
    <row r="80" spans="1:104">
      <c r="A80" s="203"/>
      <c r="B80" s="205"/>
      <c r="C80" s="206" t="s">
        <v>183</v>
      </c>
      <c r="D80" s="207"/>
      <c r="E80" s="208">
        <v>3.0289999999999999</v>
      </c>
      <c r="F80" s="209"/>
      <c r="G80" s="210"/>
      <c r="M80" s="204" t="s">
        <v>183</v>
      </c>
      <c r="O80" s="195"/>
    </row>
    <row r="81" spans="1:104">
      <c r="A81" s="196">
        <v>30</v>
      </c>
      <c r="B81" s="197" t="s">
        <v>184</v>
      </c>
      <c r="C81" s="198" t="s">
        <v>185</v>
      </c>
      <c r="D81" s="199" t="s">
        <v>169</v>
      </c>
      <c r="E81" s="200">
        <v>1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1</v>
      </c>
      <c r="AC81" s="167">
        <v>1</v>
      </c>
      <c r="AZ81" s="167">
        <v>1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1</v>
      </c>
      <c r="CZ81" s="167">
        <v>3.47E-3</v>
      </c>
    </row>
    <row r="82" spans="1:104">
      <c r="A82" s="203"/>
      <c r="B82" s="205"/>
      <c r="C82" s="206" t="s">
        <v>186</v>
      </c>
      <c r="D82" s="207"/>
      <c r="E82" s="208">
        <v>1</v>
      </c>
      <c r="F82" s="209"/>
      <c r="G82" s="210"/>
      <c r="M82" s="204" t="s">
        <v>186</v>
      </c>
      <c r="O82" s="195"/>
    </row>
    <row r="83" spans="1:104">
      <c r="A83" s="196">
        <v>31</v>
      </c>
      <c r="B83" s="197" t="s">
        <v>187</v>
      </c>
      <c r="C83" s="198" t="s">
        <v>188</v>
      </c>
      <c r="D83" s="199" t="s">
        <v>169</v>
      </c>
      <c r="E83" s="200">
        <v>0.5</v>
      </c>
      <c r="F83" s="200">
        <v>0</v>
      </c>
      <c r="G83" s="201">
        <f>E83*F83</f>
        <v>0</v>
      </c>
      <c r="O83" s="195">
        <v>2</v>
      </c>
      <c r="AA83" s="167">
        <v>3</v>
      </c>
      <c r="AB83" s="167">
        <v>1</v>
      </c>
      <c r="AC83" s="167" t="s">
        <v>187</v>
      </c>
      <c r="AZ83" s="167">
        <v>1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3</v>
      </c>
      <c r="CB83" s="202">
        <v>1</v>
      </c>
      <c r="CZ83" s="167">
        <v>7.0000000000000001E-3</v>
      </c>
    </row>
    <row r="84" spans="1:104">
      <c r="A84" s="203"/>
      <c r="B84" s="205"/>
      <c r="C84" s="206" t="s">
        <v>189</v>
      </c>
      <c r="D84" s="207"/>
      <c r="E84" s="208">
        <v>0.5</v>
      </c>
      <c r="F84" s="209"/>
      <c r="G84" s="210"/>
      <c r="M84" s="204" t="s">
        <v>189</v>
      </c>
      <c r="O84" s="195"/>
    </row>
    <row r="85" spans="1:104">
      <c r="A85" s="211"/>
      <c r="B85" s="212" t="s">
        <v>74</v>
      </c>
      <c r="C85" s="213" t="str">
        <f>CONCATENATE(B76," ",C76)</f>
        <v>27 Základy</v>
      </c>
      <c r="D85" s="214"/>
      <c r="E85" s="215"/>
      <c r="F85" s="216"/>
      <c r="G85" s="217">
        <f>SUM(G76:G84)</f>
        <v>0</v>
      </c>
      <c r="O85" s="195">
        <v>4</v>
      </c>
      <c r="BA85" s="218">
        <f>SUM(BA76:BA84)</f>
        <v>0</v>
      </c>
      <c r="BB85" s="218">
        <f>SUM(BB76:BB84)</f>
        <v>0</v>
      </c>
      <c r="BC85" s="218">
        <f>SUM(BC76:BC84)</f>
        <v>0</v>
      </c>
      <c r="BD85" s="218">
        <f>SUM(BD76:BD84)</f>
        <v>0</v>
      </c>
      <c r="BE85" s="218">
        <f>SUM(BE76:BE84)</f>
        <v>0</v>
      </c>
    </row>
    <row r="86" spans="1:104">
      <c r="A86" s="188" t="s">
        <v>72</v>
      </c>
      <c r="B86" s="189" t="s">
        <v>190</v>
      </c>
      <c r="C86" s="190" t="s">
        <v>191</v>
      </c>
      <c r="D86" s="191"/>
      <c r="E86" s="192"/>
      <c r="F86" s="192"/>
      <c r="G86" s="193"/>
      <c r="H86" s="194"/>
      <c r="I86" s="194"/>
      <c r="O86" s="195">
        <v>1</v>
      </c>
    </row>
    <row r="87" spans="1:104">
      <c r="A87" s="196">
        <v>32</v>
      </c>
      <c r="B87" s="197" t="s">
        <v>192</v>
      </c>
      <c r="C87" s="198" t="s">
        <v>193</v>
      </c>
      <c r="D87" s="199" t="s">
        <v>94</v>
      </c>
      <c r="E87" s="200">
        <v>0.82020000000000004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1</v>
      </c>
      <c r="AC87" s="167">
        <v>1</v>
      </c>
      <c r="AZ87" s="167">
        <v>1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1</v>
      </c>
      <c r="CZ87" s="167">
        <v>2.54278</v>
      </c>
    </row>
    <row r="88" spans="1:104">
      <c r="A88" s="203"/>
      <c r="B88" s="205"/>
      <c r="C88" s="206" t="s">
        <v>194</v>
      </c>
      <c r="D88" s="207"/>
      <c r="E88" s="208">
        <v>0.82020000000000004</v>
      </c>
      <c r="F88" s="209"/>
      <c r="G88" s="210"/>
      <c r="M88" s="204" t="s">
        <v>194</v>
      </c>
      <c r="O88" s="195"/>
    </row>
    <row r="89" spans="1:104">
      <c r="A89" s="196">
        <v>33</v>
      </c>
      <c r="B89" s="197" t="s">
        <v>195</v>
      </c>
      <c r="C89" s="198" t="s">
        <v>196</v>
      </c>
      <c r="D89" s="199" t="s">
        <v>86</v>
      </c>
      <c r="E89" s="200">
        <v>7.9219999999999997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1</v>
      </c>
      <c r="AC89" s="167">
        <v>1</v>
      </c>
      <c r="AZ89" s="167">
        <v>1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1</v>
      </c>
      <c r="CZ89" s="167">
        <v>1.5630000000000002E-2</v>
      </c>
    </row>
    <row r="90" spans="1:104">
      <c r="A90" s="203"/>
      <c r="B90" s="205"/>
      <c r="C90" s="206" t="s">
        <v>197</v>
      </c>
      <c r="D90" s="207"/>
      <c r="E90" s="208">
        <v>7.9219999999999997</v>
      </c>
      <c r="F90" s="209"/>
      <c r="G90" s="210"/>
      <c r="M90" s="204" t="s">
        <v>197</v>
      </c>
      <c r="O90" s="195"/>
    </row>
    <row r="91" spans="1:104">
      <c r="A91" s="196">
        <v>34</v>
      </c>
      <c r="B91" s="197" t="s">
        <v>198</v>
      </c>
      <c r="C91" s="198" t="s">
        <v>199</v>
      </c>
      <c r="D91" s="199" t="s">
        <v>86</v>
      </c>
      <c r="E91" s="200">
        <v>7.9219999999999997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1</v>
      </c>
      <c r="AC91" s="167">
        <v>1</v>
      </c>
      <c r="AZ91" s="167">
        <v>1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1</v>
      </c>
      <c r="CZ91" s="167">
        <v>0</v>
      </c>
    </row>
    <row r="92" spans="1:104">
      <c r="A92" s="203"/>
      <c r="B92" s="205"/>
      <c r="C92" s="206" t="s">
        <v>197</v>
      </c>
      <c r="D92" s="207"/>
      <c r="E92" s="208">
        <v>7.9219999999999997</v>
      </c>
      <c r="F92" s="209"/>
      <c r="G92" s="210"/>
      <c r="M92" s="204" t="s">
        <v>197</v>
      </c>
      <c r="O92" s="195"/>
    </row>
    <row r="93" spans="1:104">
      <c r="A93" s="196">
        <v>35</v>
      </c>
      <c r="B93" s="197" t="s">
        <v>200</v>
      </c>
      <c r="C93" s="198" t="s">
        <v>201</v>
      </c>
      <c r="D93" s="199" t="s">
        <v>202</v>
      </c>
      <c r="E93" s="200">
        <v>6.3200000000000006E-2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1</v>
      </c>
      <c r="AC93" s="167">
        <v>1</v>
      </c>
      <c r="AZ93" s="167">
        <v>1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1</v>
      </c>
      <c r="CZ93" s="167">
        <v>1.01292</v>
      </c>
    </row>
    <row r="94" spans="1:104">
      <c r="A94" s="203"/>
      <c r="B94" s="205"/>
      <c r="C94" s="206" t="s">
        <v>203</v>
      </c>
      <c r="D94" s="207"/>
      <c r="E94" s="208">
        <v>6.3200000000000006E-2</v>
      </c>
      <c r="F94" s="209"/>
      <c r="G94" s="210"/>
      <c r="M94" s="204" t="s">
        <v>203</v>
      </c>
      <c r="O94" s="195"/>
    </row>
    <row r="95" spans="1:104">
      <c r="A95" s="211"/>
      <c r="B95" s="212" t="s">
        <v>74</v>
      </c>
      <c r="C95" s="213" t="str">
        <f>CONCATENATE(B86," ",C86)</f>
        <v>31 Zdi podpěrné a volné</v>
      </c>
      <c r="D95" s="214"/>
      <c r="E95" s="215"/>
      <c r="F95" s="216"/>
      <c r="G95" s="217">
        <f>SUM(G86:G94)</f>
        <v>0</v>
      </c>
      <c r="O95" s="195">
        <v>4</v>
      </c>
      <c r="BA95" s="218">
        <f>SUM(BA86:BA94)</f>
        <v>0</v>
      </c>
      <c r="BB95" s="218">
        <f>SUM(BB86:BB94)</f>
        <v>0</v>
      </c>
      <c r="BC95" s="218">
        <f>SUM(BC86:BC94)</f>
        <v>0</v>
      </c>
      <c r="BD95" s="218">
        <f>SUM(BD86:BD94)</f>
        <v>0</v>
      </c>
      <c r="BE95" s="218">
        <f>SUM(BE86:BE94)</f>
        <v>0</v>
      </c>
    </row>
    <row r="96" spans="1:104">
      <c r="A96" s="188" t="s">
        <v>72</v>
      </c>
      <c r="B96" s="189" t="s">
        <v>204</v>
      </c>
      <c r="C96" s="190" t="s">
        <v>205</v>
      </c>
      <c r="D96" s="191"/>
      <c r="E96" s="192"/>
      <c r="F96" s="192"/>
      <c r="G96" s="193"/>
      <c r="H96" s="194"/>
      <c r="I96" s="194"/>
      <c r="O96" s="195">
        <v>1</v>
      </c>
    </row>
    <row r="97" spans="1:104">
      <c r="A97" s="196">
        <v>36</v>
      </c>
      <c r="B97" s="197" t="s">
        <v>206</v>
      </c>
      <c r="C97" s="198" t="s">
        <v>207</v>
      </c>
      <c r="D97" s="199" t="s">
        <v>86</v>
      </c>
      <c r="E97" s="200">
        <v>113.82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1</v>
      </c>
      <c r="AC97" s="167">
        <v>1</v>
      </c>
      <c r="AZ97" s="167">
        <v>1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202">
        <v>1</v>
      </c>
      <c r="CB97" s="202">
        <v>1</v>
      </c>
      <c r="CZ97" s="167">
        <v>3.8240000000000003E-2</v>
      </c>
    </row>
    <row r="98" spans="1:104">
      <c r="A98" s="203"/>
      <c r="B98" s="205"/>
      <c r="C98" s="206" t="s">
        <v>208</v>
      </c>
      <c r="D98" s="207"/>
      <c r="E98" s="208">
        <v>19.440000000000001</v>
      </c>
      <c r="F98" s="209"/>
      <c r="G98" s="210"/>
      <c r="M98" s="204" t="s">
        <v>208</v>
      </c>
      <c r="O98" s="195"/>
    </row>
    <row r="99" spans="1:104">
      <c r="A99" s="203"/>
      <c r="B99" s="205"/>
      <c r="C99" s="206" t="s">
        <v>209</v>
      </c>
      <c r="D99" s="207"/>
      <c r="E99" s="208">
        <v>94.38</v>
      </c>
      <c r="F99" s="209"/>
      <c r="G99" s="210"/>
      <c r="M99" s="204" t="s">
        <v>209</v>
      </c>
      <c r="O99" s="195"/>
    </row>
    <row r="100" spans="1:104">
      <c r="A100" s="196">
        <v>37</v>
      </c>
      <c r="B100" s="197" t="s">
        <v>210</v>
      </c>
      <c r="C100" s="198" t="s">
        <v>211</v>
      </c>
      <c r="D100" s="199" t="s">
        <v>86</v>
      </c>
      <c r="E100" s="200">
        <v>113.82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1</v>
      </c>
      <c r="AC100" s="167">
        <v>1</v>
      </c>
      <c r="AZ100" s="167">
        <v>1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1</v>
      </c>
      <c r="CZ100" s="167">
        <v>0</v>
      </c>
    </row>
    <row r="101" spans="1:104">
      <c r="A101" s="203"/>
      <c r="B101" s="205"/>
      <c r="C101" s="206" t="s">
        <v>212</v>
      </c>
      <c r="D101" s="207"/>
      <c r="E101" s="208">
        <v>113.82</v>
      </c>
      <c r="F101" s="209"/>
      <c r="G101" s="210"/>
      <c r="M101" s="204" t="s">
        <v>212</v>
      </c>
      <c r="O101" s="195"/>
    </row>
    <row r="102" spans="1:104">
      <c r="A102" s="196">
        <v>38</v>
      </c>
      <c r="B102" s="197" t="s">
        <v>213</v>
      </c>
      <c r="C102" s="198" t="s">
        <v>214</v>
      </c>
      <c r="D102" s="199" t="s">
        <v>202</v>
      </c>
      <c r="E102" s="200">
        <v>1.0484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1</v>
      </c>
      <c r="AC102" s="167">
        <v>1</v>
      </c>
      <c r="AZ102" s="167">
        <v>1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1</v>
      </c>
      <c r="CZ102" s="167">
        <v>1.0610299999999999</v>
      </c>
    </row>
    <row r="103" spans="1:104">
      <c r="A103" s="203"/>
      <c r="B103" s="205"/>
      <c r="C103" s="206" t="s">
        <v>215</v>
      </c>
      <c r="D103" s="207"/>
      <c r="E103" s="208">
        <v>1.8100000000000002E-2</v>
      </c>
      <c r="F103" s="209"/>
      <c r="G103" s="210"/>
      <c r="M103" s="204" t="s">
        <v>215</v>
      </c>
      <c r="O103" s="195"/>
    </row>
    <row r="104" spans="1:104">
      <c r="A104" s="203"/>
      <c r="B104" s="205"/>
      <c r="C104" s="206" t="s">
        <v>216</v>
      </c>
      <c r="D104" s="207"/>
      <c r="E104" s="208">
        <v>0.66180000000000005</v>
      </c>
      <c r="F104" s="209"/>
      <c r="G104" s="210"/>
      <c r="M104" s="204" t="s">
        <v>216</v>
      </c>
      <c r="O104" s="195"/>
    </row>
    <row r="105" spans="1:104">
      <c r="A105" s="203"/>
      <c r="B105" s="205"/>
      <c r="C105" s="206" t="s">
        <v>217</v>
      </c>
      <c r="D105" s="207"/>
      <c r="E105" s="208">
        <v>0.36849999999999999</v>
      </c>
      <c r="F105" s="209"/>
      <c r="G105" s="210"/>
      <c r="M105" s="204" t="s">
        <v>217</v>
      </c>
      <c r="O105" s="195"/>
    </row>
    <row r="106" spans="1:104">
      <c r="A106" s="196">
        <v>39</v>
      </c>
      <c r="B106" s="197" t="s">
        <v>218</v>
      </c>
      <c r="C106" s="198" t="s">
        <v>219</v>
      </c>
      <c r="D106" s="199" t="s">
        <v>202</v>
      </c>
      <c r="E106" s="200">
        <v>0.37190000000000001</v>
      </c>
      <c r="F106" s="200">
        <v>0</v>
      </c>
      <c r="G106" s="201">
        <f>E106*F106</f>
        <v>0</v>
      </c>
      <c r="O106" s="195">
        <v>2</v>
      </c>
      <c r="AA106" s="167">
        <v>1</v>
      </c>
      <c r="AB106" s="167">
        <v>1</v>
      </c>
      <c r="AC106" s="167">
        <v>1</v>
      </c>
      <c r="AZ106" s="167">
        <v>1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1</v>
      </c>
      <c r="CB106" s="202">
        <v>1</v>
      </c>
      <c r="CZ106" s="167">
        <v>1.0232600000000001</v>
      </c>
    </row>
    <row r="107" spans="1:104">
      <c r="A107" s="203"/>
      <c r="B107" s="205"/>
      <c r="C107" s="206" t="s">
        <v>220</v>
      </c>
      <c r="D107" s="207"/>
      <c r="E107" s="208">
        <v>0.37190000000000001</v>
      </c>
      <c r="F107" s="209"/>
      <c r="G107" s="210"/>
      <c r="M107" s="204" t="s">
        <v>220</v>
      </c>
      <c r="O107" s="195"/>
    </row>
    <row r="108" spans="1:104" ht="20.399999999999999">
      <c r="A108" s="196">
        <v>40</v>
      </c>
      <c r="B108" s="197" t="s">
        <v>221</v>
      </c>
      <c r="C108" s="198" t="s">
        <v>222</v>
      </c>
      <c r="D108" s="199" t="s">
        <v>94</v>
      </c>
      <c r="E108" s="200">
        <v>20.97</v>
      </c>
      <c r="F108" s="200">
        <v>0</v>
      </c>
      <c r="G108" s="201">
        <f>E108*F108</f>
        <v>0</v>
      </c>
      <c r="O108" s="195">
        <v>2</v>
      </c>
      <c r="AA108" s="167">
        <v>12</v>
      </c>
      <c r="AB108" s="167">
        <v>0</v>
      </c>
      <c r="AC108" s="167">
        <v>1</v>
      </c>
      <c r="AZ108" s="167">
        <v>1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12</v>
      </c>
      <c r="CB108" s="202">
        <v>0</v>
      </c>
      <c r="CZ108" s="167">
        <v>2.5249999999999999</v>
      </c>
    </row>
    <row r="109" spans="1:104">
      <c r="A109" s="203"/>
      <c r="B109" s="205"/>
      <c r="C109" s="206" t="s">
        <v>223</v>
      </c>
      <c r="D109" s="207"/>
      <c r="E109" s="208">
        <v>9.32</v>
      </c>
      <c r="F109" s="209"/>
      <c r="G109" s="210"/>
      <c r="M109" s="204" t="s">
        <v>223</v>
      </c>
      <c r="O109" s="195"/>
    </row>
    <row r="110" spans="1:104">
      <c r="A110" s="203"/>
      <c r="B110" s="205"/>
      <c r="C110" s="206" t="s">
        <v>224</v>
      </c>
      <c r="D110" s="207"/>
      <c r="E110" s="208">
        <v>11.65</v>
      </c>
      <c r="F110" s="209"/>
      <c r="G110" s="210"/>
      <c r="M110" s="204" t="s">
        <v>224</v>
      </c>
      <c r="O110" s="195"/>
    </row>
    <row r="111" spans="1:104" ht="20.399999999999999">
      <c r="A111" s="196">
        <v>41</v>
      </c>
      <c r="B111" s="197" t="s">
        <v>225</v>
      </c>
      <c r="C111" s="198" t="s">
        <v>226</v>
      </c>
      <c r="D111" s="199" t="s">
        <v>161</v>
      </c>
      <c r="E111" s="200">
        <v>23.3</v>
      </c>
      <c r="F111" s="200">
        <v>0</v>
      </c>
      <c r="G111" s="201">
        <f>E111*F111</f>
        <v>0</v>
      </c>
      <c r="O111" s="195">
        <v>2</v>
      </c>
      <c r="AA111" s="167">
        <v>12</v>
      </c>
      <c r="AB111" s="167">
        <v>0</v>
      </c>
      <c r="AC111" s="167">
        <v>61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12</v>
      </c>
      <c r="CB111" s="202">
        <v>0</v>
      </c>
      <c r="CZ111" s="167">
        <v>3.29E-3</v>
      </c>
    </row>
    <row r="112" spans="1:104">
      <c r="A112" s="203"/>
      <c r="B112" s="205"/>
      <c r="C112" s="206" t="s">
        <v>227</v>
      </c>
      <c r="D112" s="207"/>
      <c r="E112" s="208">
        <v>23.3</v>
      </c>
      <c r="F112" s="209"/>
      <c r="G112" s="210"/>
      <c r="M112" s="204" t="s">
        <v>227</v>
      </c>
      <c r="O112" s="195"/>
    </row>
    <row r="113" spans="1:104">
      <c r="A113" s="211"/>
      <c r="B113" s="212" t="s">
        <v>74</v>
      </c>
      <c r="C113" s="213" t="str">
        <f>CONCATENATE(B96," ",C96)</f>
        <v>32 Zdi přehradní a opěrné</v>
      </c>
      <c r="D113" s="214"/>
      <c r="E113" s="215"/>
      <c r="F113" s="216"/>
      <c r="G113" s="217">
        <f>SUM(G96:G112)</f>
        <v>0</v>
      </c>
      <c r="O113" s="195">
        <v>4</v>
      </c>
      <c r="BA113" s="218">
        <f>SUM(BA96:BA112)</f>
        <v>0</v>
      </c>
      <c r="BB113" s="218">
        <f>SUM(BB96:BB112)</f>
        <v>0</v>
      </c>
      <c r="BC113" s="218">
        <f>SUM(BC96:BC112)</f>
        <v>0</v>
      </c>
      <c r="BD113" s="218">
        <f>SUM(BD96:BD112)</f>
        <v>0</v>
      </c>
      <c r="BE113" s="218">
        <f>SUM(BE96:BE112)</f>
        <v>0</v>
      </c>
    </row>
    <row r="114" spans="1:104">
      <c r="A114" s="188" t="s">
        <v>72</v>
      </c>
      <c r="B114" s="189" t="s">
        <v>228</v>
      </c>
      <c r="C114" s="190" t="s">
        <v>229</v>
      </c>
      <c r="D114" s="191"/>
      <c r="E114" s="192"/>
      <c r="F114" s="192"/>
      <c r="G114" s="193"/>
      <c r="H114" s="194"/>
      <c r="I114" s="194"/>
      <c r="O114" s="195">
        <v>1</v>
      </c>
    </row>
    <row r="115" spans="1:104">
      <c r="A115" s="196">
        <v>42</v>
      </c>
      <c r="B115" s="197" t="s">
        <v>230</v>
      </c>
      <c r="C115" s="198" t="s">
        <v>231</v>
      </c>
      <c r="D115" s="199" t="s">
        <v>86</v>
      </c>
      <c r="E115" s="200">
        <v>1.2232000000000001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1</v>
      </c>
      <c r="AC115" s="167">
        <v>1</v>
      </c>
      <c r="AZ115" s="167">
        <v>1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1</v>
      </c>
      <c r="CZ115" s="167">
        <v>0.31878000000000001</v>
      </c>
    </row>
    <row r="116" spans="1:104">
      <c r="A116" s="203"/>
      <c r="B116" s="205"/>
      <c r="C116" s="206" t="s">
        <v>232</v>
      </c>
      <c r="D116" s="207"/>
      <c r="E116" s="208">
        <v>1.2232000000000001</v>
      </c>
      <c r="F116" s="209"/>
      <c r="G116" s="210"/>
      <c r="M116" s="204" t="s">
        <v>232</v>
      </c>
      <c r="O116" s="195"/>
    </row>
    <row r="117" spans="1:104">
      <c r="A117" s="196">
        <v>43</v>
      </c>
      <c r="B117" s="197" t="s">
        <v>233</v>
      </c>
      <c r="C117" s="198" t="s">
        <v>234</v>
      </c>
      <c r="D117" s="199" t="s">
        <v>94</v>
      </c>
      <c r="E117" s="200">
        <v>0.28000000000000003</v>
      </c>
      <c r="F117" s="200">
        <v>0</v>
      </c>
      <c r="G117" s="201">
        <f>E117*F117</f>
        <v>0</v>
      </c>
      <c r="O117" s="195">
        <v>2</v>
      </c>
      <c r="AA117" s="167">
        <v>1</v>
      </c>
      <c r="AB117" s="167">
        <v>1</v>
      </c>
      <c r="AC117" s="167">
        <v>1</v>
      </c>
      <c r="AZ117" s="167">
        <v>1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202">
        <v>1</v>
      </c>
      <c r="CB117" s="202">
        <v>1</v>
      </c>
      <c r="CZ117" s="167">
        <v>1.1322000000000001</v>
      </c>
    </row>
    <row r="118" spans="1:104">
      <c r="A118" s="203"/>
      <c r="B118" s="205"/>
      <c r="C118" s="206" t="s">
        <v>235</v>
      </c>
      <c r="D118" s="207"/>
      <c r="E118" s="208">
        <v>0.28000000000000003</v>
      </c>
      <c r="F118" s="209"/>
      <c r="G118" s="210"/>
      <c r="M118" s="204" t="s">
        <v>235</v>
      </c>
      <c r="O118" s="195"/>
    </row>
    <row r="119" spans="1:104">
      <c r="A119" s="211"/>
      <c r="B119" s="212" t="s">
        <v>74</v>
      </c>
      <c r="C119" s="213" t="str">
        <f>CONCATENATE(B114," ",C114)</f>
        <v>45 Podkladní a vedlejší konstrukce</v>
      </c>
      <c r="D119" s="214"/>
      <c r="E119" s="215"/>
      <c r="F119" s="216"/>
      <c r="G119" s="217">
        <f>SUM(G114:G118)</f>
        <v>0</v>
      </c>
      <c r="O119" s="195">
        <v>4</v>
      </c>
      <c r="BA119" s="218">
        <f>SUM(BA114:BA118)</f>
        <v>0</v>
      </c>
      <c r="BB119" s="218">
        <f>SUM(BB114:BB118)</f>
        <v>0</v>
      </c>
      <c r="BC119" s="218">
        <f>SUM(BC114:BC118)</f>
        <v>0</v>
      </c>
      <c r="BD119" s="218">
        <f>SUM(BD114:BD118)</f>
        <v>0</v>
      </c>
      <c r="BE119" s="218">
        <f>SUM(BE114:BE118)</f>
        <v>0</v>
      </c>
    </row>
    <row r="120" spans="1:104">
      <c r="A120" s="188" t="s">
        <v>72</v>
      </c>
      <c r="B120" s="189" t="s">
        <v>236</v>
      </c>
      <c r="C120" s="190" t="s">
        <v>237</v>
      </c>
      <c r="D120" s="191"/>
      <c r="E120" s="192"/>
      <c r="F120" s="192"/>
      <c r="G120" s="193"/>
      <c r="H120" s="194"/>
      <c r="I120" s="194"/>
      <c r="O120" s="195">
        <v>1</v>
      </c>
    </row>
    <row r="121" spans="1:104">
      <c r="A121" s="196">
        <v>44</v>
      </c>
      <c r="B121" s="197" t="s">
        <v>238</v>
      </c>
      <c r="C121" s="198" t="s">
        <v>239</v>
      </c>
      <c r="D121" s="199" t="s">
        <v>86</v>
      </c>
      <c r="E121" s="200">
        <v>1.4</v>
      </c>
      <c r="F121" s="200">
        <v>0</v>
      </c>
      <c r="G121" s="201">
        <f>E121*F121</f>
        <v>0</v>
      </c>
      <c r="O121" s="195">
        <v>2</v>
      </c>
      <c r="AA121" s="167">
        <v>1</v>
      </c>
      <c r="AB121" s="167">
        <v>1</v>
      </c>
      <c r="AC121" s="167">
        <v>1</v>
      </c>
      <c r="AZ121" s="167">
        <v>1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1</v>
      </c>
      <c r="CB121" s="202">
        <v>1</v>
      </c>
      <c r="CZ121" s="167">
        <v>0.25094</v>
      </c>
    </row>
    <row r="122" spans="1:104">
      <c r="A122" s="203"/>
      <c r="B122" s="205"/>
      <c r="C122" s="206" t="s">
        <v>240</v>
      </c>
      <c r="D122" s="207"/>
      <c r="E122" s="208">
        <v>1.4</v>
      </c>
      <c r="F122" s="209"/>
      <c r="G122" s="210"/>
      <c r="M122" s="204" t="s">
        <v>240</v>
      </c>
      <c r="O122" s="195"/>
    </row>
    <row r="123" spans="1:104">
      <c r="A123" s="211"/>
      <c r="B123" s="212" t="s">
        <v>74</v>
      </c>
      <c r="C123" s="213" t="str">
        <f>CONCATENATE(B120," ",C120)</f>
        <v>56 Podkladní vrstvy komunikací a zpevněných ploch</v>
      </c>
      <c r="D123" s="214"/>
      <c r="E123" s="215"/>
      <c r="F123" s="216"/>
      <c r="G123" s="217">
        <f>SUM(G120:G122)</f>
        <v>0</v>
      </c>
      <c r="O123" s="195">
        <v>4</v>
      </c>
      <c r="BA123" s="218">
        <f>SUM(BA120:BA122)</f>
        <v>0</v>
      </c>
      <c r="BB123" s="218">
        <f>SUM(BB120:BB122)</f>
        <v>0</v>
      </c>
      <c r="BC123" s="218">
        <f>SUM(BC120:BC122)</f>
        <v>0</v>
      </c>
      <c r="BD123" s="218">
        <f>SUM(BD120:BD122)</f>
        <v>0</v>
      </c>
      <c r="BE123" s="218">
        <f>SUM(BE120:BE122)</f>
        <v>0</v>
      </c>
    </row>
    <row r="124" spans="1:104">
      <c r="A124" s="188" t="s">
        <v>72</v>
      </c>
      <c r="B124" s="189" t="s">
        <v>241</v>
      </c>
      <c r="C124" s="190" t="s">
        <v>242</v>
      </c>
      <c r="D124" s="191"/>
      <c r="E124" s="192"/>
      <c r="F124" s="192"/>
      <c r="G124" s="193"/>
      <c r="H124" s="194"/>
      <c r="I124" s="194"/>
      <c r="O124" s="195">
        <v>1</v>
      </c>
    </row>
    <row r="125" spans="1:104">
      <c r="A125" s="196">
        <v>45</v>
      </c>
      <c r="B125" s="197" t="s">
        <v>243</v>
      </c>
      <c r="C125" s="198" t="s">
        <v>244</v>
      </c>
      <c r="D125" s="199" t="s">
        <v>86</v>
      </c>
      <c r="E125" s="200">
        <v>1.4</v>
      </c>
      <c r="F125" s="200">
        <v>0</v>
      </c>
      <c r="G125" s="201">
        <f>E125*F125</f>
        <v>0</v>
      </c>
      <c r="O125" s="195">
        <v>2</v>
      </c>
      <c r="AA125" s="167">
        <v>1</v>
      </c>
      <c r="AB125" s="167">
        <v>1</v>
      </c>
      <c r="AC125" s="167">
        <v>1</v>
      </c>
      <c r="AZ125" s="167">
        <v>1</v>
      </c>
      <c r="BA125" s="167">
        <f>IF(AZ125=1,G125,0)</f>
        <v>0</v>
      </c>
      <c r="BB125" s="167">
        <f>IF(AZ125=2,G125,0)</f>
        <v>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202">
        <v>1</v>
      </c>
      <c r="CB125" s="202">
        <v>1</v>
      </c>
      <c r="CZ125" s="167">
        <v>0.15382000000000001</v>
      </c>
    </row>
    <row r="126" spans="1:104">
      <c r="A126" s="203"/>
      <c r="B126" s="205"/>
      <c r="C126" s="206" t="s">
        <v>87</v>
      </c>
      <c r="D126" s="207"/>
      <c r="E126" s="208">
        <v>1.4</v>
      </c>
      <c r="F126" s="209"/>
      <c r="G126" s="210"/>
      <c r="M126" s="204" t="s">
        <v>87</v>
      </c>
      <c r="O126" s="195"/>
    </row>
    <row r="127" spans="1:104">
      <c r="A127" s="211"/>
      <c r="B127" s="212" t="s">
        <v>74</v>
      </c>
      <c r="C127" s="213" t="str">
        <f>CONCATENATE(B124," ",C124)</f>
        <v>57 Kryty štěrkových a živičných komunikací</v>
      </c>
      <c r="D127" s="214"/>
      <c r="E127" s="215"/>
      <c r="F127" s="216"/>
      <c r="G127" s="217">
        <f>SUM(G124:G126)</f>
        <v>0</v>
      </c>
      <c r="O127" s="195">
        <v>4</v>
      </c>
      <c r="BA127" s="218">
        <f>SUM(BA124:BA126)</f>
        <v>0</v>
      </c>
      <c r="BB127" s="218">
        <f>SUM(BB124:BB126)</f>
        <v>0</v>
      </c>
      <c r="BC127" s="218">
        <f>SUM(BC124:BC126)</f>
        <v>0</v>
      </c>
      <c r="BD127" s="218">
        <f>SUM(BD124:BD126)</f>
        <v>0</v>
      </c>
      <c r="BE127" s="218">
        <f>SUM(BE124:BE126)</f>
        <v>0</v>
      </c>
    </row>
    <row r="128" spans="1:104">
      <c r="A128" s="188" t="s">
        <v>72</v>
      </c>
      <c r="B128" s="189" t="s">
        <v>245</v>
      </c>
      <c r="C128" s="190" t="s">
        <v>246</v>
      </c>
      <c r="D128" s="191"/>
      <c r="E128" s="192"/>
      <c r="F128" s="192"/>
      <c r="G128" s="193"/>
      <c r="H128" s="194"/>
      <c r="I128" s="194"/>
      <c r="O128" s="195">
        <v>1</v>
      </c>
    </row>
    <row r="129" spans="1:104">
      <c r="A129" s="196">
        <v>46</v>
      </c>
      <c r="B129" s="197" t="s">
        <v>247</v>
      </c>
      <c r="C129" s="198" t="s">
        <v>248</v>
      </c>
      <c r="D129" s="199" t="s">
        <v>86</v>
      </c>
      <c r="E129" s="200">
        <v>9.32</v>
      </c>
      <c r="F129" s="200">
        <v>0</v>
      </c>
      <c r="G129" s="201">
        <f>E129*F129</f>
        <v>0</v>
      </c>
      <c r="O129" s="195">
        <v>2</v>
      </c>
      <c r="AA129" s="167">
        <v>1</v>
      </c>
      <c r="AB129" s="167">
        <v>1</v>
      </c>
      <c r="AC129" s="167">
        <v>1</v>
      </c>
      <c r="AZ129" s="167">
        <v>1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202">
        <v>1</v>
      </c>
      <c r="CB129" s="202">
        <v>1</v>
      </c>
      <c r="CZ129" s="167">
        <v>3.15E-2</v>
      </c>
    </row>
    <row r="130" spans="1:104">
      <c r="A130" s="203"/>
      <c r="B130" s="205"/>
      <c r="C130" s="206" t="s">
        <v>249</v>
      </c>
      <c r="D130" s="207"/>
      <c r="E130" s="208">
        <v>9.32</v>
      </c>
      <c r="F130" s="209"/>
      <c r="G130" s="210"/>
      <c r="M130" s="204" t="s">
        <v>249</v>
      </c>
      <c r="O130" s="195"/>
    </row>
    <row r="131" spans="1:104">
      <c r="A131" s="196">
        <v>47</v>
      </c>
      <c r="B131" s="197" t="s">
        <v>250</v>
      </c>
      <c r="C131" s="198" t="s">
        <v>251</v>
      </c>
      <c r="D131" s="199" t="s">
        <v>169</v>
      </c>
      <c r="E131" s="200">
        <v>9.7859999999999996</v>
      </c>
      <c r="F131" s="200">
        <v>0</v>
      </c>
      <c r="G131" s="201">
        <f>E131*F131</f>
        <v>0</v>
      </c>
      <c r="O131" s="195">
        <v>2</v>
      </c>
      <c r="AA131" s="167">
        <v>3</v>
      </c>
      <c r="AB131" s="167">
        <v>1</v>
      </c>
      <c r="AC131" s="167" t="s">
        <v>250</v>
      </c>
      <c r="AZ131" s="167">
        <v>1</v>
      </c>
      <c r="BA131" s="167">
        <f>IF(AZ131=1,G131,0)</f>
        <v>0</v>
      </c>
      <c r="BB131" s="167">
        <f>IF(AZ131=2,G131,0)</f>
        <v>0</v>
      </c>
      <c r="BC131" s="167">
        <f>IF(AZ131=3,G131,0)</f>
        <v>0</v>
      </c>
      <c r="BD131" s="167">
        <f>IF(AZ131=4,G131,0)</f>
        <v>0</v>
      </c>
      <c r="BE131" s="167">
        <f>IF(AZ131=5,G131,0)</f>
        <v>0</v>
      </c>
      <c r="CA131" s="202">
        <v>3</v>
      </c>
      <c r="CB131" s="202">
        <v>1</v>
      </c>
      <c r="CZ131" s="167">
        <v>2.8000000000000001E-2</v>
      </c>
    </row>
    <row r="132" spans="1:104">
      <c r="A132" s="203"/>
      <c r="B132" s="205"/>
      <c r="C132" s="206" t="s">
        <v>252</v>
      </c>
      <c r="D132" s="207"/>
      <c r="E132" s="208">
        <v>9.7859999999999996</v>
      </c>
      <c r="F132" s="209"/>
      <c r="G132" s="210"/>
      <c r="M132" s="204" t="s">
        <v>252</v>
      </c>
      <c r="O132" s="195"/>
    </row>
    <row r="133" spans="1:104">
      <c r="A133" s="211"/>
      <c r="B133" s="212" t="s">
        <v>74</v>
      </c>
      <c r="C133" s="213" t="str">
        <f>CONCATENATE(B128," ",C128)</f>
        <v>59 Dlažby a předlažby komunikací</v>
      </c>
      <c r="D133" s="214"/>
      <c r="E133" s="215"/>
      <c r="F133" s="216"/>
      <c r="G133" s="217">
        <f>SUM(G128:G132)</f>
        <v>0</v>
      </c>
      <c r="O133" s="195">
        <v>4</v>
      </c>
      <c r="BA133" s="218">
        <f>SUM(BA128:BA132)</f>
        <v>0</v>
      </c>
      <c r="BB133" s="218">
        <f>SUM(BB128:BB132)</f>
        <v>0</v>
      </c>
      <c r="BC133" s="218">
        <f>SUM(BC128:BC132)</f>
        <v>0</v>
      </c>
      <c r="BD133" s="218">
        <f>SUM(BD128:BD132)</f>
        <v>0</v>
      </c>
      <c r="BE133" s="218">
        <f>SUM(BE128:BE132)</f>
        <v>0</v>
      </c>
    </row>
    <row r="134" spans="1:104">
      <c r="A134" s="188" t="s">
        <v>72</v>
      </c>
      <c r="B134" s="189" t="s">
        <v>253</v>
      </c>
      <c r="C134" s="190" t="s">
        <v>254</v>
      </c>
      <c r="D134" s="191"/>
      <c r="E134" s="192"/>
      <c r="F134" s="192"/>
      <c r="G134" s="193"/>
      <c r="H134" s="194"/>
      <c r="I134" s="194"/>
      <c r="O134" s="195">
        <v>1</v>
      </c>
    </row>
    <row r="135" spans="1:104" ht="20.399999999999999">
      <c r="A135" s="196">
        <v>48</v>
      </c>
      <c r="B135" s="197" t="s">
        <v>255</v>
      </c>
      <c r="C135" s="198" t="s">
        <v>256</v>
      </c>
      <c r="D135" s="199" t="s">
        <v>161</v>
      </c>
      <c r="E135" s="200">
        <v>7</v>
      </c>
      <c r="F135" s="200">
        <v>0</v>
      </c>
      <c r="G135" s="201">
        <f>E135*F135</f>
        <v>0</v>
      </c>
      <c r="O135" s="195">
        <v>2</v>
      </c>
      <c r="AA135" s="167">
        <v>1</v>
      </c>
      <c r="AB135" s="167">
        <v>1</v>
      </c>
      <c r="AC135" s="167">
        <v>1</v>
      </c>
      <c r="AZ135" s="167">
        <v>1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1</v>
      </c>
      <c r="CB135" s="202">
        <v>1</v>
      </c>
      <c r="CZ135" s="167">
        <v>2.3700000000000001E-3</v>
      </c>
    </row>
    <row r="136" spans="1:104">
      <c r="A136" s="203"/>
      <c r="B136" s="205"/>
      <c r="C136" s="206" t="s">
        <v>257</v>
      </c>
      <c r="D136" s="207"/>
      <c r="E136" s="208">
        <v>7</v>
      </c>
      <c r="F136" s="209"/>
      <c r="G136" s="210"/>
      <c r="M136" s="204" t="s">
        <v>257</v>
      </c>
      <c r="O136" s="195"/>
    </row>
    <row r="137" spans="1:104">
      <c r="A137" s="196">
        <v>49</v>
      </c>
      <c r="B137" s="197" t="s">
        <v>258</v>
      </c>
      <c r="C137" s="198" t="s">
        <v>259</v>
      </c>
      <c r="D137" s="199" t="s">
        <v>161</v>
      </c>
      <c r="E137" s="200">
        <v>7</v>
      </c>
      <c r="F137" s="200">
        <v>0</v>
      </c>
      <c r="G137" s="201">
        <f>E137*F137</f>
        <v>0</v>
      </c>
      <c r="O137" s="195">
        <v>2</v>
      </c>
      <c r="AA137" s="167">
        <v>1</v>
      </c>
      <c r="AB137" s="167">
        <v>1</v>
      </c>
      <c r="AC137" s="167">
        <v>1</v>
      </c>
      <c r="AZ137" s="167">
        <v>1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202">
        <v>1</v>
      </c>
      <c r="CB137" s="202">
        <v>1</v>
      </c>
      <c r="CZ137" s="167">
        <v>0</v>
      </c>
    </row>
    <row r="138" spans="1:104">
      <c r="A138" s="203"/>
      <c r="B138" s="205"/>
      <c r="C138" s="206" t="s">
        <v>260</v>
      </c>
      <c r="D138" s="207"/>
      <c r="E138" s="208">
        <v>7</v>
      </c>
      <c r="F138" s="209"/>
      <c r="G138" s="210"/>
      <c r="M138" s="204">
        <v>7</v>
      </c>
      <c r="O138" s="195"/>
    </row>
    <row r="139" spans="1:104" ht="20.399999999999999">
      <c r="A139" s="196">
        <v>50</v>
      </c>
      <c r="B139" s="197" t="s">
        <v>261</v>
      </c>
      <c r="C139" s="198" t="s">
        <v>262</v>
      </c>
      <c r="D139" s="199" t="s">
        <v>169</v>
      </c>
      <c r="E139" s="200">
        <v>1</v>
      </c>
      <c r="F139" s="200">
        <v>0</v>
      </c>
      <c r="G139" s="201">
        <f>E139*F139</f>
        <v>0</v>
      </c>
      <c r="O139" s="195">
        <v>2</v>
      </c>
      <c r="AA139" s="167">
        <v>2</v>
      </c>
      <c r="AB139" s="167">
        <v>1</v>
      </c>
      <c r="AC139" s="167">
        <v>1</v>
      </c>
      <c r="AZ139" s="167">
        <v>1</v>
      </c>
      <c r="BA139" s="167">
        <f>IF(AZ139=1,G139,0)</f>
        <v>0</v>
      </c>
      <c r="BB139" s="167">
        <f>IF(AZ139=2,G139,0)</f>
        <v>0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202">
        <v>2</v>
      </c>
      <c r="CB139" s="202">
        <v>1</v>
      </c>
      <c r="CZ139" s="167">
        <v>2.4799999999999999E-2</v>
      </c>
    </row>
    <row r="140" spans="1:104">
      <c r="A140" s="203"/>
      <c r="B140" s="205"/>
      <c r="C140" s="206" t="s">
        <v>73</v>
      </c>
      <c r="D140" s="207"/>
      <c r="E140" s="208">
        <v>1</v>
      </c>
      <c r="F140" s="209"/>
      <c r="G140" s="210"/>
      <c r="M140" s="204">
        <v>1</v>
      </c>
      <c r="O140" s="195"/>
    </row>
    <row r="141" spans="1:104">
      <c r="A141" s="211"/>
      <c r="B141" s="212" t="s">
        <v>74</v>
      </c>
      <c r="C141" s="213" t="str">
        <f>CONCATENATE(B134," ",C134)</f>
        <v>8 Trubní vedení</v>
      </c>
      <c r="D141" s="214"/>
      <c r="E141" s="215"/>
      <c r="F141" s="216"/>
      <c r="G141" s="217">
        <f>SUM(G134:G140)</f>
        <v>0</v>
      </c>
      <c r="O141" s="195">
        <v>4</v>
      </c>
      <c r="BA141" s="218">
        <f>SUM(BA134:BA140)</f>
        <v>0</v>
      </c>
      <c r="BB141" s="218">
        <f>SUM(BB134:BB140)</f>
        <v>0</v>
      </c>
      <c r="BC141" s="218">
        <f>SUM(BC134:BC140)</f>
        <v>0</v>
      </c>
      <c r="BD141" s="218">
        <f>SUM(BD134:BD140)</f>
        <v>0</v>
      </c>
      <c r="BE141" s="218">
        <f>SUM(BE134:BE140)</f>
        <v>0</v>
      </c>
    </row>
    <row r="142" spans="1:104">
      <c r="A142" s="188" t="s">
        <v>72</v>
      </c>
      <c r="B142" s="189" t="s">
        <v>263</v>
      </c>
      <c r="C142" s="190" t="s">
        <v>264</v>
      </c>
      <c r="D142" s="191"/>
      <c r="E142" s="192"/>
      <c r="F142" s="192"/>
      <c r="G142" s="193"/>
      <c r="H142" s="194"/>
      <c r="I142" s="194"/>
      <c r="O142" s="195">
        <v>1</v>
      </c>
    </row>
    <row r="143" spans="1:104">
      <c r="A143" s="196">
        <v>51</v>
      </c>
      <c r="B143" s="197" t="s">
        <v>265</v>
      </c>
      <c r="C143" s="198" t="s">
        <v>266</v>
      </c>
      <c r="D143" s="199" t="s">
        <v>161</v>
      </c>
      <c r="E143" s="200">
        <v>7</v>
      </c>
      <c r="F143" s="200">
        <v>0</v>
      </c>
      <c r="G143" s="201">
        <f>E143*F143</f>
        <v>0</v>
      </c>
      <c r="O143" s="195">
        <v>2</v>
      </c>
      <c r="AA143" s="167">
        <v>1</v>
      </c>
      <c r="AB143" s="167">
        <v>1</v>
      </c>
      <c r="AC143" s="167">
        <v>1</v>
      </c>
      <c r="AZ143" s="167">
        <v>1</v>
      </c>
      <c r="BA143" s="167">
        <f>IF(AZ143=1,G143,0)</f>
        <v>0</v>
      </c>
      <c r="BB143" s="167">
        <f>IF(AZ143=2,G143,0)</f>
        <v>0</v>
      </c>
      <c r="BC143" s="167">
        <f>IF(AZ143=3,G143,0)</f>
        <v>0</v>
      </c>
      <c r="BD143" s="167">
        <f>IF(AZ143=4,G143,0)</f>
        <v>0</v>
      </c>
      <c r="BE143" s="167">
        <f>IF(AZ143=5,G143,0)</f>
        <v>0</v>
      </c>
      <c r="CA143" s="202">
        <v>1</v>
      </c>
      <c r="CB143" s="202">
        <v>1</v>
      </c>
      <c r="CZ143" s="167">
        <v>0</v>
      </c>
    </row>
    <row r="144" spans="1:104">
      <c r="A144" s="203"/>
      <c r="B144" s="205"/>
      <c r="C144" s="206" t="s">
        <v>267</v>
      </c>
      <c r="D144" s="207"/>
      <c r="E144" s="208">
        <v>7</v>
      </c>
      <c r="F144" s="209"/>
      <c r="G144" s="210"/>
      <c r="M144" s="204" t="s">
        <v>267</v>
      </c>
      <c r="O144" s="195"/>
    </row>
    <row r="145" spans="1:104">
      <c r="A145" s="211"/>
      <c r="B145" s="212" t="s">
        <v>74</v>
      </c>
      <c r="C145" s="213" t="str">
        <f>CONCATENATE(B142," ",C142)</f>
        <v>91 Doplňující práce na komunikaci</v>
      </c>
      <c r="D145" s="214"/>
      <c r="E145" s="215"/>
      <c r="F145" s="216"/>
      <c r="G145" s="217">
        <f>SUM(G142:G144)</f>
        <v>0</v>
      </c>
      <c r="O145" s="195">
        <v>4</v>
      </c>
      <c r="BA145" s="218">
        <f>SUM(BA142:BA144)</f>
        <v>0</v>
      </c>
      <c r="BB145" s="218">
        <f>SUM(BB142:BB144)</f>
        <v>0</v>
      </c>
      <c r="BC145" s="218">
        <f>SUM(BC142:BC144)</f>
        <v>0</v>
      </c>
      <c r="BD145" s="218">
        <f>SUM(BD142:BD144)</f>
        <v>0</v>
      </c>
      <c r="BE145" s="218">
        <f>SUM(BE142:BE144)</f>
        <v>0</v>
      </c>
    </row>
    <row r="146" spans="1:104">
      <c r="A146" s="188" t="s">
        <v>72</v>
      </c>
      <c r="B146" s="189" t="s">
        <v>268</v>
      </c>
      <c r="C146" s="190" t="s">
        <v>269</v>
      </c>
      <c r="D146" s="191"/>
      <c r="E146" s="192"/>
      <c r="F146" s="192"/>
      <c r="G146" s="193"/>
      <c r="H146" s="194"/>
      <c r="I146" s="194"/>
      <c r="O146" s="195">
        <v>1</v>
      </c>
    </row>
    <row r="147" spans="1:104" ht="20.399999999999999">
      <c r="A147" s="196">
        <v>52</v>
      </c>
      <c r="B147" s="197" t="s">
        <v>270</v>
      </c>
      <c r="C147" s="198" t="s">
        <v>271</v>
      </c>
      <c r="D147" s="199" t="s">
        <v>169</v>
      </c>
      <c r="E147" s="200">
        <v>3</v>
      </c>
      <c r="F147" s="200">
        <v>0</v>
      </c>
      <c r="G147" s="201">
        <f>E147*F147</f>
        <v>0</v>
      </c>
      <c r="O147" s="195">
        <v>2</v>
      </c>
      <c r="AA147" s="167">
        <v>1</v>
      </c>
      <c r="AB147" s="167">
        <v>1</v>
      </c>
      <c r="AC147" s="167">
        <v>1</v>
      </c>
      <c r="AZ147" s="167">
        <v>1</v>
      </c>
      <c r="BA147" s="167">
        <f>IF(AZ147=1,G147,0)</f>
        <v>0</v>
      </c>
      <c r="BB147" s="167">
        <f>IF(AZ147=2,G147,0)</f>
        <v>0</v>
      </c>
      <c r="BC147" s="167">
        <f>IF(AZ147=3,G147,0)</f>
        <v>0</v>
      </c>
      <c r="BD147" s="167">
        <f>IF(AZ147=4,G147,0)</f>
        <v>0</v>
      </c>
      <c r="BE147" s="167">
        <f>IF(AZ147=5,G147,0)</f>
        <v>0</v>
      </c>
      <c r="CA147" s="202">
        <v>1</v>
      </c>
      <c r="CB147" s="202">
        <v>1</v>
      </c>
      <c r="CZ147" s="167">
        <v>8.3570000000000005E-2</v>
      </c>
    </row>
    <row r="148" spans="1:104">
      <c r="A148" s="203"/>
      <c r="B148" s="205"/>
      <c r="C148" s="206" t="s">
        <v>170</v>
      </c>
      <c r="D148" s="207"/>
      <c r="E148" s="208">
        <v>3</v>
      </c>
      <c r="F148" s="209"/>
      <c r="G148" s="210"/>
      <c r="M148" s="204">
        <v>3</v>
      </c>
      <c r="O148" s="195"/>
    </row>
    <row r="149" spans="1:104">
      <c r="A149" s="196">
        <v>53</v>
      </c>
      <c r="B149" s="197" t="s">
        <v>272</v>
      </c>
      <c r="C149" s="198" t="s">
        <v>273</v>
      </c>
      <c r="D149" s="199" t="s">
        <v>161</v>
      </c>
      <c r="E149" s="200">
        <v>23.3</v>
      </c>
      <c r="F149" s="200">
        <v>0</v>
      </c>
      <c r="G149" s="201">
        <f>E149*F149</f>
        <v>0</v>
      </c>
      <c r="O149" s="195">
        <v>2</v>
      </c>
      <c r="AA149" s="167">
        <v>1</v>
      </c>
      <c r="AB149" s="167">
        <v>1</v>
      </c>
      <c r="AC149" s="167">
        <v>1</v>
      </c>
      <c r="AZ149" s="167">
        <v>1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202">
        <v>1</v>
      </c>
      <c r="CB149" s="202">
        <v>1</v>
      </c>
      <c r="CZ149" s="167">
        <v>0.14565</v>
      </c>
    </row>
    <row r="150" spans="1:104">
      <c r="A150" s="203"/>
      <c r="B150" s="205"/>
      <c r="C150" s="206" t="s">
        <v>227</v>
      </c>
      <c r="D150" s="207"/>
      <c r="E150" s="208">
        <v>23.3</v>
      </c>
      <c r="F150" s="209"/>
      <c r="G150" s="210"/>
      <c r="M150" s="204" t="s">
        <v>227</v>
      </c>
      <c r="O150" s="195"/>
    </row>
    <row r="151" spans="1:104">
      <c r="A151" s="196">
        <v>54</v>
      </c>
      <c r="B151" s="197" t="s">
        <v>274</v>
      </c>
      <c r="C151" s="198" t="s">
        <v>275</v>
      </c>
      <c r="D151" s="199" t="s">
        <v>169</v>
      </c>
      <c r="E151" s="200">
        <v>81.352500000000006</v>
      </c>
      <c r="F151" s="200">
        <v>0</v>
      </c>
      <c r="G151" s="201">
        <f>E151*F151</f>
        <v>0</v>
      </c>
      <c r="O151" s="195">
        <v>2</v>
      </c>
      <c r="AA151" s="167">
        <v>3</v>
      </c>
      <c r="AB151" s="167">
        <v>1</v>
      </c>
      <c r="AC151" s="167" t="s">
        <v>274</v>
      </c>
      <c r="AZ151" s="167">
        <v>1</v>
      </c>
      <c r="BA151" s="167">
        <f>IF(AZ151=1,G151,0)</f>
        <v>0</v>
      </c>
      <c r="BB151" s="167">
        <f>IF(AZ151=2,G151,0)</f>
        <v>0</v>
      </c>
      <c r="BC151" s="167">
        <f>IF(AZ151=3,G151,0)</f>
        <v>0</v>
      </c>
      <c r="BD151" s="167">
        <f>IF(AZ151=4,G151,0)</f>
        <v>0</v>
      </c>
      <c r="BE151" s="167">
        <f>IF(AZ151=5,G151,0)</f>
        <v>0</v>
      </c>
      <c r="CA151" s="202">
        <v>3</v>
      </c>
      <c r="CB151" s="202">
        <v>1</v>
      </c>
      <c r="CZ151" s="167">
        <v>1.6500000000000001E-2</v>
      </c>
    </row>
    <row r="152" spans="1:104">
      <c r="A152" s="203"/>
      <c r="B152" s="205"/>
      <c r="C152" s="206" t="s">
        <v>276</v>
      </c>
      <c r="D152" s="207"/>
      <c r="E152" s="208">
        <v>81.352500000000006</v>
      </c>
      <c r="F152" s="209"/>
      <c r="G152" s="210"/>
      <c r="M152" s="204" t="s">
        <v>276</v>
      </c>
      <c r="O152" s="195"/>
    </row>
    <row r="153" spans="1:104">
      <c r="A153" s="211"/>
      <c r="B153" s="212" t="s">
        <v>74</v>
      </c>
      <c r="C153" s="213" t="str">
        <f>CONCATENATE(B146," ",C146)</f>
        <v>93 Dokončovací práce inženýrských staveb</v>
      </c>
      <c r="D153" s="214"/>
      <c r="E153" s="215"/>
      <c r="F153" s="216"/>
      <c r="G153" s="217">
        <f>SUM(G146:G152)</f>
        <v>0</v>
      </c>
      <c r="O153" s="195">
        <v>4</v>
      </c>
      <c r="BA153" s="218">
        <f>SUM(BA146:BA152)</f>
        <v>0</v>
      </c>
      <c r="BB153" s="218">
        <f>SUM(BB146:BB152)</f>
        <v>0</v>
      </c>
      <c r="BC153" s="218">
        <f>SUM(BC146:BC152)</f>
        <v>0</v>
      </c>
      <c r="BD153" s="218">
        <f>SUM(BD146:BD152)</f>
        <v>0</v>
      </c>
      <c r="BE153" s="218">
        <f>SUM(BE146:BE152)</f>
        <v>0</v>
      </c>
    </row>
    <row r="154" spans="1:104">
      <c r="A154" s="188" t="s">
        <v>72</v>
      </c>
      <c r="B154" s="189" t="s">
        <v>277</v>
      </c>
      <c r="C154" s="190" t="s">
        <v>278</v>
      </c>
      <c r="D154" s="191"/>
      <c r="E154" s="192"/>
      <c r="F154" s="192"/>
      <c r="G154" s="193"/>
      <c r="H154" s="194"/>
      <c r="I154" s="194"/>
      <c r="O154" s="195">
        <v>1</v>
      </c>
    </row>
    <row r="155" spans="1:104">
      <c r="A155" s="196">
        <v>55</v>
      </c>
      <c r="B155" s="197" t="s">
        <v>279</v>
      </c>
      <c r="C155" s="198" t="s">
        <v>280</v>
      </c>
      <c r="D155" s="199" t="s">
        <v>202</v>
      </c>
      <c r="E155" s="200">
        <v>87.715787141999996</v>
      </c>
      <c r="F155" s="200">
        <v>0</v>
      </c>
      <c r="G155" s="201">
        <f>E155*F155</f>
        <v>0</v>
      </c>
      <c r="O155" s="195">
        <v>2</v>
      </c>
      <c r="AA155" s="167">
        <v>7</v>
      </c>
      <c r="AB155" s="167">
        <v>1</v>
      </c>
      <c r="AC155" s="167">
        <v>2</v>
      </c>
      <c r="AZ155" s="167">
        <v>1</v>
      </c>
      <c r="BA155" s="167">
        <f>IF(AZ155=1,G155,0)</f>
        <v>0</v>
      </c>
      <c r="BB155" s="167">
        <f>IF(AZ155=2,G155,0)</f>
        <v>0</v>
      </c>
      <c r="BC155" s="167">
        <f>IF(AZ155=3,G155,0)</f>
        <v>0</v>
      </c>
      <c r="BD155" s="167">
        <f>IF(AZ155=4,G155,0)</f>
        <v>0</v>
      </c>
      <c r="BE155" s="167">
        <f>IF(AZ155=5,G155,0)</f>
        <v>0</v>
      </c>
      <c r="CA155" s="202">
        <v>7</v>
      </c>
      <c r="CB155" s="202">
        <v>1</v>
      </c>
      <c r="CZ155" s="167">
        <v>0</v>
      </c>
    </row>
    <row r="156" spans="1:104">
      <c r="A156" s="211"/>
      <c r="B156" s="212" t="s">
        <v>74</v>
      </c>
      <c r="C156" s="213" t="str">
        <f>CONCATENATE(B154," ",C154)</f>
        <v>99 Staveništní přesun hmot</v>
      </c>
      <c r="D156" s="214"/>
      <c r="E156" s="215"/>
      <c r="F156" s="216"/>
      <c r="G156" s="217">
        <f>SUM(G154:G155)</f>
        <v>0</v>
      </c>
      <c r="O156" s="195">
        <v>4</v>
      </c>
      <c r="BA156" s="218">
        <f>SUM(BA154:BA155)</f>
        <v>0</v>
      </c>
      <c r="BB156" s="218">
        <f>SUM(BB154:BB155)</f>
        <v>0</v>
      </c>
      <c r="BC156" s="218">
        <f>SUM(BC154:BC155)</f>
        <v>0</v>
      </c>
      <c r="BD156" s="218">
        <f>SUM(BD154:BD155)</f>
        <v>0</v>
      </c>
      <c r="BE156" s="218">
        <f>SUM(BE154:BE155)</f>
        <v>0</v>
      </c>
    </row>
    <row r="157" spans="1:104">
      <c r="A157" s="188" t="s">
        <v>72</v>
      </c>
      <c r="B157" s="189" t="s">
        <v>281</v>
      </c>
      <c r="C157" s="190" t="s">
        <v>282</v>
      </c>
      <c r="D157" s="191"/>
      <c r="E157" s="192"/>
      <c r="F157" s="192"/>
      <c r="G157" s="193"/>
      <c r="H157" s="194"/>
      <c r="I157" s="194"/>
      <c r="O157" s="195">
        <v>1</v>
      </c>
    </row>
    <row r="158" spans="1:104">
      <c r="A158" s="196">
        <v>56</v>
      </c>
      <c r="B158" s="197" t="s">
        <v>283</v>
      </c>
      <c r="C158" s="198" t="s">
        <v>284</v>
      </c>
      <c r="D158" s="199" t="s">
        <v>86</v>
      </c>
      <c r="E158" s="200">
        <v>58.25</v>
      </c>
      <c r="F158" s="200">
        <v>0</v>
      </c>
      <c r="G158" s="201">
        <f>E158*F158</f>
        <v>0</v>
      </c>
      <c r="O158" s="195">
        <v>2</v>
      </c>
      <c r="AA158" s="167">
        <v>1</v>
      </c>
      <c r="AB158" s="167">
        <v>7</v>
      </c>
      <c r="AC158" s="167">
        <v>7</v>
      </c>
      <c r="AZ158" s="167">
        <v>2</v>
      </c>
      <c r="BA158" s="167">
        <f>IF(AZ158=1,G158,0)</f>
        <v>0</v>
      </c>
      <c r="BB158" s="167">
        <f>IF(AZ158=2,G158,0)</f>
        <v>0</v>
      </c>
      <c r="BC158" s="167">
        <f>IF(AZ158=3,G158,0)</f>
        <v>0</v>
      </c>
      <c r="BD158" s="167">
        <f>IF(AZ158=4,G158,0)</f>
        <v>0</v>
      </c>
      <c r="BE158" s="167">
        <f>IF(AZ158=5,G158,0)</f>
        <v>0</v>
      </c>
      <c r="CA158" s="202">
        <v>1</v>
      </c>
      <c r="CB158" s="202">
        <v>7</v>
      </c>
      <c r="CZ158" s="167">
        <v>8.0000000000000007E-5</v>
      </c>
    </row>
    <row r="159" spans="1:104">
      <c r="A159" s="203"/>
      <c r="B159" s="205"/>
      <c r="C159" s="206" t="s">
        <v>285</v>
      </c>
      <c r="D159" s="207"/>
      <c r="E159" s="208">
        <v>58.25</v>
      </c>
      <c r="F159" s="209"/>
      <c r="G159" s="210"/>
      <c r="M159" s="204" t="s">
        <v>285</v>
      </c>
      <c r="O159" s="195"/>
    </row>
    <row r="160" spans="1:104" ht="20.399999999999999">
      <c r="A160" s="196">
        <v>57</v>
      </c>
      <c r="B160" s="197" t="s">
        <v>286</v>
      </c>
      <c r="C160" s="198" t="s">
        <v>287</v>
      </c>
      <c r="D160" s="199" t="s">
        <v>86</v>
      </c>
      <c r="E160" s="200">
        <v>58.25</v>
      </c>
      <c r="F160" s="200">
        <v>0</v>
      </c>
      <c r="G160" s="201">
        <f>E160*F160</f>
        <v>0</v>
      </c>
      <c r="O160" s="195">
        <v>2</v>
      </c>
      <c r="AA160" s="167">
        <v>1</v>
      </c>
      <c r="AB160" s="167">
        <v>7</v>
      </c>
      <c r="AC160" s="167">
        <v>7</v>
      </c>
      <c r="AZ160" s="167">
        <v>2</v>
      </c>
      <c r="BA160" s="167">
        <f>IF(AZ160=1,G160,0)</f>
        <v>0</v>
      </c>
      <c r="BB160" s="167">
        <f>IF(AZ160=2,G160,0)</f>
        <v>0</v>
      </c>
      <c r="BC160" s="167">
        <f>IF(AZ160=3,G160,0)</f>
        <v>0</v>
      </c>
      <c r="BD160" s="167">
        <f>IF(AZ160=4,G160,0)</f>
        <v>0</v>
      </c>
      <c r="BE160" s="167">
        <f>IF(AZ160=5,G160,0)</f>
        <v>0</v>
      </c>
      <c r="CA160" s="202">
        <v>1</v>
      </c>
      <c r="CB160" s="202">
        <v>7</v>
      </c>
      <c r="CZ160" s="167">
        <v>4.8999999999999998E-4</v>
      </c>
    </row>
    <row r="161" spans="1:104">
      <c r="A161" s="203"/>
      <c r="B161" s="205"/>
      <c r="C161" s="206" t="s">
        <v>285</v>
      </c>
      <c r="D161" s="207"/>
      <c r="E161" s="208">
        <v>58.25</v>
      </c>
      <c r="F161" s="209"/>
      <c r="G161" s="210"/>
      <c r="M161" s="204" t="s">
        <v>285</v>
      </c>
      <c r="O161" s="195"/>
    </row>
    <row r="162" spans="1:104" ht="20.399999999999999">
      <c r="A162" s="196">
        <v>58</v>
      </c>
      <c r="B162" s="197" t="s">
        <v>288</v>
      </c>
      <c r="C162" s="198" t="s">
        <v>289</v>
      </c>
      <c r="D162" s="199" t="s">
        <v>86</v>
      </c>
      <c r="E162" s="200">
        <v>58.25</v>
      </c>
      <c r="F162" s="200">
        <v>0</v>
      </c>
      <c r="G162" s="201">
        <f>E162*F162</f>
        <v>0</v>
      </c>
      <c r="O162" s="195">
        <v>2</v>
      </c>
      <c r="AA162" s="167">
        <v>1</v>
      </c>
      <c r="AB162" s="167">
        <v>7</v>
      </c>
      <c r="AC162" s="167">
        <v>7</v>
      </c>
      <c r="AZ162" s="167">
        <v>2</v>
      </c>
      <c r="BA162" s="167">
        <f>IF(AZ162=1,G162,0)</f>
        <v>0</v>
      </c>
      <c r="BB162" s="167">
        <f>IF(AZ162=2,G162,0)</f>
        <v>0</v>
      </c>
      <c r="BC162" s="167">
        <f>IF(AZ162=3,G162,0)</f>
        <v>0</v>
      </c>
      <c r="BD162" s="167">
        <f>IF(AZ162=4,G162,0)</f>
        <v>0</v>
      </c>
      <c r="BE162" s="167">
        <f>IF(AZ162=5,G162,0)</f>
        <v>0</v>
      </c>
      <c r="CA162" s="202">
        <v>1</v>
      </c>
      <c r="CB162" s="202">
        <v>7</v>
      </c>
      <c r="CZ162" s="167">
        <v>5.1999999999999995E-4</v>
      </c>
    </row>
    <row r="163" spans="1:104">
      <c r="A163" s="203"/>
      <c r="B163" s="205"/>
      <c r="C163" s="206" t="s">
        <v>285</v>
      </c>
      <c r="D163" s="207"/>
      <c r="E163" s="208">
        <v>58.25</v>
      </c>
      <c r="F163" s="209"/>
      <c r="G163" s="210"/>
      <c r="M163" s="204" t="s">
        <v>285</v>
      </c>
      <c r="O163" s="195"/>
    </row>
    <row r="164" spans="1:104">
      <c r="A164" s="196">
        <v>59</v>
      </c>
      <c r="B164" s="197" t="s">
        <v>290</v>
      </c>
      <c r="C164" s="198" t="s">
        <v>291</v>
      </c>
      <c r="D164" s="199" t="s">
        <v>86</v>
      </c>
      <c r="E164" s="200">
        <v>69.900000000000006</v>
      </c>
      <c r="F164" s="200">
        <v>0</v>
      </c>
      <c r="G164" s="201">
        <f>E164*F164</f>
        <v>0</v>
      </c>
      <c r="O164" s="195">
        <v>2</v>
      </c>
      <c r="AA164" s="167">
        <v>3</v>
      </c>
      <c r="AB164" s="167">
        <v>7</v>
      </c>
      <c r="AC164" s="167">
        <v>283231410</v>
      </c>
      <c r="AZ164" s="167">
        <v>2</v>
      </c>
      <c r="BA164" s="167">
        <f>IF(AZ164=1,G164,0)</f>
        <v>0</v>
      </c>
      <c r="BB164" s="167">
        <f>IF(AZ164=2,G164,0)</f>
        <v>0</v>
      </c>
      <c r="BC164" s="167">
        <f>IF(AZ164=3,G164,0)</f>
        <v>0</v>
      </c>
      <c r="BD164" s="167">
        <f>IF(AZ164=4,G164,0)</f>
        <v>0</v>
      </c>
      <c r="BE164" s="167">
        <f>IF(AZ164=5,G164,0)</f>
        <v>0</v>
      </c>
      <c r="CA164" s="202">
        <v>3</v>
      </c>
      <c r="CB164" s="202">
        <v>7</v>
      </c>
      <c r="CZ164" s="167">
        <v>2.0000000000000001E-4</v>
      </c>
    </row>
    <row r="165" spans="1:104">
      <c r="A165" s="203"/>
      <c r="B165" s="205"/>
      <c r="C165" s="206" t="s">
        <v>292</v>
      </c>
      <c r="D165" s="207"/>
      <c r="E165" s="208">
        <v>69.900000000000006</v>
      </c>
      <c r="F165" s="209"/>
      <c r="G165" s="210"/>
      <c r="M165" s="204" t="s">
        <v>292</v>
      </c>
      <c r="O165" s="195"/>
    </row>
    <row r="166" spans="1:104">
      <c r="A166" s="196">
        <v>60</v>
      </c>
      <c r="B166" s="197" t="s">
        <v>293</v>
      </c>
      <c r="C166" s="198" t="s">
        <v>294</v>
      </c>
      <c r="D166" s="199" t="s">
        <v>61</v>
      </c>
      <c r="E166" s="200"/>
      <c r="F166" s="200">
        <v>0</v>
      </c>
      <c r="G166" s="201">
        <f>E166*F166</f>
        <v>0</v>
      </c>
      <c r="O166" s="195">
        <v>2</v>
      </c>
      <c r="AA166" s="167">
        <v>7</v>
      </c>
      <c r="AB166" s="167">
        <v>1002</v>
      </c>
      <c r="AC166" s="167">
        <v>5</v>
      </c>
      <c r="AZ166" s="167">
        <v>2</v>
      </c>
      <c r="BA166" s="167">
        <f>IF(AZ166=1,G166,0)</f>
        <v>0</v>
      </c>
      <c r="BB166" s="167">
        <f>IF(AZ166=2,G166,0)</f>
        <v>0</v>
      </c>
      <c r="BC166" s="167">
        <f>IF(AZ166=3,G166,0)</f>
        <v>0</v>
      </c>
      <c r="BD166" s="167">
        <f>IF(AZ166=4,G166,0)</f>
        <v>0</v>
      </c>
      <c r="BE166" s="167">
        <f>IF(AZ166=5,G166,0)</f>
        <v>0</v>
      </c>
      <c r="CA166" s="202">
        <v>7</v>
      </c>
      <c r="CB166" s="202">
        <v>1002</v>
      </c>
      <c r="CZ166" s="167">
        <v>0</v>
      </c>
    </row>
    <row r="167" spans="1:104">
      <c r="A167" s="211"/>
      <c r="B167" s="212" t="s">
        <v>74</v>
      </c>
      <c r="C167" s="213" t="str">
        <f>CONCATENATE(B157," ",C157)</f>
        <v>711 Izolace proti vodě</v>
      </c>
      <c r="D167" s="214"/>
      <c r="E167" s="215"/>
      <c r="F167" s="216"/>
      <c r="G167" s="217">
        <f>SUM(G157:G166)</f>
        <v>0</v>
      </c>
      <c r="O167" s="195">
        <v>4</v>
      </c>
      <c r="BA167" s="218">
        <f>SUM(BA157:BA166)</f>
        <v>0</v>
      </c>
      <c r="BB167" s="218">
        <f>SUM(BB157:BB166)</f>
        <v>0</v>
      </c>
      <c r="BC167" s="218">
        <f>SUM(BC157:BC166)</f>
        <v>0</v>
      </c>
      <c r="BD167" s="218">
        <f>SUM(BD157:BD166)</f>
        <v>0</v>
      </c>
      <c r="BE167" s="218">
        <f>SUM(BE157:BE166)</f>
        <v>0</v>
      </c>
    </row>
    <row r="168" spans="1:104">
      <c r="A168" s="188" t="s">
        <v>72</v>
      </c>
      <c r="B168" s="189" t="s">
        <v>295</v>
      </c>
      <c r="C168" s="190" t="s">
        <v>296</v>
      </c>
      <c r="D168" s="191"/>
      <c r="E168" s="192"/>
      <c r="F168" s="192"/>
      <c r="G168" s="193"/>
      <c r="H168" s="194"/>
      <c r="I168" s="194"/>
      <c r="O168" s="195">
        <v>1</v>
      </c>
    </row>
    <row r="169" spans="1:104">
      <c r="A169" s="196">
        <v>61</v>
      </c>
      <c r="B169" s="197" t="s">
        <v>297</v>
      </c>
      <c r="C169" s="198" t="s">
        <v>298</v>
      </c>
      <c r="D169" s="199" t="s">
        <v>86</v>
      </c>
      <c r="E169" s="200">
        <v>1</v>
      </c>
      <c r="F169" s="200">
        <v>0</v>
      </c>
      <c r="G169" s="201">
        <f>E169*F169</f>
        <v>0</v>
      </c>
      <c r="O169" s="195">
        <v>2</v>
      </c>
      <c r="AA169" s="167">
        <v>1</v>
      </c>
      <c r="AB169" s="167">
        <v>7</v>
      </c>
      <c r="AC169" s="167">
        <v>7</v>
      </c>
      <c r="AZ169" s="167">
        <v>2</v>
      </c>
      <c r="BA169" s="167">
        <f>IF(AZ169=1,G169,0)</f>
        <v>0</v>
      </c>
      <c r="BB169" s="167">
        <f>IF(AZ169=2,G169,0)</f>
        <v>0</v>
      </c>
      <c r="BC169" s="167">
        <f>IF(AZ169=3,G169,0)</f>
        <v>0</v>
      </c>
      <c r="BD169" s="167">
        <f>IF(AZ169=4,G169,0)</f>
        <v>0</v>
      </c>
      <c r="BE169" s="167">
        <f>IF(AZ169=5,G169,0)</f>
        <v>0</v>
      </c>
      <c r="CA169" s="202">
        <v>1</v>
      </c>
      <c r="CB169" s="202">
        <v>7</v>
      </c>
      <c r="CZ169" s="167">
        <v>2.3000000000000001E-4</v>
      </c>
    </row>
    <row r="170" spans="1:104">
      <c r="A170" s="203"/>
      <c r="B170" s="205"/>
      <c r="C170" s="206" t="s">
        <v>299</v>
      </c>
      <c r="D170" s="207"/>
      <c r="E170" s="208">
        <v>1</v>
      </c>
      <c r="F170" s="209"/>
      <c r="G170" s="210"/>
      <c r="M170" s="204" t="s">
        <v>299</v>
      </c>
      <c r="O170" s="195"/>
    </row>
    <row r="171" spans="1:104">
      <c r="A171" s="196">
        <v>62</v>
      </c>
      <c r="B171" s="197" t="s">
        <v>300</v>
      </c>
      <c r="C171" s="198" t="s">
        <v>301</v>
      </c>
      <c r="D171" s="199" t="s">
        <v>86</v>
      </c>
      <c r="E171" s="200">
        <v>1.05</v>
      </c>
      <c r="F171" s="200">
        <v>0</v>
      </c>
      <c r="G171" s="201">
        <f>E171*F171</f>
        <v>0</v>
      </c>
      <c r="O171" s="195">
        <v>2</v>
      </c>
      <c r="AA171" s="167">
        <v>3</v>
      </c>
      <c r="AB171" s="167">
        <v>7</v>
      </c>
      <c r="AC171" s="167" t="s">
        <v>300</v>
      </c>
      <c r="AZ171" s="167">
        <v>2</v>
      </c>
      <c r="BA171" s="167">
        <f>IF(AZ171=1,G171,0)</f>
        <v>0</v>
      </c>
      <c r="BB171" s="167">
        <f>IF(AZ171=2,G171,0)</f>
        <v>0</v>
      </c>
      <c r="BC171" s="167">
        <f>IF(AZ171=3,G171,0)</f>
        <v>0</v>
      </c>
      <c r="BD171" s="167">
        <f>IF(AZ171=4,G171,0)</f>
        <v>0</v>
      </c>
      <c r="BE171" s="167">
        <f>IF(AZ171=5,G171,0)</f>
        <v>0</v>
      </c>
      <c r="CA171" s="202">
        <v>3</v>
      </c>
      <c r="CB171" s="202">
        <v>7</v>
      </c>
      <c r="CZ171" s="167">
        <v>4.4999999999999999E-4</v>
      </c>
    </row>
    <row r="172" spans="1:104">
      <c r="A172" s="203"/>
      <c r="B172" s="205"/>
      <c r="C172" s="206" t="s">
        <v>302</v>
      </c>
      <c r="D172" s="207"/>
      <c r="E172" s="208">
        <v>1.05</v>
      </c>
      <c r="F172" s="209"/>
      <c r="G172" s="210"/>
      <c r="M172" s="204" t="s">
        <v>302</v>
      </c>
      <c r="O172" s="195"/>
    </row>
    <row r="173" spans="1:104">
      <c r="A173" s="196">
        <v>63</v>
      </c>
      <c r="B173" s="197" t="s">
        <v>303</v>
      </c>
      <c r="C173" s="198" t="s">
        <v>304</v>
      </c>
      <c r="D173" s="199" t="s">
        <v>61</v>
      </c>
      <c r="E173" s="200"/>
      <c r="F173" s="200">
        <v>0</v>
      </c>
      <c r="G173" s="201">
        <f>E173*F173</f>
        <v>0</v>
      </c>
      <c r="O173" s="195">
        <v>2</v>
      </c>
      <c r="AA173" s="167">
        <v>7</v>
      </c>
      <c r="AB173" s="167">
        <v>1002</v>
      </c>
      <c r="AC173" s="167">
        <v>5</v>
      </c>
      <c r="AZ173" s="167">
        <v>2</v>
      </c>
      <c r="BA173" s="167">
        <f>IF(AZ173=1,G173,0)</f>
        <v>0</v>
      </c>
      <c r="BB173" s="167">
        <f>IF(AZ173=2,G173,0)</f>
        <v>0</v>
      </c>
      <c r="BC173" s="167">
        <f>IF(AZ173=3,G173,0)</f>
        <v>0</v>
      </c>
      <c r="BD173" s="167">
        <f>IF(AZ173=4,G173,0)</f>
        <v>0</v>
      </c>
      <c r="BE173" s="167">
        <f>IF(AZ173=5,G173,0)</f>
        <v>0</v>
      </c>
      <c r="CA173" s="202">
        <v>7</v>
      </c>
      <c r="CB173" s="202">
        <v>1002</v>
      </c>
      <c r="CZ173" s="167">
        <v>0</v>
      </c>
    </row>
    <row r="174" spans="1:104">
      <c r="A174" s="211"/>
      <c r="B174" s="212" t="s">
        <v>74</v>
      </c>
      <c r="C174" s="213" t="str">
        <f>CONCATENATE(B168," ",C168)</f>
        <v>713 Izolace tepelné</v>
      </c>
      <c r="D174" s="214"/>
      <c r="E174" s="215"/>
      <c r="F174" s="216"/>
      <c r="G174" s="217">
        <f>SUM(G168:G173)</f>
        <v>0</v>
      </c>
      <c r="O174" s="195">
        <v>4</v>
      </c>
      <c r="BA174" s="218">
        <f>SUM(BA168:BA173)</f>
        <v>0</v>
      </c>
      <c r="BB174" s="218">
        <f>SUM(BB168:BB173)</f>
        <v>0</v>
      </c>
      <c r="BC174" s="218">
        <f>SUM(BC168:BC173)</f>
        <v>0</v>
      </c>
      <c r="BD174" s="218">
        <f>SUM(BD168:BD173)</f>
        <v>0</v>
      </c>
      <c r="BE174" s="218">
        <f>SUM(BE168:BE173)</f>
        <v>0</v>
      </c>
    </row>
    <row r="175" spans="1:104">
      <c r="A175" s="188" t="s">
        <v>72</v>
      </c>
      <c r="B175" s="189" t="s">
        <v>305</v>
      </c>
      <c r="C175" s="190" t="s">
        <v>306</v>
      </c>
      <c r="D175" s="191"/>
      <c r="E175" s="192"/>
      <c r="F175" s="192"/>
      <c r="G175" s="193"/>
      <c r="H175" s="194"/>
      <c r="I175" s="194"/>
      <c r="O175" s="195">
        <v>1</v>
      </c>
    </row>
    <row r="176" spans="1:104">
      <c r="A176" s="196">
        <v>64</v>
      </c>
      <c r="B176" s="197" t="s">
        <v>307</v>
      </c>
      <c r="C176" s="198" t="s">
        <v>308</v>
      </c>
      <c r="D176" s="199" t="s">
        <v>86</v>
      </c>
      <c r="E176" s="200">
        <v>14.212999999999999</v>
      </c>
      <c r="F176" s="200">
        <v>0</v>
      </c>
      <c r="G176" s="201">
        <f>E176*F176</f>
        <v>0</v>
      </c>
      <c r="O176" s="195">
        <v>2</v>
      </c>
      <c r="AA176" s="167">
        <v>1</v>
      </c>
      <c r="AB176" s="167">
        <v>1</v>
      </c>
      <c r="AC176" s="167">
        <v>1</v>
      </c>
      <c r="AZ176" s="167">
        <v>2</v>
      </c>
      <c r="BA176" s="167">
        <f>IF(AZ176=1,G176,0)</f>
        <v>0</v>
      </c>
      <c r="BB176" s="167">
        <f>IF(AZ176=2,G176,0)</f>
        <v>0</v>
      </c>
      <c r="BC176" s="167">
        <f>IF(AZ176=3,G176,0)</f>
        <v>0</v>
      </c>
      <c r="BD176" s="167">
        <f>IF(AZ176=4,G176,0)</f>
        <v>0</v>
      </c>
      <c r="BE176" s="167">
        <f>IF(AZ176=5,G176,0)</f>
        <v>0</v>
      </c>
      <c r="CA176" s="202">
        <v>1</v>
      </c>
      <c r="CB176" s="202">
        <v>1</v>
      </c>
      <c r="CZ176" s="167">
        <v>1E-3</v>
      </c>
    </row>
    <row r="177" spans="1:104">
      <c r="A177" s="203"/>
      <c r="B177" s="205"/>
      <c r="C177" s="206" t="s">
        <v>309</v>
      </c>
      <c r="D177" s="207"/>
      <c r="E177" s="208">
        <v>14.212999999999999</v>
      </c>
      <c r="F177" s="209"/>
      <c r="G177" s="210"/>
      <c r="M177" s="204" t="s">
        <v>309</v>
      </c>
      <c r="O177" s="195"/>
    </row>
    <row r="178" spans="1:104">
      <c r="A178" s="196">
        <v>65</v>
      </c>
      <c r="B178" s="197" t="s">
        <v>310</v>
      </c>
      <c r="C178" s="198" t="s">
        <v>311</v>
      </c>
      <c r="D178" s="199" t="s">
        <v>86</v>
      </c>
      <c r="E178" s="200">
        <v>14.212999999999999</v>
      </c>
      <c r="F178" s="200">
        <v>0</v>
      </c>
      <c r="G178" s="201">
        <f>E178*F178</f>
        <v>0</v>
      </c>
      <c r="O178" s="195">
        <v>2</v>
      </c>
      <c r="AA178" s="167">
        <v>1</v>
      </c>
      <c r="AB178" s="167">
        <v>1</v>
      </c>
      <c r="AC178" s="167">
        <v>1</v>
      </c>
      <c r="AZ178" s="167">
        <v>2</v>
      </c>
      <c r="BA178" s="167">
        <f>IF(AZ178=1,G178,0)</f>
        <v>0</v>
      </c>
      <c r="BB178" s="167">
        <f>IF(AZ178=2,G178,0)</f>
        <v>0</v>
      </c>
      <c r="BC178" s="167">
        <f>IF(AZ178=3,G178,0)</f>
        <v>0</v>
      </c>
      <c r="BD178" s="167">
        <f>IF(AZ178=4,G178,0)</f>
        <v>0</v>
      </c>
      <c r="BE178" s="167">
        <f>IF(AZ178=5,G178,0)</f>
        <v>0</v>
      </c>
      <c r="CA178" s="202">
        <v>1</v>
      </c>
      <c r="CB178" s="202">
        <v>1</v>
      </c>
      <c r="CZ178" s="167">
        <v>1E-3</v>
      </c>
    </row>
    <row r="179" spans="1:104">
      <c r="A179" s="203"/>
      <c r="B179" s="205"/>
      <c r="C179" s="206" t="s">
        <v>309</v>
      </c>
      <c r="D179" s="207"/>
      <c r="E179" s="208">
        <v>14.212999999999999</v>
      </c>
      <c r="F179" s="209"/>
      <c r="G179" s="210"/>
      <c r="M179" s="204" t="s">
        <v>309</v>
      </c>
      <c r="O179" s="195"/>
    </row>
    <row r="180" spans="1:104">
      <c r="A180" s="211"/>
      <c r="B180" s="212" t="s">
        <v>74</v>
      </c>
      <c r="C180" s="213" t="str">
        <f>CONCATENATE(B175," ",C175)</f>
        <v>783 Nátěry</v>
      </c>
      <c r="D180" s="214"/>
      <c r="E180" s="215"/>
      <c r="F180" s="216"/>
      <c r="G180" s="217">
        <f>SUM(G175:G179)</f>
        <v>0</v>
      </c>
      <c r="O180" s="195">
        <v>4</v>
      </c>
      <c r="BA180" s="218">
        <f>SUM(BA175:BA179)</f>
        <v>0</v>
      </c>
      <c r="BB180" s="218">
        <f>SUM(BB175:BB179)</f>
        <v>0</v>
      </c>
      <c r="BC180" s="218">
        <f>SUM(BC175:BC179)</f>
        <v>0</v>
      </c>
      <c r="BD180" s="218">
        <f>SUM(BD175:BD179)</f>
        <v>0</v>
      </c>
      <c r="BE180" s="218">
        <f>SUM(BE175:BE179)</f>
        <v>0</v>
      </c>
    </row>
    <row r="181" spans="1:104">
      <c r="A181" s="188" t="s">
        <v>72</v>
      </c>
      <c r="B181" s="189" t="s">
        <v>312</v>
      </c>
      <c r="C181" s="190" t="s">
        <v>313</v>
      </c>
      <c r="D181" s="191"/>
      <c r="E181" s="192"/>
      <c r="F181" s="192"/>
      <c r="G181" s="193"/>
      <c r="H181" s="194"/>
      <c r="I181" s="194"/>
      <c r="O181" s="195">
        <v>1</v>
      </c>
    </row>
    <row r="182" spans="1:104">
      <c r="A182" s="196">
        <v>66</v>
      </c>
      <c r="B182" s="197" t="s">
        <v>314</v>
      </c>
      <c r="C182" s="198" t="s">
        <v>315</v>
      </c>
      <c r="D182" s="199" t="s">
        <v>202</v>
      </c>
      <c r="E182" s="200">
        <v>0.52359999999999995</v>
      </c>
      <c r="F182" s="200">
        <v>0</v>
      </c>
      <c r="G182" s="201">
        <f>E182*F182</f>
        <v>0</v>
      </c>
      <c r="O182" s="195">
        <v>2</v>
      </c>
      <c r="AA182" s="167">
        <v>8</v>
      </c>
      <c r="AB182" s="167">
        <v>0</v>
      </c>
      <c r="AC182" s="167">
        <v>3</v>
      </c>
      <c r="AZ182" s="167">
        <v>1</v>
      </c>
      <c r="BA182" s="167">
        <f>IF(AZ182=1,G182,0)</f>
        <v>0</v>
      </c>
      <c r="BB182" s="167">
        <f>IF(AZ182=2,G182,0)</f>
        <v>0</v>
      </c>
      <c r="BC182" s="167">
        <f>IF(AZ182=3,G182,0)</f>
        <v>0</v>
      </c>
      <c r="BD182" s="167">
        <f>IF(AZ182=4,G182,0)</f>
        <v>0</v>
      </c>
      <c r="BE182" s="167">
        <f>IF(AZ182=5,G182,0)</f>
        <v>0</v>
      </c>
      <c r="CA182" s="202">
        <v>8</v>
      </c>
      <c r="CB182" s="202">
        <v>0</v>
      </c>
      <c r="CZ182" s="167">
        <v>0</v>
      </c>
    </row>
    <row r="183" spans="1:104">
      <c r="A183" s="196">
        <v>67</v>
      </c>
      <c r="B183" s="197" t="s">
        <v>316</v>
      </c>
      <c r="C183" s="198" t="s">
        <v>317</v>
      </c>
      <c r="D183" s="199" t="s">
        <v>202</v>
      </c>
      <c r="E183" s="200">
        <v>0.52359999999999995</v>
      </c>
      <c r="F183" s="200">
        <v>0</v>
      </c>
      <c r="G183" s="201">
        <f>E183*F183</f>
        <v>0</v>
      </c>
      <c r="O183" s="195">
        <v>2</v>
      </c>
      <c r="AA183" s="167">
        <v>8</v>
      </c>
      <c r="AB183" s="167">
        <v>0</v>
      </c>
      <c r="AC183" s="167">
        <v>3</v>
      </c>
      <c r="AZ183" s="167">
        <v>1</v>
      </c>
      <c r="BA183" s="167">
        <f>IF(AZ183=1,G183,0)</f>
        <v>0</v>
      </c>
      <c r="BB183" s="167">
        <f>IF(AZ183=2,G183,0)</f>
        <v>0</v>
      </c>
      <c r="BC183" s="167">
        <f>IF(AZ183=3,G183,0)</f>
        <v>0</v>
      </c>
      <c r="BD183" s="167">
        <f>IF(AZ183=4,G183,0)</f>
        <v>0</v>
      </c>
      <c r="BE183" s="167">
        <f>IF(AZ183=5,G183,0)</f>
        <v>0</v>
      </c>
      <c r="CA183" s="202">
        <v>8</v>
      </c>
      <c r="CB183" s="202">
        <v>0</v>
      </c>
      <c r="CZ183" s="167">
        <v>0</v>
      </c>
    </row>
    <row r="184" spans="1:104">
      <c r="A184" s="196">
        <v>68</v>
      </c>
      <c r="B184" s="197" t="s">
        <v>318</v>
      </c>
      <c r="C184" s="198" t="s">
        <v>319</v>
      </c>
      <c r="D184" s="199" t="s">
        <v>202</v>
      </c>
      <c r="E184" s="200">
        <v>0.52359999999999995</v>
      </c>
      <c r="F184" s="200">
        <v>0</v>
      </c>
      <c r="G184" s="201">
        <f>E184*F184</f>
        <v>0</v>
      </c>
      <c r="O184" s="195">
        <v>2</v>
      </c>
      <c r="AA184" s="167">
        <v>8</v>
      </c>
      <c r="AB184" s="167">
        <v>0</v>
      </c>
      <c r="AC184" s="167">
        <v>3</v>
      </c>
      <c r="AZ184" s="167">
        <v>1</v>
      </c>
      <c r="BA184" s="167">
        <f>IF(AZ184=1,G184,0)</f>
        <v>0</v>
      </c>
      <c r="BB184" s="167">
        <f>IF(AZ184=2,G184,0)</f>
        <v>0</v>
      </c>
      <c r="BC184" s="167">
        <f>IF(AZ184=3,G184,0)</f>
        <v>0</v>
      </c>
      <c r="BD184" s="167">
        <f>IF(AZ184=4,G184,0)</f>
        <v>0</v>
      </c>
      <c r="BE184" s="167">
        <f>IF(AZ184=5,G184,0)</f>
        <v>0</v>
      </c>
      <c r="CA184" s="202">
        <v>8</v>
      </c>
      <c r="CB184" s="202">
        <v>0</v>
      </c>
      <c r="CZ184" s="167">
        <v>0</v>
      </c>
    </row>
    <row r="185" spans="1:104">
      <c r="A185" s="211"/>
      <c r="B185" s="212" t="s">
        <v>74</v>
      </c>
      <c r="C185" s="213" t="str">
        <f>CONCATENATE(B181," ",C181)</f>
        <v>D96 Přesuny suti a vybouraných hmot</v>
      </c>
      <c r="D185" s="214"/>
      <c r="E185" s="215"/>
      <c r="F185" s="216"/>
      <c r="G185" s="217">
        <f>SUM(G181:G184)</f>
        <v>0</v>
      </c>
      <c r="O185" s="195">
        <v>4</v>
      </c>
      <c r="BA185" s="218">
        <f>SUM(BA181:BA184)</f>
        <v>0</v>
      </c>
      <c r="BB185" s="218">
        <f>SUM(BB181:BB184)</f>
        <v>0</v>
      </c>
      <c r="BC185" s="218">
        <f>SUM(BC181:BC184)</f>
        <v>0</v>
      </c>
      <c r="BD185" s="218">
        <f>SUM(BD181:BD184)</f>
        <v>0</v>
      </c>
      <c r="BE185" s="218">
        <f>SUM(BE181:BE184)</f>
        <v>0</v>
      </c>
    </row>
    <row r="186" spans="1:104">
      <c r="E186" s="167"/>
    </row>
    <row r="187" spans="1:104">
      <c r="E187" s="167"/>
    </row>
    <row r="188" spans="1:104">
      <c r="E188" s="167"/>
    </row>
    <row r="189" spans="1:104">
      <c r="E189" s="167"/>
    </row>
    <row r="190" spans="1:104">
      <c r="E190" s="167"/>
    </row>
    <row r="191" spans="1:104">
      <c r="E191" s="167"/>
    </row>
    <row r="192" spans="1:104">
      <c r="E192" s="167"/>
    </row>
    <row r="193" spans="5:5">
      <c r="E193" s="167"/>
    </row>
    <row r="194" spans="5:5">
      <c r="E194" s="167"/>
    </row>
    <row r="195" spans="5:5">
      <c r="E195" s="167"/>
    </row>
    <row r="196" spans="5:5">
      <c r="E196" s="167"/>
    </row>
    <row r="197" spans="5:5">
      <c r="E197" s="167"/>
    </row>
    <row r="198" spans="5:5">
      <c r="E198" s="167"/>
    </row>
    <row r="199" spans="5:5">
      <c r="E199" s="167"/>
    </row>
    <row r="200" spans="5:5">
      <c r="E200" s="167"/>
    </row>
    <row r="201" spans="5:5">
      <c r="E201" s="167"/>
    </row>
    <row r="202" spans="5:5">
      <c r="E202" s="167"/>
    </row>
    <row r="203" spans="5:5">
      <c r="E203" s="167"/>
    </row>
    <row r="204" spans="5:5">
      <c r="E204" s="167"/>
    </row>
    <row r="205" spans="5:5">
      <c r="E205" s="167"/>
    </row>
    <row r="206" spans="5:5">
      <c r="E206" s="167"/>
    </row>
    <row r="207" spans="5:5">
      <c r="E207" s="167"/>
    </row>
    <row r="208" spans="5:5">
      <c r="E208" s="167"/>
    </row>
    <row r="209" spans="1:7">
      <c r="A209" s="219"/>
      <c r="B209" s="219"/>
      <c r="C209" s="219"/>
      <c r="D209" s="219"/>
      <c r="E209" s="219"/>
      <c r="F209" s="219"/>
      <c r="G209" s="219"/>
    </row>
    <row r="210" spans="1:7">
      <c r="A210" s="219"/>
      <c r="B210" s="219"/>
      <c r="C210" s="219"/>
      <c r="D210" s="219"/>
      <c r="E210" s="219"/>
      <c r="F210" s="219"/>
      <c r="G210" s="219"/>
    </row>
    <row r="211" spans="1:7">
      <c r="A211" s="219"/>
      <c r="B211" s="219"/>
      <c r="C211" s="219"/>
      <c r="D211" s="219"/>
      <c r="E211" s="219"/>
      <c r="F211" s="219"/>
      <c r="G211" s="219"/>
    </row>
    <row r="212" spans="1:7">
      <c r="A212" s="219"/>
      <c r="B212" s="219"/>
      <c r="C212" s="219"/>
      <c r="D212" s="219"/>
      <c r="E212" s="219"/>
      <c r="F212" s="219"/>
      <c r="G212" s="219"/>
    </row>
    <row r="213" spans="1:7">
      <c r="E213" s="167"/>
    </row>
    <row r="214" spans="1:7">
      <c r="E214" s="167"/>
    </row>
    <row r="215" spans="1:7">
      <c r="E215" s="167"/>
    </row>
    <row r="216" spans="1:7">
      <c r="E216" s="167"/>
    </row>
    <row r="217" spans="1:7">
      <c r="E217" s="167"/>
    </row>
    <row r="218" spans="1:7">
      <c r="E218" s="167"/>
    </row>
    <row r="219" spans="1:7">
      <c r="E219" s="167"/>
    </row>
    <row r="220" spans="1:7">
      <c r="E220" s="167"/>
    </row>
    <row r="221" spans="1:7">
      <c r="E221" s="167"/>
    </row>
    <row r="222" spans="1:7">
      <c r="E222" s="167"/>
    </row>
    <row r="223" spans="1:7">
      <c r="E223" s="167"/>
    </row>
    <row r="224" spans="1:7">
      <c r="E224" s="167"/>
    </row>
    <row r="225" spans="5:5">
      <c r="E225" s="167"/>
    </row>
    <row r="226" spans="5:5">
      <c r="E226" s="167"/>
    </row>
    <row r="227" spans="5:5">
      <c r="E227" s="167"/>
    </row>
    <row r="228" spans="5:5">
      <c r="E228" s="167"/>
    </row>
    <row r="229" spans="5:5">
      <c r="E229" s="167"/>
    </row>
    <row r="230" spans="5:5">
      <c r="E230" s="167"/>
    </row>
    <row r="231" spans="5:5">
      <c r="E231" s="167"/>
    </row>
    <row r="232" spans="5:5">
      <c r="E232" s="167"/>
    </row>
    <row r="233" spans="5:5">
      <c r="E233" s="167"/>
    </row>
    <row r="234" spans="5:5">
      <c r="E234" s="167"/>
    </row>
    <row r="235" spans="5:5">
      <c r="E235" s="167"/>
    </row>
    <row r="236" spans="5:5">
      <c r="E236" s="167"/>
    </row>
    <row r="237" spans="5:5">
      <c r="E237" s="167"/>
    </row>
    <row r="238" spans="5:5">
      <c r="E238" s="167"/>
    </row>
    <row r="239" spans="5:5">
      <c r="E239" s="167"/>
    </row>
    <row r="240" spans="5:5">
      <c r="E240" s="167"/>
    </row>
    <row r="241" spans="1:7">
      <c r="E241" s="167"/>
    </row>
    <row r="242" spans="1:7">
      <c r="E242" s="167"/>
    </row>
    <row r="243" spans="1:7">
      <c r="E243" s="167"/>
    </row>
    <row r="244" spans="1:7">
      <c r="A244" s="220"/>
      <c r="B244" s="220"/>
    </row>
    <row r="245" spans="1:7">
      <c r="A245" s="219"/>
      <c r="B245" s="219"/>
      <c r="C245" s="222"/>
      <c r="D245" s="222"/>
      <c r="E245" s="223"/>
      <c r="F245" s="222"/>
      <c r="G245" s="224"/>
    </row>
    <row r="246" spans="1:7">
      <c r="A246" s="225"/>
      <c r="B246" s="225"/>
      <c r="C246" s="219"/>
      <c r="D246" s="219"/>
      <c r="E246" s="226"/>
      <c r="F246" s="219"/>
      <c r="G246" s="219"/>
    </row>
    <row r="247" spans="1:7">
      <c r="A247" s="219"/>
      <c r="B247" s="219"/>
      <c r="C247" s="219"/>
      <c r="D247" s="219"/>
      <c r="E247" s="226"/>
      <c r="F247" s="219"/>
      <c r="G247" s="219"/>
    </row>
    <row r="248" spans="1:7">
      <c r="A248" s="219"/>
      <c r="B248" s="219"/>
      <c r="C248" s="219"/>
      <c r="D248" s="219"/>
      <c r="E248" s="226"/>
      <c r="F248" s="219"/>
      <c r="G248" s="219"/>
    </row>
    <row r="249" spans="1:7">
      <c r="A249" s="219"/>
      <c r="B249" s="219"/>
      <c r="C249" s="219"/>
      <c r="D249" s="219"/>
      <c r="E249" s="226"/>
      <c r="F249" s="219"/>
      <c r="G249" s="219"/>
    </row>
    <row r="250" spans="1:7">
      <c r="A250" s="219"/>
      <c r="B250" s="219"/>
      <c r="C250" s="219"/>
      <c r="D250" s="219"/>
      <c r="E250" s="226"/>
      <c r="F250" s="219"/>
      <c r="G250" s="219"/>
    </row>
    <row r="251" spans="1:7">
      <c r="A251" s="219"/>
      <c r="B251" s="219"/>
      <c r="C251" s="219"/>
      <c r="D251" s="219"/>
      <c r="E251" s="226"/>
      <c r="F251" s="219"/>
      <c r="G251" s="219"/>
    </row>
    <row r="252" spans="1:7">
      <c r="A252" s="219"/>
      <c r="B252" s="219"/>
      <c r="C252" s="219"/>
      <c r="D252" s="219"/>
      <c r="E252" s="226"/>
      <c r="F252" s="219"/>
      <c r="G252" s="219"/>
    </row>
    <row r="253" spans="1:7">
      <c r="A253" s="219"/>
      <c r="B253" s="219"/>
      <c r="C253" s="219"/>
      <c r="D253" s="219"/>
      <c r="E253" s="226"/>
      <c r="F253" s="219"/>
      <c r="G253" s="219"/>
    </row>
    <row r="254" spans="1:7">
      <c r="A254" s="219"/>
      <c r="B254" s="219"/>
      <c r="C254" s="219"/>
      <c r="D254" s="219"/>
      <c r="E254" s="226"/>
      <c r="F254" s="219"/>
      <c r="G254" s="219"/>
    </row>
    <row r="255" spans="1:7">
      <c r="A255" s="219"/>
      <c r="B255" s="219"/>
      <c r="C255" s="219"/>
      <c r="D255" s="219"/>
      <c r="E255" s="226"/>
      <c r="F255" s="219"/>
      <c r="G255" s="219"/>
    </row>
    <row r="256" spans="1:7">
      <c r="A256" s="219"/>
      <c r="B256" s="219"/>
      <c r="C256" s="219"/>
      <c r="D256" s="219"/>
      <c r="E256" s="226"/>
      <c r="F256" s="219"/>
      <c r="G256" s="219"/>
    </row>
    <row r="257" spans="1:7">
      <c r="A257" s="219"/>
      <c r="B257" s="219"/>
      <c r="C257" s="219"/>
      <c r="D257" s="219"/>
      <c r="E257" s="226"/>
      <c r="F257" s="219"/>
      <c r="G257" s="219"/>
    </row>
    <row r="258" spans="1:7">
      <c r="A258" s="219"/>
      <c r="B258" s="219"/>
      <c r="C258" s="219"/>
      <c r="D258" s="219"/>
      <c r="E258" s="226"/>
      <c r="F258" s="219"/>
      <c r="G258" s="219"/>
    </row>
  </sheetData>
  <mergeCells count="71">
    <mergeCell ref="C170:D170"/>
    <mergeCell ref="C172:D172"/>
    <mergeCell ref="C177:D177"/>
    <mergeCell ref="C179:D179"/>
    <mergeCell ref="C159:D159"/>
    <mergeCell ref="C161:D161"/>
    <mergeCell ref="C163:D163"/>
    <mergeCell ref="C165:D165"/>
    <mergeCell ref="C144:D144"/>
    <mergeCell ref="C148:D148"/>
    <mergeCell ref="C150:D150"/>
    <mergeCell ref="C152:D152"/>
    <mergeCell ref="C130:D130"/>
    <mergeCell ref="C132:D132"/>
    <mergeCell ref="C136:D136"/>
    <mergeCell ref="C138:D138"/>
    <mergeCell ref="C140:D140"/>
    <mergeCell ref="C122:D122"/>
    <mergeCell ref="C126:D126"/>
    <mergeCell ref="C110:D110"/>
    <mergeCell ref="C112:D112"/>
    <mergeCell ref="C116:D116"/>
    <mergeCell ref="C118:D118"/>
    <mergeCell ref="C98:D98"/>
    <mergeCell ref="C99:D99"/>
    <mergeCell ref="C101:D101"/>
    <mergeCell ref="C103:D103"/>
    <mergeCell ref="C104:D104"/>
    <mergeCell ref="C105:D105"/>
    <mergeCell ref="C107:D107"/>
    <mergeCell ref="C109:D109"/>
    <mergeCell ref="C88:D88"/>
    <mergeCell ref="C90:D90"/>
    <mergeCell ref="C92:D92"/>
    <mergeCell ref="C94:D94"/>
    <mergeCell ref="C78:D78"/>
    <mergeCell ref="C80:D80"/>
    <mergeCell ref="C82:D82"/>
    <mergeCell ref="C84:D84"/>
    <mergeCell ref="C64:D64"/>
    <mergeCell ref="C66:D66"/>
    <mergeCell ref="C68:D68"/>
    <mergeCell ref="C70:D70"/>
    <mergeCell ref="C72:D72"/>
    <mergeCell ref="C74:D74"/>
    <mergeCell ref="C48:D48"/>
    <mergeCell ref="C50:D50"/>
    <mergeCell ref="C52:D52"/>
    <mergeCell ref="C54:D54"/>
    <mergeCell ref="C56:D56"/>
    <mergeCell ref="C58:D58"/>
    <mergeCell ref="C60:D60"/>
    <mergeCell ref="C40:D40"/>
    <mergeCell ref="C42:D42"/>
    <mergeCell ref="C44:D44"/>
    <mergeCell ref="C29:D29"/>
    <mergeCell ref="C31:D31"/>
    <mergeCell ref="C32:D32"/>
    <mergeCell ref="C34:D34"/>
    <mergeCell ref="C36:D36"/>
    <mergeCell ref="C15:D15"/>
    <mergeCell ref="C17:D17"/>
    <mergeCell ref="C21:D21"/>
    <mergeCell ref="C23:D23"/>
    <mergeCell ref="C25:D25"/>
    <mergeCell ref="A1:G1"/>
    <mergeCell ref="A3:B3"/>
    <mergeCell ref="A4:B4"/>
    <mergeCell ref="E4:G4"/>
    <mergeCell ref="C9:D9"/>
    <mergeCell ref="C11:D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2021-02-03T15:53:37Z</dcterms:created>
  <dcterms:modified xsi:type="dcterms:W3CDTF">2021-02-03T15:54:20Z</dcterms:modified>
</cp:coreProperties>
</file>